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hen\OneDrive\Documents\Reporte\"/>
    </mc:Choice>
  </mc:AlternateContent>
  <bookViews>
    <workbookView xWindow="0" yWindow="0" windowWidth="23040" windowHeight="9192" firstSheet="1" activeTab="1"/>
  </bookViews>
  <sheets>
    <sheet name="Diario" sheetId="2" state="hidden" r:id="rId1"/>
    <sheet name="Graficos Reporte" sheetId="4" r:id="rId2"/>
    <sheet name="DG" sheetId="1" r:id="rId3"/>
    <sheet name="Serie" sheetId="5" r:id="rId4"/>
  </sheets>
  <calcPr calcId="162913"/>
</workbook>
</file>

<file path=xl/calcChain.xml><?xml version="1.0" encoding="utf-8"?>
<calcChain xmlns="http://schemas.openxmlformats.org/spreadsheetml/2006/main">
  <c r="BN30" i="5" l="1"/>
  <c r="BO30" i="5" s="1"/>
  <c r="BQ30" i="5"/>
  <c r="BR30" i="5" s="1"/>
  <c r="BN31" i="5"/>
  <c r="BP31" i="5" s="1"/>
  <c r="BO31" i="5"/>
  <c r="BQ31" i="5"/>
  <c r="BR31" i="5" s="1"/>
  <c r="BK31" i="5"/>
  <c r="BJ30" i="5"/>
  <c r="BK30" i="5" s="1"/>
  <c r="BJ31" i="5"/>
  <c r="BL31" i="5" s="1"/>
  <c r="BG30" i="5"/>
  <c r="BI30" i="5" s="1"/>
  <c r="BG31" i="5"/>
  <c r="BH31" i="5" s="1"/>
  <c r="BC30" i="5"/>
  <c r="BD30" i="5" s="1"/>
  <c r="BC31" i="5"/>
  <c r="BD31" i="5" s="1"/>
  <c r="BA30" i="5"/>
  <c r="BA31" i="5"/>
  <c r="AZ30" i="5"/>
  <c r="AZ31" i="5"/>
  <c r="AV30" i="5"/>
  <c r="AV31" i="5"/>
  <c r="AS30" i="5"/>
  <c r="AU30" i="5" s="1"/>
  <c r="AS31" i="5"/>
  <c r="AQ31" i="5"/>
  <c r="AP30" i="5"/>
  <c r="AP31" i="5"/>
  <c r="AO30" i="5"/>
  <c r="AO31" i="5"/>
  <c r="AM30" i="5"/>
  <c r="AM31" i="5"/>
  <c r="AM29" i="5"/>
  <c r="AL30" i="5"/>
  <c r="AL31" i="5"/>
  <c r="AH30" i="5"/>
  <c r="AH31" i="5"/>
  <c r="AJ31" i="5" s="1"/>
  <c r="AG30" i="5"/>
  <c r="AE30" i="5"/>
  <c r="AE31" i="5"/>
  <c r="AF31" i="5" s="1"/>
  <c r="CT540" i="5"/>
  <c r="CT541" i="5"/>
  <c r="CT542" i="5"/>
  <c r="CT543" i="5"/>
  <c r="CT544" i="5"/>
  <c r="CT545" i="5"/>
  <c r="CT546" i="5"/>
  <c r="CT547" i="5"/>
  <c r="CT548" i="5"/>
  <c r="CT549" i="5"/>
  <c r="CT550" i="5"/>
  <c r="CT551" i="5"/>
  <c r="CT552" i="5"/>
  <c r="CT553" i="5"/>
  <c r="CT554" i="5"/>
  <c r="CT555" i="5"/>
  <c r="CT556" i="5"/>
  <c r="CT557" i="5"/>
  <c r="CT558" i="5"/>
  <c r="CT559" i="5"/>
  <c r="CT560" i="5"/>
  <c r="CT561" i="5"/>
  <c r="CT562" i="5"/>
  <c r="CT563" i="5"/>
  <c r="CT564" i="5"/>
  <c r="CT565" i="5"/>
  <c r="CT566" i="5"/>
  <c r="CT567" i="5"/>
  <c r="CT568" i="5"/>
  <c r="CT569" i="5"/>
  <c r="CT570" i="5"/>
  <c r="CT571" i="5"/>
  <c r="CT572" i="5"/>
  <c r="CT573" i="5"/>
  <c r="CT574" i="5"/>
  <c r="CT575" i="5"/>
  <c r="CT576" i="5"/>
  <c r="CT577" i="5"/>
  <c r="CT578" i="5"/>
  <c r="CT579" i="5"/>
  <c r="CT580" i="5"/>
  <c r="CT581" i="5"/>
  <c r="CT582" i="5"/>
  <c r="CT583" i="5"/>
  <c r="CB556" i="5"/>
  <c r="AD30" i="5"/>
  <c r="AD31" i="5"/>
  <c r="Y31" i="5"/>
  <c r="Z31" i="5" s="1"/>
  <c r="Y30" i="5"/>
  <c r="X30" i="5"/>
  <c r="X31" i="5"/>
  <c r="W30" i="5"/>
  <c r="W31" i="5"/>
  <c r="U30" i="5"/>
  <c r="U31" i="5"/>
  <c r="T30" i="5"/>
  <c r="T31" i="5"/>
  <c r="R30" i="5"/>
  <c r="R31" i="5"/>
  <c r="Q30" i="5"/>
  <c r="Q31" i="5"/>
  <c r="O30" i="5"/>
  <c r="O31" i="5"/>
  <c r="N30" i="5"/>
  <c r="N31" i="5"/>
  <c r="L30" i="5"/>
  <c r="L31" i="5"/>
  <c r="K30" i="5"/>
  <c r="K31" i="5"/>
  <c r="I30" i="5"/>
  <c r="I31" i="5"/>
  <c r="H30" i="5"/>
  <c r="H31" i="5"/>
  <c r="F30" i="5"/>
  <c r="F31" i="5"/>
  <c r="E30" i="5"/>
  <c r="E31" i="5"/>
  <c r="AC30" i="5"/>
  <c r="AC31" i="5"/>
  <c r="BH30" i="5" l="1"/>
  <c r="BL30" i="5"/>
  <c r="AJ30" i="5"/>
  <c r="AG31" i="5"/>
  <c r="BI31" i="5"/>
  <c r="BS31" i="5"/>
  <c r="AN30" i="5"/>
  <c r="AI31" i="5"/>
  <c r="AT31" i="5"/>
  <c r="BE31" i="5"/>
  <c r="BS30" i="5"/>
  <c r="BP30" i="5"/>
  <c r="BB31" i="5"/>
  <c r="AX30" i="5"/>
  <c r="AW31" i="5"/>
  <c r="AX31" i="5"/>
  <c r="AU31" i="5"/>
  <c r="AN31" i="5"/>
  <c r="AZ29" i="5"/>
  <c r="AL29" i="5"/>
  <c r="W29" i="5"/>
  <c r="X29" i="5"/>
  <c r="T29" i="5"/>
  <c r="U29" i="5"/>
  <c r="Q29" i="5"/>
  <c r="R29" i="5"/>
  <c r="M29" i="5"/>
  <c r="O29" i="5" s="1"/>
  <c r="K29" i="5"/>
  <c r="L29" i="5"/>
  <c r="E29" i="5"/>
  <c r="F29" i="5"/>
  <c r="H29" i="5"/>
  <c r="I29" i="5"/>
  <c r="AC29" i="5"/>
  <c r="N29" i="5" l="1"/>
  <c r="BN29" i="5"/>
  <c r="BA29" i="5"/>
  <c r="BB30" i="5" s="1"/>
  <c r="BC29" i="5"/>
  <c r="BD29" i="5" s="1"/>
  <c r="BE30" i="5" s="1"/>
  <c r="AS29" i="5"/>
  <c r="AT30" i="5" s="1"/>
  <c r="AV29" i="5"/>
  <c r="AW30" i="5" s="1"/>
  <c r="C29" i="5"/>
  <c r="CT519" i="5"/>
  <c r="CT520" i="5"/>
  <c r="CT521" i="5"/>
  <c r="CT522" i="5"/>
  <c r="CT523" i="5"/>
  <c r="CT524" i="5"/>
  <c r="CT525" i="5"/>
  <c r="CT526" i="5"/>
  <c r="CT527" i="5"/>
  <c r="CT528" i="5"/>
  <c r="CT529" i="5"/>
  <c r="CT530" i="5"/>
  <c r="CT531" i="5"/>
  <c r="CT532" i="5"/>
  <c r="CT533" i="5"/>
  <c r="CT534" i="5"/>
  <c r="CT535" i="5"/>
  <c r="CT536" i="5"/>
  <c r="CT537" i="5"/>
  <c r="CT538" i="5"/>
  <c r="CT539" i="5"/>
  <c r="BG29" i="5" l="1"/>
  <c r="Y29" i="5"/>
  <c r="AD29" i="5"/>
  <c r="AN29" i="5"/>
  <c r="AE29" i="5"/>
  <c r="BJ29" i="5"/>
  <c r="AO29" i="5"/>
  <c r="AP29" i="5" s="1"/>
  <c r="BQ29" i="5"/>
  <c r="AH29" i="5"/>
  <c r="AI30" i="5" s="1"/>
  <c r="AT29" i="5"/>
  <c r="AX29" i="5"/>
  <c r="AU29" i="5"/>
  <c r="AF30" i="5" l="1"/>
  <c r="AF29" i="5"/>
  <c r="Z29" i="5"/>
  <c r="Z30" i="5"/>
  <c r="AQ29" i="5"/>
  <c r="AQ30" i="5"/>
  <c r="AJ29" i="5"/>
  <c r="AG29" i="5"/>
  <c r="AW29" i="5"/>
  <c r="BE29" i="5"/>
  <c r="BB29" i="5"/>
  <c r="CT475" i="5"/>
  <c r="CT476" i="5"/>
  <c r="CT477" i="5"/>
  <c r="CT478" i="5"/>
  <c r="CT479" i="5"/>
  <c r="CT480" i="5"/>
  <c r="CT481" i="5"/>
  <c r="CT482" i="5"/>
  <c r="CT483" i="5"/>
  <c r="CT484" i="5"/>
  <c r="CT485" i="5"/>
  <c r="CT486" i="5"/>
  <c r="CT487" i="5"/>
  <c r="CT488" i="5"/>
  <c r="CT489" i="5"/>
  <c r="CT490" i="5"/>
  <c r="CT491" i="5"/>
  <c r="CT492" i="5"/>
  <c r="CT493" i="5"/>
  <c r="CT494" i="5"/>
  <c r="CT495" i="5"/>
  <c r="CT496" i="5"/>
  <c r="CT497" i="5"/>
  <c r="CT498" i="5"/>
  <c r="CT499" i="5"/>
  <c r="CT500" i="5"/>
  <c r="CT501" i="5"/>
  <c r="CT502" i="5"/>
  <c r="CT503" i="5"/>
  <c r="CT504" i="5"/>
  <c r="CT505" i="5"/>
  <c r="CT506" i="5"/>
  <c r="CT507" i="5"/>
  <c r="CT508" i="5"/>
  <c r="CT509" i="5"/>
  <c r="CT510" i="5"/>
  <c r="CT511" i="5"/>
  <c r="CT512" i="5"/>
  <c r="CT513" i="5"/>
  <c r="CT514" i="5"/>
  <c r="CT515" i="5"/>
  <c r="CT516" i="5"/>
  <c r="CT517" i="5"/>
  <c r="CT518" i="5"/>
  <c r="CM3" i="5"/>
  <c r="BO29" i="5" l="1"/>
  <c r="BP29" i="5"/>
  <c r="BH29" i="5"/>
  <c r="BI29" i="5"/>
  <c r="AI29" i="5"/>
  <c r="CT474" i="5" l="1"/>
  <c r="CL3" i="5" l="1"/>
  <c r="BK29" i="5" l="1"/>
  <c r="BL29" i="5"/>
  <c r="BS29" i="5"/>
  <c r="BR29" i="5"/>
  <c r="BJ7" i="5"/>
  <c r="BJ8" i="5"/>
  <c r="BJ9" i="5"/>
  <c r="BJ10" i="5"/>
  <c r="BJ11" i="5"/>
  <c r="BJ12" i="5"/>
  <c r="BJ13" i="5"/>
  <c r="BJ14" i="5"/>
  <c r="BJ15" i="5"/>
  <c r="BJ16" i="5"/>
  <c r="BJ17" i="5"/>
  <c r="BJ6" i="5"/>
  <c r="BG7" i="5"/>
  <c r="BG8" i="5"/>
  <c r="BG9" i="5"/>
  <c r="BG10" i="5"/>
  <c r="BG11" i="5"/>
  <c r="BG12" i="5"/>
  <c r="BG13" i="5"/>
  <c r="BG14" i="5"/>
  <c r="BG15" i="5"/>
  <c r="BG16" i="5"/>
  <c r="BG17" i="5"/>
  <c r="BG6" i="5"/>
  <c r="BW329" i="5"/>
  <c r="C19" i="1" l="1"/>
  <c r="C18" i="1" l="1"/>
  <c r="AE18" i="1" s="1"/>
  <c r="AE19" i="1"/>
  <c r="AN19" i="1"/>
  <c r="AL21" i="5"/>
  <c r="AL19" i="1" s="1"/>
  <c r="AY19" i="1"/>
  <c r="AZ19" i="1"/>
  <c r="Q19" i="1"/>
  <c r="AS19" i="1"/>
  <c r="W19" i="1"/>
  <c r="AB19" i="1"/>
  <c r="K19" i="1"/>
  <c r="N19" i="1"/>
  <c r="BE19" i="1"/>
  <c r="AT19" i="1"/>
  <c r="AK19" i="1"/>
  <c r="BP19" i="1"/>
  <c r="J360" i="4" s="1"/>
  <c r="BO19" i="1"/>
  <c r="AP19" i="1"/>
  <c r="AQ19" i="1"/>
  <c r="E19" i="1"/>
  <c r="BB19" i="1"/>
  <c r="AA19" i="1"/>
  <c r="T19" i="1"/>
  <c r="BA19" i="1"/>
  <c r="BD19" i="1"/>
  <c r="Y19" i="1"/>
  <c r="H19" i="1"/>
  <c r="BB18" i="1"/>
  <c r="AS18" i="1"/>
  <c r="AA18" i="1"/>
  <c r="Q18" i="1"/>
  <c r="E18" i="1"/>
  <c r="BE18" i="1"/>
  <c r="BA18" i="1"/>
  <c r="AY18" i="1"/>
  <c r="Y18" i="1"/>
  <c r="N18" i="1"/>
  <c r="C17" i="1"/>
  <c r="K18" i="1"/>
  <c r="BD18" i="1"/>
  <c r="AZ18" i="1"/>
  <c r="AT18" i="1"/>
  <c r="AB18" i="1"/>
  <c r="T18" i="1"/>
  <c r="H18" i="1"/>
  <c r="AQ18" i="1" l="1"/>
  <c r="AK18" i="1"/>
  <c r="AP18" i="1"/>
  <c r="W18" i="1"/>
  <c r="AX19" i="1"/>
  <c r="AV19" i="1"/>
  <c r="AM19" i="1"/>
  <c r="BS19" i="1"/>
  <c r="J375" i="4" s="1"/>
  <c r="AF19" i="1"/>
  <c r="AH19" i="1"/>
  <c r="BI19" i="1"/>
  <c r="J330" i="4" s="1"/>
  <c r="BH19" i="1"/>
  <c r="AH18" i="1"/>
  <c r="AI19" i="1"/>
  <c r="AV18" i="1"/>
  <c r="AL18" i="1"/>
  <c r="AN18" i="1"/>
  <c r="AM18" i="1"/>
  <c r="BL21" i="5"/>
  <c r="BK21" i="5"/>
  <c r="BK19" i="1" s="1"/>
  <c r="AI18" i="1"/>
  <c r="BO18" i="1"/>
  <c r="BP18" i="1"/>
  <c r="W17" i="1"/>
  <c r="BL17" i="1"/>
  <c r="BS17" i="1"/>
  <c r="AE17" i="1"/>
  <c r="AJ17" i="1"/>
  <c r="AN17" i="1"/>
  <c r="BI17" i="1"/>
  <c r="AL17" i="1"/>
  <c r="BH17" i="1"/>
  <c r="BO17" i="1"/>
  <c r="AF17" i="1"/>
  <c r="AK17" i="1"/>
  <c r="AH17" i="1"/>
  <c r="BP17" i="1"/>
  <c r="BK17" i="1"/>
  <c r="AI17" i="1"/>
  <c r="BR17" i="1"/>
  <c r="AM17" i="1"/>
  <c r="AP17" i="1"/>
  <c r="AQ17" i="1"/>
  <c r="C16" i="1"/>
  <c r="BD17" i="1"/>
  <c r="AZ17" i="1"/>
  <c r="T17" i="1"/>
  <c r="H17" i="1"/>
  <c r="AW17" i="1"/>
  <c r="AT17" i="1"/>
  <c r="AB17" i="1"/>
  <c r="Q17" i="1"/>
  <c r="E17" i="1"/>
  <c r="BE17" i="1"/>
  <c r="BB17" i="1"/>
  <c r="AY17" i="1"/>
  <c r="AV17" i="1"/>
  <c r="AS17" i="1"/>
  <c r="AA17" i="1"/>
  <c r="Y17" i="1"/>
  <c r="N17" i="1"/>
  <c r="BA17" i="1"/>
  <c r="AX17" i="1"/>
  <c r="K17" i="1"/>
  <c r="C329" i="2"/>
  <c r="AX18" i="1" l="1"/>
  <c r="AW19" i="1"/>
  <c r="AW18" i="1"/>
  <c r="BS18" i="1"/>
  <c r="BK18" i="1"/>
  <c r="BI18" i="1"/>
  <c r="BH18" i="1"/>
  <c r="BR19" i="1"/>
  <c r="BR18" i="1"/>
  <c r="BL19" i="1"/>
  <c r="J345" i="4" s="1"/>
  <c r="BL18" i="1"/>
  <c r="AJ19" i="1"/>
  <c r="AJ18" i="1"/>
  <c r="AF18" i="1"/>
  <c r="W16" i="1"/>
  <c r="BL16" i="1"/>
  <c r="BS16" i="1"/>
  <c r="AH16" i="1"/>
  <c r="AL16" i="1"/>
  <c r="AJ16" i="1"/>
  <c r="BH16" i="1"/>
  <c r="BO16" i="1"/>
  <c r="AI16" i="1"/>
  <c r="AM16" i="1"/>
  <c r="BP16" i="1"/>
  <c r="AE16" i="1"/>
  <c r="BI16" i="1"/>
  <c r="BR16" i="1"/>
  <c r="AF16" i="1"/>
  <c r="BK16" i="1"/>
  <c r="AK16" i="1"/>
  <c r="AN16" i="1"/>
  <c r="AP16" i="1"/>
  <c r="AQ16" i="1"/>
  <c r="C15" i="1"/>
  <c r="BB16" i="1"/>
  <c r="AX16" i="1"/>
  <c r="AV16" i="1"/>
  <c r="AS16" i="1"/>
  <c r="AA16" i="1"/>
  <c r="K16" i="1"/>
  <c r="BD16" i="1"/>
  <c r="BA16" i="1"/>
  <c r="AZ16" i="1"/>
  <c r="T16" i="1"/>
  <c r="H16" i="1"/>
  <c r="Q16" i="1"/>
  <c r="E16" i="1"/>
  <c r="BE16" i="1"/>
  <c r="AY16" i="1"/>
  <c r="AW16" i="1"/>
  <c r="AT16" i="1"/>
  <c r="AB16" i="1"/>
  <c r="Y16" i="1"/>
  <c r="N16" i="1"/>
  <c r="W15" i="1" l="1"/>
  <c r="BL15" i="1"/>
  <c r="BS15" i="1"/>
  <c r="AI15" i="1"/>
  <c r="AM15" i="1"/>
  <c r="BP15" i="1"/>
  <c r="AK15" i="1"/>
  <c r="BH15" i="1"/>
  <c r="BO15" i="1"/>
  <c r="AE15" i="1"/>
  <c r="AJ15" i="1"/>
  <c r="AN15" i="1"/>
  <c r="AF15" i="1"/>
  <c r="BI15" i="1"/>
  <c r="BK15" i="1"/>
  <c r="AH15" i="1"/>
  <c r="AL15" i="1"/>
  <c r="BR15" i="1"/>
  <c r="AP15" i="1"/>
  <c r="AQ15" i="1"/>
  <c r="C14" i="1"/>
  <c r="BE15" i="1"/>
  <c r="AY15" i="1"/>
  <c r="Y15" i="1"/>
  <c r="N15" i="1"/>
  <c r="AX15" i="1"/>
  <c r="AW15" i="1"/>
  <c r="AT15" i="1"/>
  <c r="AB15" i="1"/>
  <c r="K15" i="1"/>
  <c r="BD15" i="1"/>
  <c r="BB15" i="1"/>
  <c r="AZ15" i="1"/>
  <c r="AV15" i="1"/>
  <c r="AS15" i="1"/>
  <c r="AA15" i="1"/>
  <c r="T15" i="1"/>
  <c r="H15" i="1"/>
  <c r="BA15" i="1"/>
  <c r="Q15" i="1"/>
  <c r="E15" i="1"/>
  <c r="W14" i="1" l="1"/>
  <c r="BL14" i="1"/>
  <c r="BS14" i="1"/>
  <c r="AE14" i="1"/>
  <c r="AJ14" i="1"/>
  <c r="AN14" i="1"/>
  <c r="AL14" i="1"/>
  <c r="BH14" i="1"/>
  <c r="BO14" i="1"/>
  <c r="AF14" i="1"/>
  <c r="AK14" i="1"/>
  <c r="BI14" i="1"/>
  <c r="AH14" i="1"/>
  <c r="BP14" i="1"/>
  <c r="BR14" i="1"/>
  <c r="AI14" i="1"/>
  <c r="AM14" i="1"/>
  <c r="BK14" i="1"/>
  <c r="AQ14" i="1"/>
  <c r="AP14" i="1"/>
  <c r="C13" i="1"/>
  <c r="BB14" i="1"/>
  <c r="AV14" i="1"/>
  <c r="AS14" i="1"/>
  <c r="AA14" i="1"/>
  <c r="Q14" i="1"/>
  <c r="E14" i="1"/>
  <c r="BE14" i="1"/>
  <c r="BA14" i="1"/>
  <c r="AY14" i="1"/>
  <c r="Y14" i="1"/>
  <c r="N14" i="1"/>
  <c r="AX14" i="1"/>
  <c r="K14" i="1"/>
  <c r="BD14" i="1"/>
  <c r="AZ14" i="1"/>
  <c r="AW14" i="1"/>
  <c r="AT14" i="1"/>
  <c r="AB14" i="1"/>
  <c r="T14" i="1"/>
  <c r="H14" i="1"/>
  <c r="W13" i="1" l="1"/>
  <c r="BL13" i="1"/>
  <c r="BS13" i="1"/>
  <c r="AF13" i="1"/>
  <c r="AK13" i="1"/>
  <c r="AM13" i="1"/>
  <c r="BH13" i="1"/>
  <c r="BO13" i="1"/>
  <c r="AH13" i="1"/>
  <c r="AL13" i="1"/>
  <c r="BI13" i="1"/>
  <c r="BP13" i="1"/>
  <c r="AI13" i="1"/>
  <c r="AN13" i="1"/>
  <c r="BK13" i="1"/>
  <c r="BR13" i="1"/>
  <c r="AE13" i="1"/>
  <c r="AJ13" i="1"/>
  <c r="AP13" i="1"/>
  <c r="AQ13" i="1"/>
  <c r="C12" i="1"/>
  <c r="BD13" i="1"/>
  <c r="AZ13" i="1"/>
  <c r="T13" i="1"/>
  <c r="H13" i="1"/>
  <c r="AW13" i="1"/>
  <c r="AT13" i="1"/>
  <c r="AB13" i="1"/>
  <c r="Q13" i="1"/>
  <c r="E13" i="1"/>
  <c r="BE13" i="1"/>
  <c r="BB13" i="1"/>
  <c r="AY13" i="1"/>
  <c r="AV13" i="1"/>
  <c r="AS13" i="1"/>
  <c r="AA13" i="1"/>
  <c r="Y13" i="1"/>
  <c r="N13" i="1"/>
  <c r="BA13" i="1"/>
  <c r="AX13" i="1"/>
  <c r="K13" i="1"/>
  <c r="W12" i="1" l="1"/>
  <c r="BL12" i="1"/>
  <c r="BS12" i="1"/>
  <c r="AH12" i="1"/>
  <c r="AL12" i="1"/>
  <c r="AJ12" i="1"/>
  <c r="BH12" i="1"/>
  <c r="BO12" i="1"/>
  <c r="AI12" i="1"/>
  <c r="AM12" i="1"/>
  <c r="AE12" i="1"/>
  <c r="AN12" i="1"/>
  <c r="BI12" i="1"/>
  <c r="BP12" i="1"/>
  <c r="BR12" i="1"/>
  <c r="AF12" i="1"/>
  <c r="AK12" i="1"/>
  <c r="BK12" i="1"/>
  <c r="AQ12" i="1"/>
  <c r="AP12" i="1"/>
  <c r="C11" i="1"/>
  <c r="BB12" i="1"/>
  <c r="AX12" i="1"/>
  <c r="AV12" i="1"/>
  <c r="AS12" i="1"/>
  <c r="AA12" i="1"/>
  <c r="K12" i="1"/>
  <c r="BD12" i="1"/>
  <c r="BA12" i="1"/>
  <c r="AZ12" i="1"/>
  <c r="T12" i="1"/>
  <c r="H12" i="1"/>
  <c r="Q12" i="1"/>
  <c r="E12" i="1"/>
  <c r="BE12" i="1"/>
  <c r="AY12" i="1"/>
  <c r="AW12" i="1"/>
  <c r="AT12" i="1"/>
  <c r="AB12" i="1"/>
  <c r="Y12" i="1"/>
  <c r="N12" i="1"/>
  <c r="W11" i="1" l="1"/>
  <c r="BL11" i="1"/>
  <c r="BS11" i="1"/>
  <c r="AI11" i="1"/>
  <c r="AM11" i="1"/>
  <c r="AK11" i="1"/>
  <c r="BH11" i="1"/>
  <c r="BO11" i="1"/>
  <c r="AE11" i="1"/>
  <c r="AJ11" i="1"/>
  <c r="AN11" i="1"/>
  <c r="AF11" i="1"/>
  <c r="BI11" i="1"/>
  <c r="BP11" i="1"/>
  <c r="BK11" i="1"/>
  <c r="AL11" i="1"/>
  <c r="BR11" i="1"/>
  <c r="AH11" i="1"/>
  <c r="AP11" i="1"/>
  <c r="AQ11" i="1"/>
  <c r="C10" i="1"/>
  <c r="BE11" i="1"/>
  <c r="AY11" i="1"/>
  <c r="Y11" i="1"/>
  <c r="N11" i="1"/>
  <c r="AX11" i="1"/>
  <c r="AW11" i="1"/>
  <c r="AT11" i="1"/>
  <c r="AB11" i="1"/>
  <c r="K11" i="1"/>
  <c r="BD11" i="1"/>
  <c r="BB11" i="1"/>
  <c r="AZ11" i="1"/>
  <c r="AV11" i="1"/>
  <c r="AS11" i="1"/>
  <c r="AA11" i="1"/>
  <c r="T11" i="1"/>
  <c r="H11" i="1"/>
  <c r="BA11" i="1"/>
  <c r="Q11" i="1"/>
  <c r="E11" i="1"/>
  <c r="W10" i="1" l="1"/>
  <c r="BL10" i="1"/>
  <c r="BS10" i="1"/>
  <c r="AE10" i="1"/>
  <c r="AJ10" i="1"/>
  <c r="AN10" i="1"/>
  <c r="AL10" i="1"/>
  <c r="BH10" i="1"/>
  <c r="BO10" i="1"/>
  <c r="AF10" i="1"/>
  <c r="AK10" i="1"/>
  <c r="AH10" i="1"/>
  <c r="BI10" i="1"/>
  <c r="BP10" i="1"/>
  <c r="BR10" i="1"/>
  <c r="AI10" i="1"/>
  <c r="AM10" i="1"/>
  <c r="BK10" i="1"/>
  <c r="AP10" i="1"/>
  <c r="AQ10" i="1"/>
  <c r="C9" i="1"/>
  <c r="BB10" i="1"/>
  <c r="AV10" i="1"/>
  <c r="AS10" i="1"/>
  <c r="AA10" i="1"/>
  <c r="Q10" i="1"/>
  <c r="E10" i="1"/>
  <c r="BE10" i="1"/>
  <c r="BA10" i="1"/>
  <c r="AY10" i="1"/>
  <c r="Y10" i="1"/>
  <c r="N10" i="1"/>
  <c r="AX10" i="1"/>
  <c r="K10" i="1"/>
  <c r="BD10" i="1"/>
  <c r="AZ10" i="1"/>
  <c r="AW10" i="1"/>
  <c r="AT10" i="1"/>
  <c r="AB10" i="1"/>
  <c r="T10" i="1"/>
  <c r="H10" i="1"/>
  <c r="W9" i="1" l="1"/>
  <c r="BL9" i="1"/>
  <c r="BS9" i="1"/>
  <c r="AF9" i="1"/>
  <c r="AK9" i="1"/>
  <c r="AI9" i="1"/>
  <c r="BH9" i="1"/>
  <c r="BO9" i="1"/>
  <c r="AH9" i="1"/>
  <c r="AL9" i="1"/>
  <c r="BI9" i="1"/>
  <c r="BP9" i="1"/>
  <c r="AM9" i="1"/>
  <c r="BK9" i="1"/>
  <c r="AE9" i="1"/>
  <c r="AN9" i="1"/>
  <c r="BR9" i="1"/>
  <c r="AJ9" i="1"/>
  <c r="AP9" i="1"/>
  <c r="AQ9" i="1"/>
  <c r="C8" i="1"/>
  <c r="BD9" i="1"/>
  <c r="AZ9" i="1"/>
  <c r="T9" i="1"/>
  <c r="H9" i="1"/>
  <c r="AW9" i="1"/>
  <c r="AT9" i="1"/>
  <c r="AB9" i="1"/>
  <c r="Q9" i="1"/>
  <c r="E9" i="1"/>
  <c r="BE9" i="1"/>
  <c r="BB9" i="1"/>
  <c r="AY9" i="1"/>
  <c r="AV9" i="1"/>
  <c r="AS9" i="1"/>
  <c r="AA9" i="1"/>
  <c r="Y9" i="1"/>
  <c r="N9" i="1"/>
  <c r="BA9" i="1"/>
  <c r="AX9" i="1"/>
  <c r="K9" i="1"/>
  <c r="W8" i="1" l="1"/>
  <c r="BL8" i="1"/>
  <c r="BS8" i="1"/>
  <c r="AH8" i="1"/>
  <c r="AL8" i="1"/>
  <c r="AJ8" i="1"/>
  <c r="AN8" i="1"/>
  <c r="BH8" i="1"/>
  <c r="BO8" i="1"/>
  <c r="AI8" i="1"/>
  <c r="AM8" i="1"/>
  <c r="AE8" i="1"/>
  <c r="BI8" i="1"/>
  <c r="BP8" i="1"/>
  <c r="BR8" i="1"/>
  <c r="AK8" i="1"/>
  <c r="BK8" i="1"/>
  <c r="AF8" i="1"/>
  <c r="AQ8" i="1"/>
  <c r="AP8" i="1"/>
  <c r="C7" i="1"/>
  <c r="BB8" i="1"/>
  <c r="AX8" i="1"/>
  <c r="AV8" i="1"/>
  <c r="AS8" i="1"/>
  <c r="AA8" i="1"/>
  <c r="K8" i="1"/>
  <c r="BD8" i="1"/>
  <c r="BA8" i="1"/>
  <c r="AZ8" i="1"/>
  <c r="T8" i="1"/>
  <c r="H8" i="1"/>
  <c r="Q8" i="1"/>
  <c r="E8" i="1"/>
  <c r="BE8" i="1"/>
  <c r="AY8" i="1"/>
  <c r="AW8" i="1"/>
  <c r="AT8" i="1"/>
  <c r="AB8" i="1"/>
  <c r="Y8" i="1"/>
  <c r="N8" i="1"/>
  <c r="W7" i="1" l="1"/>
  <c r="BL7" i="1"/>
  <c r="BS7" i="1"/>
  <c r="AI7" i="1"/>
  <c r="AM7" i="1"/>
  <c r="AK7" i="1"/>
  <c r="BH7" i="1"/>
  <c r="BO7" i="1"/>
  <c r="AE7" i="1"/>
  <c r="AJ7" i="1"/>
  <c r="AN7" i="1"/>
  <c r="AF7" i="1"/>
  <c r="BI7" i="1"/>
  <c r="BP7" i="1"/>
  <c r="BK7" i="1"/>
  <c r="AH7" i="1"/>
  <c r="BR7" i="1"/>
  <c r="AL7" i="1"/>
  <c r="AQ7" i="1"/>
  <c r="AP7" i="1"/>
  <c r="C6" i="1"/>
  <c r="J1" i="4" s="1"/>
  <c r="BE7" i="1"/>
  <c r="AY7" i="1"/>
  <c r="Y7" i="1"/>
  <c r="N7" i="1"/>
  <c r="AX7" i="1"/>
  <c r="AW7" i="1"/>
  <c r="AT7" i="1"/>
  <c r="AB7" i="1"/>
  <c r="K7" i="1"/>
  <c r="BD7" i="1"/>
  <c r="BB7" i="1"/>
  <c r="AZ7" i="1"/>
  <c r="AV7" i="1"/>
  <c r="AS7" i="1"/>
  <c r="AA7" i="1"/>
  <c r="T7" i="1"/>
  <c r="H7" i="1"/>
  <c r="BA7" i="1"/>
  <c r="Q7" i="1"/>
  <c r="E7" i="1"/>
  <c r="BO6" i="1" l="1"/>
  <c r="BH6" i="1"/>
  <c r="AH6" i="1"/>
  <c r="AL6" i="1"/>
  <c r="AE6" i="1"/>
  <c r="BR6" i="1"/>
  <c r="BS6" i="1"/>
  <c r="BL6" i="1"/>
  <c r="AI6" i="1"/>
  <c r="AM6" i="1"/>
  <c r="BK6" i="1"/>
  <c r="BI6" i="1"/>
  <c r="AJ6" i="1"/>
  <c r="AK6" i="1"/>
  <c r="AN6" i="1"/>
  <c r="BP6" i="1"/>
  <c r="AF6" i="1"/>
  <c r="AP6" i="1"/>
  <c r="AQ6" i="1"/>
  <c r="T6" i="1"/>
  <c r="H6" i="1"/>
  <c r="Q6" i="1"/>
  <c r="E6" i="1"/>
  <c r="N6" i="1"/>
  <c r="W6" i="1"/>
  <c r="K6" i="1"/>
  <c r="BB6" i="1"/>
  <c r="AV6" i="1"/>
  <c r="AS6" i="1"/>
  <c r="AA6" i="1"/>
  <c r="BE6" i="1"/>
  <c r="BA6" i="1"/>
  <c r="AY6" i="1"/>
  <c r="Y6" i="1"/>
  <c r="AX6" i="1"/>
  <c r="BD6" i="1"/>
  <c r="AZ6" i="1"/>
  <c r="AW6" i="1"/>
  <c r="AT6" i="1"/>
  <c r="AB6" i="1"/>
</calcChain>
</file>

<file path=xl/sharedStrings.xml><?xml version="1.0" encoding="utf-8"?>
<sst xmlns="http://schemas.openxmlformats.org/spreadsheetml/2006/main" count="424" uniqueCount="126">
  <si>
    <t>USD/ Contrato Soja CBOE (aop)</t>
  </si>
  <si>
    <t>+</t>
  </si>
  <si>
    <t>ARS MM, aop</t>
  </si>
  <si>
    <t>BM</t>
  </si>
  <si>
    <t>MoM</t>
  </si>
  <si>
    <t>Leliq</t>
  </si>
  <si>
    <t>USD MM, aop</t>
  </si>
  <si>
    <t>aop</t>
  </si>
  <si>
    <t>ARS MM, Ac.</t>
  </si>
  <si>
    <t>USD MM, Ac.</t>
  </si>
  <si>
    <t>Soja CBOE</t>
  </si>
  <si>
    <t>Depósitos Privados en ARS</t>
  </si>
  <si>
    <t>Plazo Fijo Privados en ARS</t>
  </si>
  <si>
    <t>Depósitos Privados en USD</t>
  </si>
  <si>
    <t>Préstamos al Sector Privado, Total</t>
  </si>
  <si>
    <t>Badlar Privada</t>
  </si>
  <si>
    <t xml:space="preserve">Compra Divisas BCRA </t>
  </si>
  <si>
    <t>Liquidación Divisas CIARA</t>
  </si>
  <si>
    <t>TC oficial ARS/USD</t>
  </si>
  <si>
    <t xml:space="preserve">TC CCL ARS/USD </t>
  </si>
  <si>
    <t>Brecha Cambiaria</t>
  </si>
  <si>
    <t>Reservas BCRA (Total)</t>
  </si>
  <si>
    <t>TC BRL/USD</t>
  </si>
  <si>
    <t>MES</t>
  </si>
  <si>
    <t>Fuente:</t>
  </si>
  <si>
    <t>Mecon, base BCRA</t>
  </si>
  <si>
    <t>Investing.com</t>
  </si>
  <si>
    <t>CIARA</t>
  </si>
  <si>
    <t>cierre día</t>
  </si>
  <si>
    <t>DÍA</t>
  </si>
  <si>
    <t>Fecha</t>
  </si>
  <si>
    <t>Compra</t>
  </si>
  <si>
    <t>Venta</t>
  </si>
  <si>
    <t>Ámbito F.</t>
  </si>
  <si>
    <t>Serie Dólar Informal, Compra/Venta. Ámbito F.</t>
  </si>
  <si>
    <t>SERIE DIARIA</t>
  </si>
  <si>
    <t>SERIE DIARIA (Investing.com)</t>
  </si>
  <si>
    <t>Promedio</t>
  </si>
  <si>
    <t>AOM</t>
  </si>
  <si>
    <t>Ámbito Financiero</t>
  </si>
  <si>
    <t>Millones de ARS</t>
  </si>
  <si>
    <t>Datos al:</t>
  </si>
  <si>
    <t>MoM %</t>
  </si>
  <si>
    <t>Liquidación Divisas CIARA, prom. Diario</t>
  </si>
  <si>
    <t>USD</t>
  </si>
  <si>
    <t>MoM bps</t>
  </si>
  <si>
    <t>Prefi de Expo</t>
  </si>
  <si>
    <t>TCR Multilateral</t>
  </si>
  <si>
    <t>TCR Bilateral ARS/USD - Promedio</t>
  </si>
  <si>
    <t>TCR Multilateral - Promedio</t>
  </si>
  <si>
    <t>%</t>
  </si>
  <si>
    <t xml:space="preserve">Depreciación (Apreciación) s/ TCR Multilateral </t>
  </si>
  <si>
    <t xml:space="preserve">Depreciación (Apreciación) s/ TCR Bilateral </t>
  </si>
  <si>
    <t>TCR Bilateral</t>
  </si>
  <si>
    <t>BCRA</t>
  </si>
  <si>
    <t>aop mensual</t>
  </si>
  <si>
    <t>Depósitos Privados en ARS: variación mensual acumulada (promedio vs. promedio)</t>
  </si>
  <si>
    <t>Depósitos Privados a Plazo en ARS: variación mensual acumulada (promedio vs. promedio)</t>
  </si>
  <si>
    <t>Millones de USD</t>
  </si>
  <si>
    <t>Depósitos Privados en USD: variación mensual acumulada (promedio vs. promedio)</t>
  </si>
  <si>
    <t>Préstamos al Sector Privado, total: variación mensual acumulada (promedio vs. promedio)</t>
  </si>
  <si>
    <t xml:space="preserve">Badlar Privada </t>
  </si>
  <si>
    <t>TNA, aop</t>
  </si>
  <si>
    <t>Liquidación mensual de divisas CIARA (acumulado)</t>
  </si>
  <si>
    <t>Variación % MoM</t>
  </si>
  <si>
    <t>ARS/ USD (aop)</t>
  </si>
  <si>
    <t>Tipo de Cambio Nominal Oficial (ARS/USD): nivel y variación mensual</t>
  </si>
  <si>
    <t>Tipo de Cambio de Contado con Liquidación (ARS/USD): nivel y variación mensual</t>
  </si>
  <si>
    <t>% aop</t>
  </si>
  <si>
    <t>Tipo de Cambio BRL/ USD: nivel y variación mensual</t>
  </si>
  <si>
    <t>Préstamos Comerciales en USD al S. Privado</t>
  </si>
  <si>
    <t>USD/ Tn. eop</t>
  </si>
  <si>
    <t>eop</t>
  </si>
  <si>
    <t>USD MM, eop</t>
  </si>
  <si>
    <t>CCL/ Oficial eop</t>
  </si>
  <si>
    <t>MoM eop</t>
  </si>
  <si>
    <t>LTM eop</t>
  </si>
  <si>
    <t>CCL/ Oficial aop</t>
  </si>
  <si>
    <t>MoM aop</t>
  </si>
  <si>
    <t>LTM aop</t>
  </si>
  <si>
    <t>MoM % eop</t>
  </si>
  <si>
    <t>USD/ Tn. aop</t>
  </si>
  <si>
    <t>MoM % aop</t>
  </si>
  <si>
    <t>eop mensual</t>
  </si>
  <si>
    <t>Nivel eop</t>
  </si>
  <si>
    <t>Nivel aop</t>
  </si>
  <si>
    <t>TCRM</t>
  </si>
  <si>
    <t>Mes</t>
  </si>
  <si>
    <t>TCRB USD</t>
  </si>
  <si>
    <t>Día</t>
  </si>
  <si>
    <t>Promedio LP:</t>
  </si>
  <si>
    <t>Depreciación (Apreciación) necesaria s/ TCRM</t>
  </si>
  <si>
    <t>Depreciación (Apreciación) necesaria s/ TCRB</t>
  </si>
  <si>
    <t>USD/ tn. (aop)</t>
  </si>
  <si>
    <t>Soja (Chicago)</t>
  </si>
  <si>
    <t>Dólar Estadounidense</t>
  </si>
  <si>
    <t>Préstamos Comerciales en USD al Sector Privado: variación mensual acumulada (promedio vs. promedio)</t>
  </si>
  <si>
    <t>Brecha de tipo de cambio CCL - Oficial (aop)</t>
  </si>
  <si>
    <t>% eop</t>
  </si>
  <si>
    <t>Reservas Internacionales del BCRA (total): nivel eop y tasa de variación mensual</t>
  </si>
  <si>
    <t>ARS/ USD (eop)</t>
  </si>
  <si>
    <t>Brecha de tipo de cambio CCL - Oficial (eop)</t>
  </si>
  <si>
    <t>USD/ tn. (eop)</t>
  </si>
  <si>
    <t>TCRB (USD): Nivel neto de Promedio</t>
  </si>
  <si>
    <t>Nivel - Promedio (eop)</t>
  </si>
  <si>
    <t>TCRM: Nivel neto de Promedio</t>
  </si>
  <si>
    <t>Nivel - Promedio (aop)</t>
  </si>
  <si>
    <t xml:space="preserve">USD/ Contrato Soja CBOE </t>
  </si>
  <si>
    <t>USD/ Contrato Soja CBOE</t>
  </si>
  <si>
    <t>CONTRATO CBOE SOJA/USD</t>
  </si>
  <si>
    <t>SOJA</t>
  </si>
  <si>
    <t>Ciara</t>
  </si>
  <si>
    <t>ambito</t>
  </si>
  <si>
    <t>Investing</t>
  </si>
  <si>
    <t>TCRM BCRA</t>
  </si>
  <si>
    <t>USD MM</t>
  </si>
  <si>
    <t>Badlar</t>
  </si>
  <si>
    <t>Base Monetaria: variación mensual acumulada (promedio menos promedio)</t>
  </si>
  <si>
    <t>Stock de Leliq: variación mensual acumulada (promedio menos promedio)</t>
  </si>
  <si>
    <t>Compra Neta de Divisas BCRA a S.Privado</t>
  </si>
  <si>
    <t>Compra Neta de Divisas del BCRA al S.Privado (acumulado del mes)</t>
  </si>
  <si>
    <t xml:space="preserve">Reservas Internacionales del BCRA (total): nivel aop </t>
  </si>
  <si>
    <t>Devaluación (Apreciación) hasta promedio:</t>
  </si>
  <si>
    <t>Serie Dólar Informal. Compra/Venta. Ámbito F.</t>
  </si>
  <si>
    <t>-</t>
  </si>
  <si>
    <t>Author: Ewhen Jardon Angonoa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</si>
</sst>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0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;[Red]\-&quot;$&quot;#,##0"/>
    <numFmt numFmtId="165" formatCode="_-&quot;$&quot;* #,##0_-;\-&quot;$&quot;* #,##0_-;_-&quot;$&quot;* &quot;-&quot;_-;_-@_-"/>
    <numFmt numFmtId="166" formatCode="_-&quot;$&quot;* #,##0.00_-;\-&quot;$&quot;* #,##0.00_-;_-&quot;$&quot;* &quot;-&quot;??_-;_-@_-"/>
    <numFmt numFmtId="167" formatCode="_ * #,##0.00_ ;_ * \-#,##0.00_ ;_ * &quot;-&quot;??_ ;_ @_ "/>
    <numFmt numFmtId="168" formatCode="0.000"/>
    <numFmt numFmtId="169" formatCode="0.0%"/>
    <numFmt numFmtId="170" formatCode="&quot;$&quot;#,##0.00"/>
    <numFmt numFmtId="171" formatCode="_-* #,##0.00\ &quot;€&quot;_-;\-* #,##0.00\ &quot;€&quot;_-;_-* &quot;-&quot;??\ &quot;€&quot;_-;_-@_-"/>
    <numFmt numFmtId="172" formatCode="_-* #,##0.00\ _€_-;\-* #,##0.00\ _€_-;_-* &quot;-&quot;??\ _€_-;_-@_-"/>
    <numFmt numFmtId="173" formatCode="General_)"/>
    <numFmt numFmtId="174" formatCode="0.0"/>
    <numFmt numFmtId="175" formatCode="_ [$€-2]\ * #,##0.00_ ;_ [$€-2]\ * \-#,##0.00_ ;_ [$€-2]\ * &quot;-&quot;??_ "/>
    <numFmt numFmtId="176" formatCode="[$-C09]dd\-mmm\-yy;@"/>
    <numFmt numFmtId="177" formatCode="_(* 0%_);_(* \(0%\);_(* &quot;- &quot;_);_(@_)"/>
    <numFmt numFmtId="178" formatCode="mm/dd/yy_)"/>
    <numFmt numFmtId="179" formatCode="_(* #,##0_);_(* \(#,##0\);_(* &quot;- &quot;_);_(@_)"/>
    <numFmt numFmtId="180" formatCode="0.00_)"/>
    <numFmt numFmtId="181" formatCode="0.0%_);\(0.0%\)"/>
    <numFmt numFmtId="182" formatCode="m/d"/>
    <numFmt numFmtId="183" formatCode="0.000000"/>
    <numFmt numFmtId="184" formatCode="0.0%;[Red]\(0.0%\)"/>
    <numFmt numFmtId="185" formatCode="_(* #,##0.0_);_(* \(#,##0.0\);_(* &quot;-&quot;?_);_(@_)"/>
    <numFmt numFmtId="186" formatCode="0.00000%"/>
    <numFmt numFmtId="187" formatCode="#,##0_%_);\(#,##0\)_%;#,##0_%_);@_%_)"/>
    <numFmt numFmtId="188" formatCode="&quot;$&quot;#,##0_%_);\(&quot;$&quot;#,##0\)_%;&quot;$&quot;#,##0_%_);@_%_)"/>
    <numFmt numFmtId="189" formatCode="&quot;$&quot;#,##0.00_%_);\(&quot;$&quot;#,##0.00\)_%;&quot;$&quot;#,##0.00_%_);@_%_)"/>
    <numFmt numFmtId="190" formatCode="&quot;$&quot;#,##0\ ;\(&quot;$&quot;#,##0\)"/>
    <numFmt numFmtId="191" formatCode="mmm\-d\-yyyy"/>
    <numFmt numFmtId="192" formatCode="mmm\-yyyy"/>
    <numFmt numFmtId="193" formatCode="m/d/yy_%_)"/>
    <numFmt numFmtId="194" formatCode="#,##0.0_);[Red]\(#,##0.0\)"/>
    <numFmt numFmtId="195" formatCode="&quot;$&quot;#,##0.0\ \ \ ;\(&quot;$&quot;#,##0.0\)\ \ "/>
    <numFmt numFmtId="196" formatCode="0_%_);\(0\)_%;0_%_);@_%_)"/>
    <numFmt numFmtId="197" formatCode="0.0\%_);\(0.0\%\);0.0\%_);@_%_)"/>
    <numFmt numFmtId="198" formatCode="#,##0.0\ \ "/>
    <numFmt numFmtId="199" formatCode="_-* #,##0.00\ _P_t_s_-;\-* #,##0.00\ _P_t_s_-;_-* &quot;-&quot;??\ _P_t_s_-;_-@_-"/>
    <numFmt numFmtId="200" formatCode="&quot;Cr$&quot;#,##0.00_);[Red]\(&quot;Cr$&quot;#,##0.00\)"/>
    <numFmt numFmtId="201" formatCode="_(&quot;Cr$&quot;* #,##0.00_);_(&quot;Cr$&quot;* \(#,##0.00\);_(&quot;Cr$&quot;* &quot;-&quot;??_);_(@_)"/>
    <numFmt numFmtId="202" formatCode="_(&quot;Cr$&quot;* #,##0_);_(&quot;Cr$&quot;* \(#,##0\);_(&quot;Cr$&quot;* &quot;-&quot;_);_(@_)"/>
    <numFmt numFmtId="203" formatCode="0.0\x_)_);&quot;NM&quot;_x_)_);0.0\x_)_);@_%_)"/>
    <numFmt numFmtId="204" formatCode="&quot;US$&quot;#,##0_);\(&quot;US$&quot;#,##0\)"/>
    <numFmt numFmtId="205" formatCode="#,##0.0\x_);[Red]\(#,##0.0\x\);&quot;--  &quot;"/>
    <numFmt numFmtId="206" formatCode="#,##0.0\ \ \ ;\(#,##0.0\)\ \ "/>
    <numFmt numFmtId="207" formatCode="#,##0.00\x"/>
    <numFmt numFmtId="208" formatCode="_(&quot;$&quot;* #,##0.0000_);_(&quot;$&quot;* \(#,##0.0000\);_(&quot;$&quot;* &quot;-&quot;??_);_(@_)"/>
    <numFmt numFmtId="209" formatCode="#,##0,"/>
    <numFmt numFmtId="210" formatCode="#,##0,,"/>
    <numFmt numFmtId="211" formatCode="#,##0.00_);\(#,##0.00\);&quot; --- &quot;"/>
    <numFmt numFmtId="212" formatCode="#.##000"/>
    <numFmt numFmtId="213" formatCode="\$#,#00"/>
    <numFmt numFmtId="214" formatCode="#,#00"/>
    <numFmt numFmtId="215" formatCode="#.##0,"/>
    <numFmt numFmtId="216" formatCode="\$#,"/>
    <numFmt numFmtId="217" formatCode="0.00000000000000%"/>
    <numFmt numFmtId="218" formatCode="&quot;$&quot;\ #,##0.00_);[Red]\(&quot;$&quot;\ #,##0.00\)"/>
    <numFmt numFmtId="219" formatCode="_-* #,##0.00\ _p_t_a_-;\-* #,##0.00\ _p_t_a_-;_-* &quot;-&quot;??\ _p_t_a_-;_-@_-"/>
  </numFmts>
  <fonts count="110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7"/>
      <color rgb="FF002060"/>
      <name val="Calibri"/>
      <family val="2"/>
      <scheme val="minor"/>
    </font>
    <font>
      <b/>
      <sz val="7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sz val="9"/>
      <color theme="1"/>
      <name val="Arial"/>
      <family val="2"/>
    </font>
    <font>
      <sz val="10"/>
      <color rgb="FF0221D8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0"/>
      <name val="Arial"/>
      <family val="2"/>
    </font>
    <font>
      <sz val="11"/>
      <color rgb="FF0221D8"/>
      <name val="Calibri"/>
      <family val="2"/>
      <scheme val="minor"/>
    </font>
    <font>
      <sz val="10"/>
      <name val="Arial"/>
      <family val="2"/>
    </font>
    <font>
      <sz val="12"/>
      <name val="Helv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8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Palatino"/>
      <family val="1"/>
    </font>
    <font>
      <sz val="10"/>
      <color indexed="8"/>
      <name val="MS Sans Serif"/>
      <family val="2"/>
    </font>
    <font>
      <sz val="11"/>
      <name val="MS ??"/>
      <family val="1"/>
      <charset val="128"/>
    </font>
    <font>
      <sz val="14"/>
      <name val="Terminal"/>
      <family val="3"/>
      <charset val="128"/>
    </font>
    <font>
      <sz val="10"/>
      <name val="Arial Narrow"/>
      <family val="2"/>
    </font>
    <font>
      <b/>
      <sz val="18"/>
      <name val="Helv"/>
    </font>
    <font>
      <sz val="14"/>
      <name val="Helv"/>
    </font>
    <font>
      <b/>
      <sz val="14"/>
      <name val="Helv"/>
    </font>
    <font>
      <sz val="8"/>
      <name val="Tahoma"/>
      <family val="2"/>
    </font>
    <font>
      <b/>
      <i/>
      <u val="double"/>
      <sz val="16"/>
      <name val="Tms Rmn"/>
    </font>
    <font>
      <b/>
      <sz val="11"/>
      <color indexed="9"/>
      <name val="Calibri"/>
      <family val="2"/>
    </font>
    <font>
      <b/>
      <sz val="12"/>
      <name val="Palatino"/>
      <family val="1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2"/>
      <name val="Helv"/>
    </font>
    <font>
      <sz val="8"/>
      <name val="Palatino"/>
      <family val="1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22"/>
      <name val="Arial"/>
      <family val="2"/>
    </font>
    <font>
      <sz val="8"/>
      <name val="Helv"/>
    </font>
    <font>
      <sz val="12"/>
      <name val="Tms Rmn"/>
    </font>
    <font>
      <u val="doubleAccounting"/>
      <sz val="10"/>
      <name val="Arial"/>
      <family val="2"/>
    </font>
    <font>
      <sz val="7"/>
      <name val="Palatino"/>
      <family val="1"/>
    </font>
    <font>
      <sz val="6"/>
      <color indexed="16"/>
      <name val="Palatino"/>
      <family val="1"/>
    </font>
    <font>
      <b/>
      <sz val="10"/>
      <name val="Helv"/>
    </font>
    <font>
      <u/>
      <sz val="10"/>
      <color indexed="12"/>
      <name val="Gill Sans MT"/>
      <family val="2"/>
    </font>
    <font>
      <sz val="10"/>
      <name val="N Helvetica Narrow"/>
    </font>
    <font>
      <sz val="7"/>
      <name val="Small Fonts"/>
      <family val="2"/>
    </font>
    <font>
      <sz val="10"/>
      <name val="Comic Sans MS"/>
      <family val="4"/>
    </font>
    <font>
      <sz val="10"/>
      <name val="Gill Sans MT"/>
      <family val="2"/>
    </font>
    <font>
      <sz val="10"/>
      <color indexed="16"/>
      <name val="Helvetica-Black"/>
      <family val="2"/>
    </font>
    <font>
      <sz val="10"/>
      <name val="Geneva"/>
      <family val="2"/>
    </font>
    <font>
      <sz val="10"/>
      <color indexed="10"/>
      <name val="Times New Roman"/>
      <family val="1"/>
    </font>
    <font>
      <sz val="8"/>
      <color indexed="10"/>
      <name val="Arial"/>
      <family val="2"/>
    </font>
    <font>
      <sz val="10"/>
      <color indexed="12"/>
      <name val="Geneva"/>
      <family val="2"/>
    </font>
    <font>
      <u val="singleAccounting"/>
      <sz val="10"/>
      <name val="Arial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sz val="6"/>
      <name val="Arial"/>
      <family val="2"/>
    </font>
    <font>
      <sz val="12"/>
      <name val="新細明體"/>
      <family val="1"/>
      <charset val="136"/>
    </font>
    <font>
      <sz val="11"/>
      <name val="Book Antiqua"/>
      <family val="1"/>
    </font>
    <font>
      <sz val="11"/>
      <name val="Times New Roman"/>
      <family val="1"/>
    </font>
    <font>
      <i/>
      <sz val="10"/>
      <name val="Arial"/>
      <family val="2"/>
    </font>
    <font>
      <b/>
      <sz val="1"/>
      <color indexed="8"/>
      <name val="Courier"/>
      <family val="3"/>
    </font>
    <font>
      <b/>
      <sz val="10"/>
      <name val="Times New Roman"/>
      <family val="1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5"/>
      <color indexed="54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/>
      <top style="medium">
        <color rgb="FFDADADA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</borders>
  <cellStyleXfs count="13049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4" fillId="0" borderId="0"/>
    <xf numFmtId="167" fontId="2" fillId="0" borderId="0" applyFont="0" applyFill="0" applyBorder="0" applyAlignment="0" applyProtection="0"/>
    <xf numFmtId="0" fontId="26" fillId="0" borderId="0"/>
    <xf numFmtId="173" fontId="27" fillId="0" borderId="0"/>
    <xf numFmtId="172" fontId="24" fillId="0" borderId="0" applyFont="0" applyFill="0" applyBorder="0" applyAlignment="0" applyProtection="0"/>
    <xf numFmtId="0" fontId="30" fillId="0" borderId="0"/>
    <xf numFmtId="0" fontId="2" fillId="0" borderId="0"/>
    <xf numFmtId="9" fontId="24" fillId="0" borderId="0" applyFont="0" applyFill="0" applyBorder="0" applyAlignment="0" applyProtection="0"/>
    <xf numFmtId="0" fontId="26" fillId="0" borderId="0"/>
    <xf numFmtId="0" fontId="2" fillId="0" borderId="0"/>
    <xf numFmtId="0" fontId="2" fillId="0" borderId="0"/>
    <xf numFmtId="0" fontId="29" fillId="0" borderId="0"/>
    <xf numFmtId="0" fontId="34" fillId="0" borderId="0"/>
    <xf numFmtId="0" fontId="34" fillId="0" borderId="0"/>
    <xf numFmtId="0" fontId="36" fillId="0" borderId="0" applyNumberFormat="0" applyFill="0" applyBorder="0" applyAlignment="0" applyProtection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4" fillId="0" borderId="0"/>
    <xf numFmtId="38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24" fillId="0" borderId="0" applyFont="0" applyFill="0" applyBorder="0" applyAlignment="0" applyProtection="0"/>
    <xf numFmtId="0" fontId="38" fillId="0" borderId="0">
      <protection locked="0"/>
    </xf>
    <xf numFmtId="0" fontId="38" fillId="0" borderId="0">
      <protection locked="0"/>
    </xf>
    <xf numFmtId="0" fontId="39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39" fillId="0" borderId="0">
      <protection locked="0"/>
    </xf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7" fillId="0" borderId="0" applyFont="0" applyFill="0" applyBorder="0" applyAlignment="0" applyProtection="0"/>
    <xf numFmtId="0" fontId="2" fillId="0" borderId="0"/>
    <xf numFmtId="0" fontId="2" fillId="0" borderId="0"/>
    <xf numFmtId="173" fontId="40" fillId="0" borderId="0"/>
    <xf numFmtId="0" fontId="24" fillId="0" borderId="0"/>
    <xf numFmtId="0" fontId="24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0" fontId="41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176" fontId="43" fillId="0" borderId="0" applyNumberFormat="0" applyFill="0" applyBorder="0" applyAlignment="0" applyProtection="0"/>
    <xf numFmtId="177" fontId="44" fillId="0" borderId="0" applyFont="0" applyFill="0" applyBorder="0" applyAlignment="0" applyProtection="0">
      <alignment horizontal="right"/>
    </xf>
    <xf numFmtId="178" fontId="24" fillId="0" borderId="0" applyFont="0" applyFill="0" applyBorder="0" applyAlignment="0" applyProtection="0"/>
    <xf numFmtId="179" fontId="44" fillId="0" borderId="0" applyFont="0" applyFill="0" applyBorder="0" applyAlignment="0" applyProtection="0"/>
    <xf numFmtId="180" fontId="24" fillId="0" borderId="0" applyFont="0" applyFill="0" applyBorder="0" applyAlignment="0" applyProtection="0"/>
    <xf numFmtId="181" fontId="43" fillId="0" borderId="0" applyFont="0" applyFill="0" applyBorder="0" applyAlignment="0" applyProtection="0">
      <alignment horizontal="right"/>
    </xf>
    <xf numFmtId="176" fontId="45" fillId="0" borderId="0" applyNumberFormat="0" applyFont="0" applyFill="0" applyBorder="0" applyAlignment="0" applyProtection="0"/>
    <xf numFmtId="182" fontId="24" fillId="0" borderId="0" applyFont="0" applyFill="0" applyBorder="0" applyAlignment="0" applyProtection="0"/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176" fontId="47" fillId="0" borderId="0"/>
    <xf numFmtId="183" fontId="48" fillId="0" borderId="0">
      <alignment horizontal="center"/>
    </xf>
    <xf numFmtId="184" fontId="48" fillId="0" borderId="0">
      <alignment horizontal="center"/>
    </xf>
    <xf numFmtId="185" fontId="48" fillId="0" borderId="0">
      <alignment horizontal="center"/>
    </xf>
    <xf numFmtId="37" fontId="49" fillId="0" borderId="0"/>
    <xf numFmtId="37" fontId="50" fillId="0" borderId="0"/>
    <xf numFmtId="37" fontId="51" fillId="0" borderId="0"/>
    <xf numFmtId="37" fontId="52" fillId="7" borderId="11" applyBorder="0" applyProtection="0">
      <alignment vertical="center"/>
    </xf>
    <xf numFmtId="176" fontId="24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53" fillId="0" borderId="0"/>
    <xf numFmtId="176" fontId="54" fillId="8" borderId="0"/>
    <xf numFmtId="176" fontId="55" fillId="0" borderId="0" applyNumberFormat="0"/>
    <xf numFmtId="176" fontId="56" fillId="0" borderId="8"/>
    <xf numFmtId="176" fontId="57" fillId="0" borderId="0" applyNumberFormat="0"/>
    <xf numFmtId="37" fontId="58" fillId="0" borderId="12" applyNumberFormat="0" applyFont="0" applyFill="0" applyAlignment="0" applyProtection="0"/>
    <xf numFmtId="37" fontId="58" fillId="0" borderId="10" applyNumberFormat="0" applyFont="0" applyFill="0" applyAlignment="0" applyProtection="0"/>
    <xf numFmtId="186" fontId="24" fillId="0" borderId="0" applyFont="0" applyFill="0" applyBorder="0" applyAlignment="0" applyProtection="0"/>
    <xf numFmtId="176" fontId="24" fillId="0" borderId="0"/>
    <xf numFmtId="187" fontId="59" fillId="0" borderId="0" applyFont="0" applyFill="0" applyBorder="0" applyAlignment="0" applyProtection="0">
      <alignment horizontal="right"/>
    </xf>
    <xf numFmtId="167" fontId="60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61" fillId="0" borderId="0" applyFont="0" applyFill="0" applyBorder="0" applyAlignment="0" applyProtection="0"/>
    <xf numFmtId="3" fontId="62" fillId="0" borderId="0" applyFont="0" applyFill="0" applyBorder="0" applyAlignment="0" applyProtection="0"/>
    <xf numFmtId="176" fontId="35" fillId="9" borderId="16" applyNumberFormat="0" applyProtection="0">
      <alignment horizontal="center"/>
    </xf>
    <xf numFmtId="188" fontId="59" fillId="0" borderId="0" applyFont="0" applyFill="0" applyBorder="0" applyAlignment="0" applyProtection="0">
      <alignment horizontal="right"/>
    </xf>
    <xf numFmtId="189" fontId="59" fillId="0" borderId="0" applyFont="0" applyFill="0" applyBorder="0" applyAlignment="0" applyProtection="0">
      <alignment horizontal="right"/>
    </xf>
    <xf numFmtId="190" fontId="62" fillId="0" borderId="0" applyFont="0" applyFill="0" applyBorder="0" applyAlignment="0" applyProtection="0"/>
    <xf numFmtId="14" fontId="63" fillId="0" borderId="8">
      <alignment horizontal="center"/>
    </xf>
    <xf numFmtId="191" fontId="31" fillId="10" borderId="0" applyFont="0" applyFill="0" applyBorder="0" applyAlignment="0" applyProtection="0"/>
    <xf numFmtId="192" fontId="42" fillId="0" borderId="8"/>
    <xf numFmtId="193" fontId="59" fillId="0" borderId="0" applyFont="0" applyFill="0" applyBorder="0" applyAlignment="0" applyProtection="0"/>
    <xf numFmtId="194" fontId="31" fillId="0" borderId="0" applyFill="0" applyBorder="0">
      <alignment horizontal="right"/>
    </xf>
    <xf numFmtId="2" fontId="64" fillId="0" borderId="13"/>
    <xf numFmtId="195" fontId="63" fillId="0" borderId="0"/>
    <xf numFmtId="196" fontId="59" fillId="0" borderId="17" applyNumberFormat="0" applyFont="0" applyFill="0" applyAlignment="0" applyProtection="0"/>
    <xf numFmtId="165" fontId="65" fillId="0" borderId="0" applyFill="0" applyBorder="0" applyAlignment="0" applyProtection="0"/>
    <xf numFmtId="176" fontId="24" fillId="0" borderId="0" applyFont="0" applyFill="0" applyBorder="0" applyAlignment="0" applyProtection="0"/>
    <xf numFmtId="2" fontId="62" fillId="0" borderId="0" applyFont="0" applyFill="0" applyBorder="0" applyAlignment="0" applyProtection="0"/>
    <xf numFmtId="176" fontId="66" fillId="0" borderId="0" applyFill="0" applyBorder="0" applyProtection="0">
      <alignment horizontal="left"/>
    </xf>
    <xf numFmtId="38" fontId="31" fillId="11" borderId="0" applyNumberFormat="0" applyBorder="0" applyAlignment="0" applyProtection="0"/>
    <xf numFmtId="197" fontId="59" fillId="0" borderId="0" applyFont="0" applyFill="0" applyBorder="0" applyAlignment="0" applyProtection="0">
      <alignment horizontal="right"/>
    </xf>
    <xf numFmtId="176" fontId="67" fillId="0" borderId="0" applyProtection="0">
      <alignment horizontal="right"/>
    </xf>
    <xf numFmtId="37" fontId="68" fillId="0" borderId="0" applyNumberFormat="0" applyFill="0" applyBorder="0" applyAlignment="0" applyProtection="0"/>
    <xf numFmtId="37" fontId="58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10" fontId="31" fillId="10" borderId="9" applyNumberFormat="0" applyBorder="0" applyAlignment="0" applyProtection="0"/>
    <xf numFmtId="3" fontId="70" fillId="0" borderId="14" applyNumberFormat="0" applyFont="0" applyFill="0" applyAlignment="0">
      <alignment horizontal="center" vertical="top"/>
      <protection locked="0"/>
    </xf>
    <xf numFmtId="198" fontId="24" fillId="0" borderId="0" applyFont="0" applyFill="0" applyBorder="0" applyAlignment="0" applyProtection="0"/>
    <xf numFmtId="172" fontId="2" fillId="0" borderId="0" applyFont="0" applyFill="0" applyBorder="0" applyAlignment="0" applyProtection="0"/>
    <xf numFmtId="199" fontId="24" fillId="0" borderId="0" applyFont="0" applyFill="0" applyBorder="0" applyAlignment="0" applyProtection="0"/>
    <xf numFmtId="199" fontId="2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200" fontId="48" fillId="0" borderId="0" applyFont="0" applyFill="0" applyBorder="0" applyAlignment="0" applyProtection="0"/>
    <xf numFmtId="201" fontId="48" fillId="0" borderId="0" applyFont="0" applyFill="0" applyBorder="0" applyAlignment="0" applyProtection="0"/>
    <xf numFmtId="202" fontId="24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203" fontId="59" fillId="0" borderId="0" applyFont="0" applyFill="0" applyBorder="0" applyAlignment="0" applyProtection="0">
      <alignment horizontal="right"/>
    </xf>
    <xf numFmtId="37" fontId="71" fillId="0" borderId="0"/>
    <xf numFmtId="0" fontId="24" fillId="0" borderId="0"/>
    <xf numFmtId="204" fontId="24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72" fillId="0" borderId="0"/>
    <xf numFmtId="0" fontId="24" fillId="0" borderId="0"/>
    <xf numFmtId="0" fontId="73" fillId="0" borderId="0"/>
    <xf numFmtId="0" fontId="72" fillId="0" borderId="0"/>
    <xf numFmtId="0" fontId="72" fillId="0" borderId="0"/>
    <xf numFmtId="0" fontId="72" fillId="0" borderId="0"/>
    <xf numFmtId="0" fontId="73" fillId="0" borderId="0"/>
    <xf numFmtId="0" fontId="61" fillId="0" borderId="0"/>
    <xf numFmtId="176" fontId="24" fillId="0" borderId="0"/>
    <xf numFmtId="0" fontId="61" fillId="0" borderId="0"/>
    <xf numFmtId="0" fontId="61" fillId="0" borderId="0"/>
    <xf numFmtId="0" fontId="61" fillId="0" borderId="0"/>
    <xf numFmtId="0" fontId="24" fillId="0" borderId="0"/>
    <xf numFmtId="0" fontId="24" fillId="0" borderId="0"/>
    <xf numFmtId="0" fontId="73" fillId="0" borderId="0"/>
    <xf numFmtId="0" fontId="72" fillId="0" borderId="0"/>
    <xf numFmtId="176" fontId="60" fillId="0" borderId="0"/>
    <xf numFmtId="0" fontId="24" fillId="0" borderId="0"/>
    <xf numFmtId="0" fontId="72" fillId="0" borderId="0"/>
    <xf numFmtId="0" fontId="72" fillId="0" borderId="0"/>
    <xf numFmtId="0" fontId="73" fillId="0" borderId="0"/>
    <xf numFmtId="0" fontId="72" fillId="0" borderId="0"/>
    <xf numFmtId="0" fontId="24" fillId="0" borderId="0"/>
    <xf numFmtId="0" fontId="73" fillId="0" borderId="0"/>
    <xf numFmtId="0" fontId="24" fillId="0" borderId="0"/>
    <xf numFmtId="0" fontId="72" fillId="0" borderId="0"/>
    <xf numFmtId="0" fontId="73" fillId="0" borderId="0"/>
    <xf numFmtId="0" fontId="72" fillId="0" borderId="0"/>
    <xf numFmtId="0" fontId="2" fillId="0" borderId="0"/>
    <xf numFmtId="0" fontId="24" fillId="0" borderId="0"/>
    <xf numFmtId="0" fontId="72" fillId="0" borderId="0"/>
    <xf numFmtId="0" fontId="72" fillId="0" borderId="0"/>
    <xf numFmtId="0" fontId="73" fillId="0" borderId="0"/>
    <xf numFmtId="0" fontId="24" fillId="0" borderId="0"/>
    <xf numFmtId="0" fontId="61" fillId="0" borderId="0"/>
    <xf numFmtId="176" fontId="2" fillId="0" borderId="0"/>
    <xf numFmtId="176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194" fontId="31" fillId="0" borderId="0"/>
    <xf numFmtId="205" fontId="31" fillId="0" borderId="0" applyFont="0" applyFill="0" applyBorder="0" applyAlignment="0" applyProtection="0"/>
    <xf numFmtId="206" fontId="63" fillId="0" borderId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" fontId="74" fillId="0" borderId="0" applyProtection="0">
      <alignment horizontal="right" vertical="center"/>
    </xf>
    <xf numFmtId="10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4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2" fillId="0" borderId="0"/>
    <xf numFmtId="207" fontId="24" fillId="0" borderId="0" applyFont="0" applyFill="0" applyBorder="0" applyProtection="0">
      <alignment horizontal="right"/>
    </xf>
    <xf numFmtId="37" fontId="76" fillId="0" borderId="0" applyNumberFormat="0" applyFill="0" applyBorder="0" applyAlignment="0" applyProtection="0"/>
    <xf numFmtId="194" fontId="77" fillId="0" borderId="0" applyNumberFormat="0" applyFill="0" applyBorder="0" applyAlignment="0" applyProtection="0"/>
    <xf numFmtId="176" fontId="78" fillId="7" borderId="18" applyNumberFormat="0" applyFont="0" applyAlignment="0" applyProtection="0">
      <alignment horizontal="left"/>
    </xf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79" fillId="0" borderId="0" applyFill="0" applyBorder="0" applyAlignment="0" applyProtection="0"/>
    <xf numFmtId="176" fontId="80" fillId="0" borderId="0" applyBorder="0" applyProtection="0">
      <alignment vertical="center"/>
    </xf>
    <xf numFmtId="196" fontId="80" fillId="0" borderId="8" applyBorder="0" applyProtection="0">
      <alignment horizontal="right" vertical="center"/>
    </xf>
    <xf numFmtId="176" fontId="81" fillId="12" borderId="0" applyBorder="0" applyProtection="0">
      <alignment horizontal="centerContinuous" vertical="center"/>
    </xf>
    <xf numFmtId="176" fontId="81" fillId="13" borderId="8" applyBorder="0" applyProtection="0">
      <alignment horizontal="centerContinuous" vertical="center"/>
    </xf>
    <xf numFmtId="176" fontId="82" fillId="0" borderId="0" applyFill="0" applyBorder="0" applyProtection="0">
      <alignment horizontal="left"/>
    </xf>
    <xf numFmtId="176" fontId="66" fillId="0" borderId="15" applyFill="0" applyBorder="0" applyProtection="0">
      <alignment horizontal="left" vertical="top"/>
    </xf>
    <xf numFmtId="1" fontId="83" fillId="0" borderId="0"/>
    <xf numFmtId="176" fontId="43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208" fontId="24" fillId="0" borderId="0" applyFont="0" applyFill="0" applyBorder="0" applyAlignment="0" applyProtection="0"/>
    <xf numFmtId="176" fontId="24" fillId="0" borderId="0"/>
    <xf numFmtId="41" fontId="84" fillId="0" borderId="0" applyFont="0" applyFill="0" applyBorder="0" applyAlignment="0" applyProtection="0"/>
    <xf numFmtId="43" fontId="84" fillId="0" borderId="0" applyFont="0" applyFill="0" applyBorder="0" applyAlignment="0" applyProtection="0"/>
    <xf numFmtId="165" fontId="84" fillId="0" borderId="0" applyFont="0" applyFill="0" applyBorder="0" applyAlignment="0" applyProtection="0"/>
    <xf numFmtId="166" fontId="84" fillId="0" borderId="0" applyFont="0" applyFill="0" applyBorder="0" applyAlignment="0" applyProtection="0"/>
    <xf numFmtId="0" fontId="24" fillId="0" borderId="0"/>
    <xf numFmtId="0" fontId="24" fillId="0" borderId="0"/>
    <xf numFmtId="0" fontId="2" fillId="0" borderId="0"/>
    <xf numFmtId="37" fontId="52" fillId="7" borderId="19" applyBorder="0" applyProtection="0">
      <alignment vertical="center"/>
    </xf>
    <xf numFmtId="37" fontId="58" fillId="0" borderId="21" applyNumberFormat="0" applyFont="0" applyFill="0" applyAlignment="0" applyProtection="0"/>
    <xf numFmtId="2" fontId="64" fillId="0" borderId="20"/>
    <xf numFmtId="10" fontId="31" fillId="10" borderId="22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78" fillId="7" borderId="18" applyNumberFormat="0" applyFont="0" applyAlignment="0" applyProtection="0">
      <alignment horizontal="left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10" fontId="31" fillId="10" borderId="22" applyNumberFormat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6" fontId="78" fillId="7" borderId="18" applyNumberFormat="0" applyFont="0" applyAlignment="0" applyProtection="0">
      <alignment horizontal="left"/>
    </xf>
    <xf numFmtId="0" fontId="2" fillId="0" borderId="0"/>
    <xf numFmtId="0" fontId="24" fillId="0" borderId="0"/>
    <xf numFmtId="0" fontId="24" fillId="0" borderId="0"/>
    <xf numFmtId="0" fontId="2" fillId="0" borderId="0"/>
    <xf numFmtId="37" fontId="58" fillId="0" borderId="21" applyNumberFormat="0" applyFont="0" applyFill="0" applyAlignment="0" applyProtection="0"/>
    <xf numFmtId="10" fontId="31" fillId="10" borderId="22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4" fillId="0" borderId="0"/>
    <xf numFmtId="37" fontId="52" fillId="7" borderId="19" applyBorder="0" applyProtection="0">
      <alignment vertical="center"/>
    </xf>
    <xf numFmtId="2" fontId="64" fillId="0" borderId="20"/>
    <xf numFmtId="10" fontId="31" fillId="10" borderId="22" applyNumberFormat="0" applyBorder="0" applyAlignment="0" applyProtection="0"/>
    <xf numFmtId="2" fontId="64" fillId="0" borderId="20"/>
    <xf numFmtId="37" fontId="58" fillId="0" borderId="21" applyNumberFormat="0" applyFont="0" applyFill="0" applyAlignment="0" applyProtection="0"/>
    <xf numFmtId="37" fontId="52" fillId="7" borderId="19" applyBorder="0" applyProtection="0">
      <alignment vertical="center"/>
    </xf>
    <xf numFmtId="0" fontId="2" fillId="0" borderId="0"/>
    <xf numFmtId="0" fontId="34" fillId="0" borderId="0"/>
    <xf numFmtId="37" fontId="58" fillId="0" borderId="21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2" fillId="7" borderId="19" applyBorder="0" applyProtection="0">
      <alignment vertical="center"/>
    </xf>
    <xf numFmtId="37" fontId="58" fillId="0" borderId="21" applyNumberFormat="0" applyFont="0" applyFill="0" applyAlignment="0" applyProtection="0"/>
    <xf numFmtId="2" fontId="64" fillId="0" borderId="20"/>
    <xf numFmtId="10" fontId="31" fillId="10" borderId="22" applyNumberFormat="0" applyBorder="0" applyAlignment="0" applyProtection="0"/>
    <xf numFmtId="10" fontId="31" fillId="10" borderId="22" applyNumberFormat="0" applyBorder="0" applyAlignment="0" applyProtection="0"/>
    <xf numFmtId="176" fontId="78" fillId="7" borderId="18" applyNumberFormat="0" applyFont="0" applyAlignment="0" applyProtection="0">
      <alignment horizontal="left"/>
    </xf>
    <xf numFmtId="37" fontId="58" fillId="0" borderId="21" applyNumberFormat="0" applyFont="0" applyFill="0" applyAlignment="0" applyProtection="0"/>
    <xf numFmtId="10" fontId="31" fillId="10" borderId="22" applyNumberFormat="0" applyBorder="0" applyAlignment="0" applyProtection="0"/>
    <xf numFmtId="0" fontId="34" fillId="0" borderId="0"/>
    <xf numFmtId="0" fontId="24" fillId="0" borderId="0"/>
    <xf numFmtId="0" fontId="34" fillId="0" borderId="0"/>
    <xf numFmtId="0" fontId="34" fillId="0" borderId="0"/>
    <xf numFmtId="0" fontId="2" fillId="0" borderId="0"/>
    <xf numFmtId="0" fontId="24" fillId="0" borderId="0" applyNumberFormat="0" applyFill="0" applyBorder="0" applyAlignment="0" applyProtection="0"/>
    <xf numFmtId="209" fontId="85" fillId="0" borderId="0"/>
    <xf numFmtId="210" fontId="85" fillId="0" borderId="0"/>
    <xf numFmtId="0" fontId="24" fillId="0" borderId="0" applyFont="0" applyFill="0" applyBorder="0" applyAlignment="0" applyProtection="0"/>
    <xf numFmtId="4" fontId="86" fillId="0" borderId="0" applyFont="0" applyFill="0" applyBorder="0" applyAlignment="0" applyProtection="0"/>
    <xf numFmtId="211" fontId="87" fillId="0" borderId="0" applyFont="0" applyFill="0" applyBorder="0" applyAlignment="0" applyProtection="0"/>
    <xf numFmtId="0" fontId="2" fillId="0" borderId="0"/>
    <xf numFmtId="0" fontId="2" fillId="0" borderId="0"/>
    <xf numFmtId="199" fontId="2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2" fillId="0" borderId="0"/>
    <xf numFmtId="0" fontId="24" fillId="0" borderId="0"/>
    <xf numFmtId="0" fontId="88" fillId="0" borderId="0">
      <protection locked="0"/>
    </xf>
    <xf numFmtId="0" fontId="88" fillId="0" borderId="0">
      <protection locked="0"/>
    </xf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0" fontId="38" fillId="0" borderId="0">
      <protection locked="0"/>
    </xf>
    <xf numFmtId="214" fontId="38" fillId="0" borderId="0"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213" fontId="38" fillId="0" borderId="0">
      <protection locked="0"/>
    </xf>
    <xf numFmtId="216" fontId="38" fillId="0" borderId="0">
      <protection locked="0"/>
    </xf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37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212" fontId="38" fillId="0" borderId="0">
      <protection locked="0"/>
    </xf>
    <xf numFmtId="215" fontId="38" fillId="0" borderId="0">
      <protection locked="0"/>
    </xf>
    <xf numFmtId="0" fontId="43" fillId="0" borderId="23">
      <protection locked="0"/>
    </xf>
    <xf numFmtId="0" fontId="38" fillId="0" borderId="23">
      <protection locked="0"/>
    </xf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" fillId="0" borderId="0"/>
    <xf numFmtId="167" fontId="37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17" borderId="0" applyNumberFormat="0" applyBorder="0" applyAlignment="0" applyProtection="0"/>
    <xf numFmtId="0" fontId="37" fillId="20" borderId="0" applyNumberFormat="0" applyBorder="0" applyAlignment="0" applyProtection="0"/>
    <xf numFmtId="0" fontId="37" fillId="23" borderId="0" applyNumberFormat="0" applyBorder="0" applyAlignment="0" applyProtection="0"/>
    <xf numFmtId="0" fontId="90" fillId="24" borderId="0" applyNumberFormat="0" applyBorder="0" applyAlignment="0" applyProtection="0"/>
    <xf numFmtId="0" fontId="90" fillId="21" borderId="0" applyNumberFormat="0" applyBorder="0" applyAlignment="0" applyProtection="0"/>
    <xf numFmtId="0" fontId="90" fillId="22" borderId="0" applyNumberFormat="0" applyBorder="0" applyAlignment="0" applyProtection="0"/>
    <xf numFmtId="0" fontId="90" fillId="25" borderId="0" applyNumberFormat="0" applyBorder="0" applyAlignment="0" applyProtection="0"/>
    <xf numFmtId="0" fontId="90" fillId="26" borderId="0" applyNumberFormat="0" applyBorder="0" applyAlignment="0" applyProtection="0"/>
    <xf numFmtId="0" fontId="90" fillId="27" borderId="0" applyNumberFormat="0" applyBorder="0" applyAlignment="0" applyProtection="0"/>
    <xf numFmtId="0" fontId="91" fillId="16" borderId="0" applyNumberFormat="0" applyBorder="0" applyAlignment="0" applyProtection="0"/>
    <xf numFmtId="0" fontId="91" fillId="16" borderId="0" applyNumberFormat="0" applyBorder="0" applyAlignment="0" applyProtection="0"/>
    <xf numFmtId="0" fontId="92" fillId="28" borderId="24" applyNumberFormat="0" applyAlignment="0" applyProtection="0"/>
    <xf numFmtId="0" fontId="54" fillId="29" borderId="25" applyNumberFormat="0" applyAlignment="0" applyProtection="0"/>
    <xf numFmtId="0" fontId="93" fillId="0" borderId="26" applyNumberFormat="0" applyFill="0" applyAlignment="0" applyProtection="0"/>
    <xf numFmtId="0" fontId="94" fillId="0" borderId="27" applyNumberFormat="0" applyFill="0" applyAlignment="0" applyProtection="0"/>
    <xf numFmtId="0" fontId="95" fillId="0" borderId="0" applyNumberFormat="0" applyFill="0" applyBorder="0" applyAlignment="0" applyProtection="0"/>
    <xf numFmtId="0" fontId="90" fillId="30" borderId="0" applyNumberFormat="0" applyBorder="0" applyAlignment="0" applyProtection="0"/>
    <xf numFmtId="0" fontId="90" fillId="31" borderId="0" applyNumberFormat="0" applyBorder="0" applyAlignment="0" applyProtection="0"/>
    <xf numFmtId="0" fontId="90" fillId="32" borderId="0" applyNumberFormat="0" applyBorder="0" applyAlignment="0" applyProtection="0"/>
    <xf numFmtId="0" fontId="90" fillId="25" borderId="0" applyNumberFormat="0" applyBorder="0" applyAlignment="0" applyProtection="0"/>
    <xf numFmtId="0" fontId="90" fillId="26" borderId="0" applyNumberFormat="0" applyBorder="0" applyAlignment="0" applyProtection="0"/>
    <xf numFmtId="0" fontId="90" fillId="33" borderId="0" applyNumberFormat="0" applyBorder="0" applyAlignment="0" applyProtection="0"/>
    <xf numFmtId="0" fontId="96" fillId="19" borderId="24" applyNumberFormat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8" fillId="15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99" fillId="3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0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35" borderId="18" applyNumberFormat="0" applyFont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1" fillId="28" borderId="28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29" applyNumberFormat="0" applyFill="0" applyAlignment="0" applyProtection="0"/>
    <xf numFmtId="0" fontId="95" fillId="0" borderId="30" applyNumberFormat="0" applyFill="0" applyAlignment="0" applyProtection="0"/>
    <xf numFmtId="0" fontId="105" fillId="0" borderId="0" applyNumberFormat="0" applyFill="0" applyBorder="0" applyAlignment="0" applyProtection="0"/>
    <xf numFmtId="0" fontId="38" fillId="0" borderId="23">
      <protection locked="0"/>
    </xf>
    <xf numFmtId="0" fontId="38" fillId="0" borderId="23">
      <protection locked="0"/>
    </xf>
    <xf numFmtId="0" fontId="38" fillId="0" borderId="23">
      <protection locked="0"/>
    </xf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6" fillId="0" borderId="31" applyNumberFormat="0" applyFill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171" fontId="24" fillId="0" borderId="0" applyFont="0" applyFill="0" applyBorder="0" applyAlignment="0" applyProtection="0"/>
    <xf numFmtId="0" fontId="24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4" fillId="0" borderId="0"/>
    <xf numFmtId="43" fontId="2" fillId="0" borderId="0" applyFont="0" applyFill="0" applyBorder="0" applyAlignment="0" applyProtection="0"/>
    <xf numFmtId="0" fontId="2" fillId="0" borderId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4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4" fillId="0" borderId="0"/>
    <xf numFmtId="0" fontId="2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172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/>
    <xf numFmtId="0" fontId="24" fillId="0" borderId="0"/>
    <xf numFmtId="0" fontId="2" fillId="0" borderId="0"/>
    <xf numFmtId="172" fontId="24" fillId="0" borderId="0" applyFont="0" applyFill="0" applyBorder="0" applyAlignment="0" applyProtection="0"/>
    <xf numFmtId="0" fontId="2" fillId="0" borderId="0"/>
    <xf numFmtId="0" fontId="2" fillId="0" borderId="0"/>
    <xf numFmtId="0" fontId="24" fillId="0" borderId="0"/>
    <xf numFmtId="0" fontId="2" fillId="0" borderId="0"/>
    <xf numFmtId="0" fontId="34" fillId="0" borderId="0"/>
    <xf numFmtId="37" fontId="58" fillId="0" borderId="32" applyNumberFormat="0" applyFont="0" applyFill="0" applyAlignment="0" applyProtection="0"/>
    <xf numFmtId="2" fontId="64" fillId="0" borderId="13"/>
    <xf numFmtId="176" fontId="78" fillId="7" borderId="18" applyNumberFormat="0" applyFont="0" applyAlignment="0" applyProtection="0">
      <alignment horizontal="left"/>
    </xf>
    <xf numFmtId="0" fontId="2" fillId="0" borderId="0"/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37" fontId="52" fillId="7" borderId="11" applyBorder="0" applyProtection="0">
      <alignment vertical="center"/>
    </xf>
    <xf numFmtId="10" fontId="31" fillId="10" borderId="9" applyNumberFormat="0" applyBorder="0" applyAlignment="0" applyProtection="0"/>
    <xf numFmtId="37" fontId="58" fillId="0" borderId="32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0" fontId="92" fillId="28" borderId="24" applyNumberFormat="0" applyAlignment="0" applyProtection="0"/>
    <xf numFmtId="0" fontId="96" fillId="19" borderId="24" applyNumberFormat="0" applyAlignment="0" applyProtection="0"/>
    <xf numFmtId="0" fontId="24" fillId="35" borderId="18" applyNumberFormat="0" applyFont="0" applyAlignment="0" applyProtection="0"/>
    <xf numFmtId="0" fontId="101" fillId="28" borderId="28" applyNumberFormat="0" applyAlignment="0" applyProtection="0"/>
    <xf numFmtId="0" fontId="106" fillId="0" borderId="31" applyNumberFormat="0" applyFill="0" applyAlignment="0" applyProtection="0"/>
    <xf numFmtId="219" fontId="24" fillId="0" borderId="0" applyFont="0" applyFill="0" applyBorder="0" applyAlignment="0" applyProtection="0"/>
    <xf numFmtId="219" fontId="24" fillId="0" borderId="0" applyFont="0" applyFill="0" applyBorder="0" applyAlignment="0" applyProtection="0"/>
    <xf numFmtId="0" fontId="2" fillId="0" borderId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0" fontId="2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97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" fontId="5" fillId="0" borderId="0" xfId="0" applyNumberFormat="1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9" fontId="12" fillId="0" borderId="0" xfId="2" applyFont="1" applyFill="1" applyBorder="1" applyAlignment="1">
      <alignment horizontal="center" vertical="center"/>
    </xf>
    <xf numFmtId="169" fontId="12" fillId="0" borderId="0" xfId="2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170" fontId="14" fillId="5" borderId="7" xfId="0" applyNumberFormat="1" applyFont="1" applyFill="1" applyBorder="1" applyAlignment="1">
      <alignment horizontal="right" vertical="center" wrapText="1" readingOrder="1"/>
    </xf>
    <xf numFmtId="0" fontId="7" fillId="0" borderId="0" xfId="0" applyFont="1" applyBorder="1" applyAlignment="1">
      <alignment horizontal="center" vertical="center"/>
    </xf>
    <xf numFmtId="170" fontId="14" fillId="4" borderId="7" xfId="0" applyNumberFormat="1" applyFont="1" applyFill="1" applyBorder="1" applyAlignment="1">
      <alignment horizontal="right" vertical="center" wrapText="1" readingOrder="1"/>
    </xf>
    <xf numFmtId="170" fontId="14" fillId="4" borderId="0" xfId="0" applyNumberFormat="1" applyFont="1" applyFill="1" applyBorder="1" applyAlignment="1">
      <alignment horizontal="right" vertical="center" wrapText="1" readingOrder="1"/>
    </xf>
    <xf numFmtId="170" fontId="14" fillId="5" borderId="0" xfId="0" applyNumberFormat="1" applyFont="1" applyFill="1" applyBorder="1" applyAlignment="1">
      <alignment horizontal="right" vertical="center" wrapText="1" readingOrder="1"/>
    </xf>
    <xf numFmtId="0" fontId="7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right"/>
    </xf>
    <xf numFmtId="166" fontId="0" fillId="0" borderId="0" xfId="3" applyFont="1" applyAlignment="1">
      <alignment vertical="center"/>
    </xf>
    <xf numFmtId="170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170" fontId="14" fillId="0" borderId="0" xfId="0" applyNumberFormat="1" applyFont="1" applyFill="1" applyBorder="1" applyAlignment="1">
      <alignment horizontal="right" vertical="center" wrapText="1" readingOrder="1"/>
    </xf>
    <xf numFmtId="10" fontId="15" fillId="0" borderId="0" xfId="0" applyNumberFormat="1" applyFont="1" applyFill="1" applyBorder="1" applyAlignment="1">
      <alignment horizontal="center" vertical="center"/>
    </xf>
    <xf numFmtId="168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12" fillId="0" borderId="0" xfId="2" applyNumberFormat="1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2" fillId="0" borderId="0" xfId="0" applyFont="1" applyAlignment="1">
      <alignment vertical="center" textRotation="90"/>
    </xf>
    <xf numFmtId="0" fontId="19" fillId="0" borderId="0" xfId="0" applyFont="1" applyAlignment="1">
      <alignment horizontal="right" vertical="center"/>
    </xf>
    <xf numFmtId="14" fontId="19" fillId="0" borderId="0" xfId="0" applyNumberFormat="1" applyFont="1" applyAlignment="1">
      <alignment vertical="center"/>
    </xf>
    <xf numFmtId="4" fontId="1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9" fontId="16" fillId="0" borderId="0" xfId="2" applyFont="1" applyFill="1" applyBorder="1" applyAlignment="1">
      <alignment horizontal="center" vertical="center"/>
    </xf>
    <xf numFmtId="14" fontId="20" fillId="0" borderId="0" xfId="0" applyNumberFormat="1" applyFont="1" applyAlignment="1">
      <alignment horizontal="left" vertical="center"/>
    </xf>
    <xf numFmtId="2" fontId="12" fillId="4" borderId="0" xfId="0" applyNumberFormat="1" applyFont="1" applyFill="1" applyBorder="1" applyAlignment="1">
      <alignment horizontal="center" vertical="center" wrapText="1" readingOrder="1"/>
    </xf>
    <xf numFmtId="2" fontId="12" fillId="5" borderId="7" xfId="0" applyNumberFormat="1" applyFont="1" applyFill="1" applyBorder="1" applyAlignment="1">
      <alignment horizontal="center" vertical="center" wrapText="1" readingOrder="1"/>
    </xf>
    <xf numFmtId="2" fontId="12" fillId="4" borderId="7" xfId="0" applyNumberFormat="1" applyFont="1" applyFill="1" applyBorder="1" applyAlignment="1">
      <alignment horizontal="center" vertical="center" wrapText="1" readingOrder="1"/>
    </xf>
    <xf numFmtId="0" fontId="12" fillId="0" borderId="0" xfId="0" applyNumberFormat="1" applyFont="1" applyAlignment="1">
      <alignment horizontal="center"/>
    </xf>
    <xf numFmtId="2" fontId="12" fillId="0" borderId="0" xfId="0" applyNumberFormat="1" applyFont="1" applyFill="1" applyBorder="1" applyAlignment="1">
      <alignment horizontal="center" vertical="center" wrapText="1" readingOrder="1"/>
    </xf>
    <xf numFmtId="17" fontId="12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2" fillId="6" borderId="0" xfId="0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23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0" fontId="12" fillId="0" borderId="0" xfId="2" applyNumberFormat="1" applyFont="1" applyFill="1" applyBorder="1" applyAlignment="1">
      <alignment horizontal="center" vertical="center"/>
    </xf>
    <xf numFmtId="174" fontId="12" fillId="0" borderId="0" xfId="0" applyNumberFormat="1" applyFont="1" applyFill="1" applyBorder="1" applyAlignment="1">
      <alignment horizontal="center" vertical="center"/>
    </xf>
    <xf numFmtId="1" fontId="12" fillId="0" borderId="0" xfId="2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10" fontId="16" fillId="0" borderId="0" xfId="2" applyNumberFormat="1" applyFont="1" applyFill="1" applyBorder="1" applyAlignment="1">
      <alignment horizontal="center" vertical="center"/>
    </xf>
    <xf numFmtId="10" fontId="12" fillId="0" borderId="0" xfId="2" applyNumberFormat="1" applyFont="1"/>
    <xf numFmtId="10" fontId="0" fillId="0" borderId="0" xfId="2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/>
    </xf>
    <xf numFmtId="2" fontId="0" fillId="0" borderId="0" xfId="0" applyNumberFormat="1" applyAlignment="1">
      <alignment vertical="center"/>
    </xf>
    <xf numFmtId="0" fontId="97" fillId="0" borderId="0" xfId="13033" applyAlignment="1">
      <alignment vertical="center"/>
    </xf>
    <xf numFmtId="2" fontId="107" fillId="5" borderId="7" xfId="0" applyNumberFormat="1" applyFont="1" applyFill="1" applyBorder="1" applyAlignment="1">
      <alignment horizontal="center" vertical="center" wrapText="1" readingOrder="1"/>
    </xf>
    <xf numFmtId="0" fontId="97" fillId="0" borderId="0" xfId="13033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174" fontId="0" fillId="0" borderId="0" xfId="0" applyNumberFormat="1" applyFill="1" applyAlignment="1">
      <alignment horizontal="center"/>
    </xf>
    <xf numFmtId="174" fontId="0" fillId="0" borderId="0" xfId="0" applyNumberFormat="1" applyFill="1" applyAlignment="1">
      <alignment horizontal="center"/>
    </xf>
    <xf numFmtId="174" fontId="0" fillId="0" borderId="0" xfId="0" applyNumberFormat="1" applyFill="1" applyAlignment="1">
      <alignment horizontal="center"/>
    </xf>
    <xf numFmtId="0" fontId="12" fillId="0" borderId="0" xfId="0" applyFont="1" applyAlignment="1">
      <alignment horizontal="center" vertical="center" textRotation="90"/>
    </xf>
    <xf numFmtId="0" fontId="16" fillId="0" borderId="0" xfId="0" applyFont="1" applyAlignment="1">
      <alignment horizontal="center" vertical="center" textRotation="90"/>
    </xf>
    <xf numFmtId="0" fontId="12" fillId="0" borderId="0" xfId="0" applyFont="1" applyAlignment="1">
      <alignment horizontal="center" vertical="center" textRotation="180"/>
    </xf>
    <xf numFmtId="0" fontId="108" fillId="0" borderId="0" xfId="0" applyFont="1" applyAlignment="1">
      <alignment vertical="center"/>
    </xf>
    <xf numFmtId="0" fontId="109" fillId="0" borderId="0" xfId="0" applyFont="1" applyAlignment="1">
      <alignment vertical="center"/>
    </xf>
  </cellXfs>
  <cellStyles count="13049">
    <cellStyle name="          _x000d__x000a_386grabber=VGA.3GR_x000d__x000a_" xfId="1409"/>
    <cellStyle name="(0%) &quot; - &quot;" xfId="1410"/>
    <cellStyle name="(0%) &quot; - &quot;per" xfId="1411"/>
    <cellStyle name="(0,000) &quot; - &quot;" xfId="1412"/>
    <cellStyle name="(0,000) &quot; - &quot;num" xfId="1413"/>
    <cellStyle name="(0.0%)" xfId="1414"/>
    <cellStyle name="******************************************" xfId="1415"/>
    <cellStyle name="?? [0.00]_laroux" xfId="1416"/>
    <cellStyle name="???? [0.00]_laroux" xfId="1417"/>
    <cellStyle name="????_laroux" xfId="1418"/>
    <cellStyle name="??_??" xfId="1419"/>
    <cellStyle name="000 PN" xfId="1420"/>
    <cellStyle name="20% - Énfasis1 2" xfId="6864"/>
    <cellStyle name="20% - Énfasis2 2" xfId="6865"/>
    <cellStyle name="20% - Énfasis3 2" xfId="6866"/>
    <cellStyle name="20% - Énfasis4 2" xfId="6867"/>
    <cellStyle name="20% - Énfasis5 2" xfId="6868"/>
    <cellStyle name="20% - Énfasis6 2" xfId="6869"/>
    <cellStyle name="40% - Énfasis1 2" xfId="6870"/>
    <cellStyle name="40% - Énfasis2 2" xfId="6871"/>
    <cellStyle name="40% - Énfasis3 2" xfId="6872"/>
    <cellStyle name="40% - Énfasis4 2" xfId="6873"/>
    <cellStyle name="40% - Énfasis5 2" xfId="6874"/>
    <cellStyle name="40% - Énfasis6 2" xfId="6875"/>
    <cellStyle name="60% - Énfasis1 2" xfId="6876"/>
    <cellStyle name="60% - Énfasis2 2" xfId="6877"/>
    <cellStyle name="60% - Énfasis3 2" xfId="6878"/>
    <cellStyle name="60% - Énfasis4 2" xfId="6879"/>
    <cellStyle name="60% - Énfasis5 2" xfId="6880"/>
    <cellStyle name="60% - Énfasis6 2" xfId="6881"/>
    <cellStyle name="600 PN" xfId="1421"/>
    <cellStyle name="700 PN" xfId="1422"/>
    <cellStyle name="A Big heading" xfId="1423"/>
    <cellStyle name="A body text" xfId="1424"/>
    <cellStyle name="A smaller heading" xfId="1425"/>
    <cellStyle name="amount" xfId="1426"/>
    <cellStyle name="amount 2" xfId="1581"/>
    <cellStyle name="amount 2 2" xfId="2967"/>
    <cellStyle name="amount 2 3" xfId="2961"/>
    <cellStyle name="amount 3" xfId="2956"/>
    <cellStyle name="amount 4" xfId="12968"/>
    <cellStyle name="ANCLAS,REZONES Y SUS PARTES,DE FUNDICION,DE HIERRO O DE ACERO" xfId="25"/>
    <cellStyle name="ANCLAS,REZONES Y SUS PARTES,DE FUNDICION,DE HIERRO O DE ACERO 2" xfId="73"/>
    <cellStyle name="Arial 10" xfId="1427"/>
    <cellStyle name="Arial 12" xfId="1428"/>
    <cellStyle name="BIS16 - Modelo3" xfId="1429"/>
    <cellStyle name="blp_column_header" xfId="1430"/>
    <cellStyle name="bold big" xfId="1431"/>
    <cellStyle name="bold bot bord" xfId="1432"/>
    <cellStyle name="bold underline" xfId="1433"/>
    <cellStyle name="Border Bottom Thick" xfId="1434"/>
    <cellStyle name="Border Bottom Thick 2" xfId="12970"/>
    <cellStyle name="Border Bottom Thick 3" xfId="12953"/>
    <cellStyle name="Border Top Thin" xfId="1435"/>
    <cellStyle name="Border Top Thin 2" xfId="1582"/>
    <cellStyle name="Border Top Thin 2 2" xfId="2950"/>
    <cellStyle name="Border Top Thin 2 2 2" xfId="2973"/>
    <cellStyle name="Border Top Thin 2 2 2 2" xfId="12982"/>
    <cellStyle name="Border Top Thin 2 2 2 3" xfId="12967"/>
    <cellStyle name="Border Top Thin 2 2 3" xfId="12975"/>
    <cellStyle name="Border Top Thin 2 2 4" xfId="12960"/>
    <cellStyle name="Border Top Thin 2 3" xfId="2968"/>
    <cellStyle name="Border Top Thin 2 3 2" xfId="12980"/>
    <cellStyle name="Border Top Thin 2 3 3" xfId="12965"/>
    <cellStyle name="Border Top Thin 2 4" xfId="2964"/>
    <cellStyle name="Border Top Thin 2 4 2" xfId="12977"/>
    <cellStyle name="Border Top Thin 2 4 3" xfId="12962"/>
    <cellStyle name="Border Top Thin 2 5" xfId="2960"/>
    <cellStyle name="Border Top Thin 2 5 2" xfId="12976"/>
    <cellStyle name="Border Top Thin 2 5 3" xfId="12961"/>
    <cellStyle name="Border Top Thin 2 6" xfId="12972"/>
    <cellStyle name="Border Top Thin 2 7" xfId="12957"/>
    <cellStyle name="British Pound" xfId="1436"/>
    <cellStyle name="Buena 2" xfId="6882"/>
    <cellStyle name="Bueno 2" xfId="6883"/>
    <cellStyle name="Cabecera 1" xfId="2994"/>
    <cellStyle name="Cabecera 2" xfId="2995"/>
    <cellStyle name="Cálculo 2" xfId="6884"/>
    <cellStyle name="Cálculo 2 2" xfId="12983"/>
    <cellStyle name="Cambiar to&amp;do" xfId="15"/>
    <cellStyle name="Cambiar to&amp;do 2" xfId="12944"/>
    <cellStyle name="Cambiar to&amp;do 3" xfId="1437"/>
    <cellStyle name="Celda de comprobación 2" xfId="6885"/>
    <cellStyle name="Celda vinculada 2" xfId="6886"/>
    <cellStyle name="Comma [0]" xfId="39"/>
    <cellStyle name="Comma 0" xfId="1438"/>
    <cellStyle name="Comma 10" xfId="13020"/>
    <cellStyle name="Comma 11" xfId="13019"/>
    <cellStyle name="Comma 12" xfId="13021"/>
    <cellStyle name="Comma 13" xfId="13022"/>
    <cellStyle name="Comma 14" xfId="13023"/>
    <cellStyle name="Comma 15" xfId="13024"/>
    <cellStyle name="Comma 16" xfId="13025"/>
    <cellStyle name="Comma 17" xfId="13026"/>
    <cellStyle name="Comma 18" xfId="13027"/>
    <cellStyle name="Comma 19" xfId="13028"/>
    <cellStyle name="Comma 2" xfId="1439"/>
    <cellStyle name="Comma 2 2" xfId="1440"/>
    <cellStyle name="Comma 2 3" xfId="1441"/>
    <cellStyle name="Comma 20" xfId="13030"/>
    <cellStyle name="Comma 21" xfId="13031"/>
    <cellStyle name="Comma 22" xfId="13029"/>
    <cellStyle name="Comma 23" xfId="13032"/>
    <cellStyle name="Comma 24" xfId="13035"/>
    <cellStyle name="Comma 25" xfId="13036"/>
    <cellStyle name="Comma 26" xfId="13034"/>
    <cellStyle name="Comma 27" xfId="13037"/>
    <cellStyle name="Comma 28" xfId="13038"/>
    <cellStyle name="Comma 29" xfId="13039"/>
    <cellStyle name="Comma 3" xfId="1442"/>
    <cellStyle name="Comma 30" xfId="13041"/>
    <cellStyle name="Comma 31" xfId="13042"/>
    <cellStyle name="Comma 32" xfId="13040"/>
    <cellStyle name="Comma 33" xfId="13044"/>
    <cellStyle name="Comma 34" xfId="13045"/>
    <cellStyle name="Comma 35" xfId="13043"/>
    <cellStyle name="Comma 36" xfId="13046"/>
    <cellStyle name="Comma 37" xfId="13047"/>
    <cellStyle name="Comma 38" xfId="13048"/>
    <cellStyle name="Comma 4" xfId="1443"/>
    <cellStyle name="Comma 5" xfId="1444"/>
    <cellStyle name="Comma 6" xfId="1445"/>
    <cellStyle name="Comma 7" xfId="13017"/>
    <cellStyle name="Comma 8" xfId="13018"/>
    <cellStyle name="Comma 9" xfId="13016"/>
    <cellStyle name="Comma0" xfId="1446"/>
    <cellStyle name="corte" xfId="1447"/>
    <cellStyle name="Currency" xfId="3" builtinId="4"/>
    <cellStyle name="Currency [0]" xfId="40"/>
    <cellStyle name="Currency 0" xfId="1448"/>
    <cellStyle name="Currency 2" xfId="1449"/>
    <cellStyle name="Currency0" xfId="1450"/>
    <cellStyle name="Date" xfId="1451"/>
    <cellStyle name="Date [mmm-d-yyyy]" xfId="1452"/>
    <cellStyle name="Date [mmm-yyyy]" xfId="1453"/>
    <cellStyle name="Date Aligned" xfId="1454"/>
    <cellStyle name="Date2" xfId="1455"/>
    <cellStyle name="DEC1" xfId="1456"/>
    <cellStyle name="DEC1 2" xfId="1583"/>
    <cellStyle name="DEC1 2 2" xfId="2969"/>
    <cellStyle name="DEC1 2 3" xfId="2959"/>
    <cellStyle name="DEC1 3" xfId="2957"/>
    <cellStyle name="DEC1 4" xfId="12954"/>
    <cellStyle name="Dollar" xfId="1457"/>
    <cellStyle name="Dotted Line" xfId="1458"/>
    <cellStyle name="Double Accounting" xfId="1459"/>
    <cellStyle name="En miles" xfId="2981"/>
    <cellStyle name="En millones" xfId="2982"/>
    <cellStyle name="Encabezado 1 2" xfId="6887"/>
    <cellStyle name="Encabezado 4 2" xfId="6888"/>
    <cellStyle name="Énfasis1 2" xfId="6889"/>
    <cellStyle name="Énfasis2 2" xfId="6890"/>
    <cellStyle name="Énfasis3 2" xfId="6891"/>
    <cellStyle name="Énfasis4 2" xfId="6892"/>
    <cellStyle name="Énfasis5 2" xfId="6893"/>
    <cellStyle name="Énfasis6 2" xfId="6894"/>
    <cellStyle name="Entrada 2" xfId="6895"/>
    <cellStyle name="Entrada 2 2" xfId="12984"/>
    <cellStyle name="Euro" xfId="41"/>
    <cellStyle name="Euro 10" xfId="2996"/>
    <cellStyle name="Euro 10 10" xfId="2997"/>
    <cellStyle name="Euro 10 10 2" xfId="9701"/>
    <cellStyle name="Euro 10 11" xfId="2998"/>
    <cellStyle name="Euro 10 11 2" xfId="9702"/>
    <cellStyle name="Euro 10 12" xfId="2999"/>
    <cellStyle name="Euro 10 12 2" xfId="9703"/>
    <cellStyle name="Euro 10 13" xfId="3000"/>
    <cellStyle name="Euro 10 13 2" xfId="9704"/>
    <cellStyle name="Euro 10 14" xfId="3001"/>
    <cellStyle name="Euro 10 14 2" xfId="9705"/>
    <cellStyle name="Euro 10 15" xfId="3002"/>
    <cellStyle name="Euro 10 15 2" xfId="9706"/>
    <cellStyle name="Euro 10 16" xfId="3003"/>
    <cellStyle name="Euro 10 16 2" xfId="9707"/>
    <cellStyle name="Euro 10 17" xfId="3004"/>
    <cellStyle name="Euro 10 17 2" xfId="9708"/>
    <cellStyle name="Euro 10 18" xfId="3005"/>
    <cellStyle name="Euro 10 18 2" xfId="9709"/>
    <cellStyle name="Euro 10 19" xfId="3006"/>
    <cellStyle name="Euro 10 19 2" xfId="9710"/>
    <cellStyle name="Euro 10 2" xfId="3007"/>
    <cellStyle name="Euro 10 2 2" xfId="9711"/>
    <cellStyle name="Euro 10 20" xfId="3008"/>
    <cellStyle name="Euro 10 20 2" xfId="9712"/>
    <cellStyle name="Euro 10 21" xfId="3009"/>
    <cellStyle name="Euro 10 21 2" xfId="9713"/>
    <cellStyle name="Euro 10 22" xfId="3010"/>
    <cellStyle name="Euro 10 22 2" xfId="9714"/>
    <cellStyle name="Euro 10 23" xfId="3011"/>
    <cellStyle name="Euro 10 23 2" xfId="9715"/>
    <cellStyle name="Euro 10 24" xfId="3012"/>
    <cellStyle name="Euro 10 24 2" xfId="9716"/>
    <cellStyle name="Euro 10 25" xfId="3013"/>
    <cellStyle name="Euro 10 25 2" xfId="9717"/>
    <cellStyle name="Euro 10 26" xfId="3014"/>
    <cellStyle name="Euro 10 26 2" xfId="9718"/>
    <cellStyle name="Euro 10 27" xfId="3015"/>
    <cellStyle name="Euro 10 27 2" xfId="9719"/>
    <cellStyle name="Euro 10 28" xfId="3016"/>
    <cellStyle name="Euro 10 28 2" xfId="9720"/>
    <cellStyle name="Euro 10 29" xfId="9721"/>
    <cellStyle name="Euro 10 3" xfId="3017"/>
    <cellStyle name="Euro 10 3 2" xfId="9722"/>
    <cellStyle name="Euro 10 4" xfId="3018"/>
    <cellStyle name="Euro 10 4 2" xfId="9723"/>
    <cellStyle name="Euro 10 5" xfId="3019"/>
    <cellStyle name="Euro 10 5 2" xfId="9724"/>
    <cellStyle name="Euro 10 6" xfId="3020"/>
    <cellStyle name="Euro 10 6 2" xfId="9725"/>
    <cellStyle name="Euro 10 7" xfId="3021"/>
    <cellStyle name="Euro 10 7 2" xfId="9726"/>
    <cellStyle name="Euro 10 8" xfId="3022"/>
    <cellStyle name="Euro 10 8 2" xfId="9727"/>
    <cellStyle name="Euro 10 9" xfId="3023"/>
    <cellStyle name="Euro 10 9 2" xfId="9728"/>
    <cellStyle name="Euro 11" xfId="3024"/>
    <cellStyle name="Euro 11 10" xfId="3025"/>
    <cellStyle name="Euro 11 10 2" xfId="9729"/>
    <cellStyle name="Euro 11 11" xfId="3026"/>
    <cellStyle name="Euro 11 11 2" xfId="9730"/>
    <cellStyle name="Euro 11 12" xfId="3027"/>
    <cellStyle name="Euro 11 12 2" xfId="9731"/>
    <cellStyle name="Euro 11 13" xfId="3028"/>
    <cellStyle name="Euro 11 13 2" xfId="9732"/>
    <cellStyle name="Euro 11 14" xfId="3029"/>
    <cellStyle name="Euro 11 14 2" xfId="9733"/>
    <cellStyle name="Euro 11 15" xfId="3030"/>
    <cellStyle name="Euro 11 15 2" xfId="9734"/>
    <cellStyle name="Euro 11 16" xfId="3031"/>
    <cellStyle name="Euro 11 16 2" xfId="9735"/>
    <cellStyle name="Euro 11 17" xfId="3032"/>
    <cellStyle name="Euro 11 17 2" xfId="9736"/>
    <cellStyle name="Euro 11 18" xfId="3033"/>
    <cellStyle name="Euro 11 18 2" xfId="9737"/>
    <cellStyle name="Euro 11 19" xfId="3034"/>
    <cellStyle name="Euro 11 19 2" xfId="9738"/>
    <cellStyle name="Euro 11 2" xfId="3035"/>
    <cellStyle name="Euro 11 2 2" xfId="9739"/>
    <cellStyle name="Euro 11 20" xfId="3036"/>
    <cellStyle name="Euro 11 20 2" xfId="9740"/>
    <cellStyle name="Euro 11 21" xfId="3037"/>
    <cellStyle name="Euro 11 21 2" xfId="9741"/>
    <cellStyle name="Euro 11 22" xfId="3038"/>
    <cellStyle name="Euro 11 22 2" xfId="9742"/>
    <cellStyle name="Euro 11 23" xfId="3039"/>
    <cellStyle name="Euro 11 23 2" xfId="9743"/>
    <cellStyle name="Euro 11 24" xfId="3040"/>
    <cellStyle name="Euro 11 24 2" xfId="9744"/>
    <cellStyle name="Euro 11 25" xfId="3041"/>
    <cellStyle name="Euro 11 25 2" xfId="9745"/>
    <cellStyle name="Euro 11 26" xfId="3042"/>
    <cellStyle name="Euro 11 26 2" xfId="9746"/>
    <cellStyle name="Euro 11 27" xfId="3043"/>
    <cellStyle name="Euro 11 27 2" xfId="9747"/>
    <cellStyle name="Euro 11 28" xfId="3044"/>
    <cellStyle name="Euro 11 28 2" xfId="9748"/>
    <cellStyle name="Euro 11 29" xfId="9749"/>
    <cellStyle name="Euro 11 3" xfId="3045"/>
    <cellStyle name="Euro 11 3 2" xfId="9750"/>
    <cellStyle name="Euro 11 4" xfId="3046"/>
    <cellStyle name="Euro 11 4 2" xfId="9751"/>
    <cellStyle name="Euro 11 5" xfId="3047"/>
    <cellStyle name="Euro 11 5 2" xfId="9752"/>
    <cellStyle name="Euro 11 6" xfId="3048"/>
    <cellStyle name="Euro 11 6 2" xfId="9753"/>
    <cellStyle name="Euro 11 7" xfId="3049"/>
    <cellStyle name="Euro 11 7 2" xfId="9754"/>
    <cellStyle name="Euro 11 8" xfId="3050"/>
    <cellStyle name="Euro 11 8 2" xfId="9755"/>
    <cellStyle name="Euro 11 9" xfId="3051"/>
    <cellStyle name="Euro 11 9 2" xfId="9756"/>
    <cellStyle name="Euro 12" xfId="3052"/>
    <cellStyle name="Euro 12 10" xfId="3053"/>
    <cellStyle name="Euro 12 10 2" xfId="9757"/>
    <cellStyle name="Euro 12 11" xfId="3054"/>
    <cellStyle name="Euro 12 11 2" xfId="9758"/>
    <cellStyle name="Euro 12 12" xfId="3055"/>
    <cellStyle name="Euro 12 12 2" xfId="9759"/>
    <cellStyle name="Euro 12 13" xfId="3056"/>
    <cellStyle name="Euro 12 13 2" xfId="9760"/>
    <cellStyle name="Euro 12 14" xfId="3057"/>
    <cellStyle name="Euro 12 14 2" xfId="9761"/>
    <cellStyle name="Euro 12 15" xfId="3058"/>
    <cellStyle name="Euro 12 15 2" xfId="9762"/>
    <cellStyle name="Euro 12 16" xfId="3059"/>
    <cellStyle name="Euro 12 16 2" xfId="9763"/>
    <cellStyle name="Euro 12 17" xfId="3060"/>
    <cellStyle name="Euro 12 17 2" xfId="9764"/>
    <cellStyle name="Euro 12 18" xfId="3061"/>
    <cellStyle name="Euro 12 18 2" xfId="9765"/>
    <cellStyle name="Euro 12 19" xfId="3062"/>
    <cellStyle name="Euro 12 19 2" xfId="9766"/>
    <cellStyle name="Euro 12 2" xfId="3063"/>
    <cellStyle name="Euro 12 2 2" xfId="9767"/>
    <cellStyle name="Euro 12 20" xfId="3064"/>
    <cellStyle name="Euro 12 20 2" xfId="9768"/>
    <cellStyle name="Euro 12 21" xfId="3065"/>
    <cellStyle name="Euro 12 21 2" xfId="9769"/>
    <cellStyle name="Euro 12 22" xfId="3066"/>
    <cellStyle name="Euro 12 22 2" xfId="9770"/>
    <cellStyle name="Euro 12 23" xfId="3067"/>
    <cellStyle name="Euro 12 23 2" xfId="9771"/>
    <cellStyle name="Euro 12 24" xfId="3068"/>
    <cellStyle name="Euro 12 24 2" xfId="9772"/>
    <cellStyle name="Euro 12 25" xfId="3069"/>
    <cellStyle name="Euro 12 25 2" xfId="9773"/>
    <cellStyle name="Euro 12 26" xfId="3070"/>
    <cellStyle name="Euro 12 26 2" xfId="9774"/>
    <cellStyle name="Euro 12 27" xfId="3071"/>
    <cellStyle name="Euro 12 27 2" xfId="9775"/>
    <cellStyle name="Euro 12 28" xfId="3072"/>
    <cellStyle name="Euro 12 28 2" xfId="9776"/>
    <cellStyle name="Euro 12 29" xfId="9777"/>
    <cellStyle name="Euro 12 3" xfId="3073"/>
    <cellStyle name="Euro 12 3 2" xfId="9778"/>
    <cellStyle name="Euro 12 4" xfId="3074"/>
    <cellStyle name="Euro 12 4 2" xfId="9779"/>
    <cellStyle name="Euro 12 5" xfId="3075"/>
    <cellStyle name="Euro 12 5 2" xfId="9780"/>
    <cellStyle name="Euro 12 6" xfId="3076"/>
    <cellStyle name="Euro 12 6 2" xfId="9781"/>
    <cellStyle name="Euro 12 7" xfId="3077"/>
    <cellStyle name="Euro 12 7 2" xfId="9782"/>
    <cellStyle name="Euro 12 8" xfId="3078"/>
    <cellStyle name="Euro 12 8 2" xfId="9783"/>
    <cellStyle name="Euro 12 9" xfId="3079"/>
    <cellStyle name="Euro 12 9 2" xfId="9784"/>
    <cellStyle name="Euro 13" xfId="3080"/>
    <cellStyle name="Euro 13 10" xfId="3081"/>
    <cellStyle name="Euro 13 10 2" xfId="9785"/>
    <cellStyle name="Euro 13 11" xfId="3082"/>
    <cellStyle name="Euro 13 11 2" xfId="9786"/>
    <cellStyle name="Euro 13 12" xfId="3083"/>
    <cellStyle name="Euro 13 12 2" xfId="9787"/>
    <cellStyle name="Euro 13 13" xfId="3084"/>
    <cellStyle name="Euro 13 13 2" xfId="9788"/>
    <cellStyle name="Euro 13 14" xfId="3085"/>
    <cellStyle name="Euro 13 14 2" xfId="9789"/>
    <cellStyle name="Euro 13 15" xfId="3086"/>
    <cellStyle name="Euro 13 15 2" xfId="9790"/>
    <cellStyle name="Euro 13 16" xfId="3087"/>
    <cellStyle name="Euro 13 16 2" xfId="9791"/>
    <cellStyle name="Euro 13 17" xfId="3088"/>
    <cellStyle name="Euro 13 17 2" xfId="9792"/>
    <cellStyle name="Euro 13 18" xfId="3089"/>
    <cellStyle name="Euro 13 18 2" xfId="9793"/>
    <cellStyle name="Euro 13 19" xfId="3090"/>
    <cellStyle name="Euro 13 19 2" xfId="9794"/>
    <cellStyle name="Euro 13 2" xfId="3091"/>
    <cellStyle name="Euro 13 2 2" xfId="9795"/>
    <cellStyle name="Euro 13 20" xfId="3092"/>
    <cellStyle name="Euro 13 20 2" xfId="9796"/>
    <cellStyle name="Euro 13 21" xfId="3093"/>
    <cellStyle name="Euro 13 21 2" xfId="9797"/>
    <cellStyle name="Euro 13 22" xfId="3094"/>
    <cellStyle name="Euro 13 22 2" xfId="9798"/>
    <cellStyle name="Euro 13 23" xfId="3095"/>
    <cellStyle name="Euro 13 23 2" xfId="9799"/>
    <cellStyle name="Euro 13 24" xfId="3096"/>
    <cellStyle name="Euro 13 24 2" xfId="9800"/>
    <cellStyle name="Euro 13 25" xfId="3097"/>
    <cellStyle name="Euro 13 25 2" xfId="9801"/>
    <cellStyle name="Euro 13 26" xfId="3098"/>
    <cellStyle name="Euro 13 26 2" xfId="9802"/>
    <cellStyle name="Euro 13 27" xfId="3099"/>
    <cellStyle name="Euro 13 27 2" xfId="9803"/>
    <cellStyle name="Euro 13 28" xfId="3100"/>
    <cellStyle name="Euro 13 28 2" xfId="9804"/>
    <cellStyle name="Euro 13 29" xfId="9805"/>
    <cellStyle name="Euro 13 3" xfId="3101"/>
    <cellStyle name="Euro 13 3 2" xfId="9806"/>
    <cellStyle name="Euro 13 4" xfId="3102"/>
    <cellStyle name="Euro 13 4 2" xfId="9807"/>
    <cellStyle name="Euro 13 5" xfId="3103"/>
    <cellStyle name="Euro 13 5 2" xfId="9808"/>
    <cellStyle name="Euro 13 6" xfId="3104"/>
    <cellStyle name="Euro 13 6 2" xfId="9809"/>
    <cellStyle name="Euro 13 7" xfId="3105"/>
    <cellStyle name="Euro 13 7 2" xfId="9810"/>
    <cellStyle name="Euro 13 8" xfId="3106"/>
    <cellStyle name="Euro 13 8 2" xfId="9811"/>
    <cellStyle name="Euro 13 9" xfId="3107"/>
    <cellStyle name="Euro 13 9 2" xfId="9812"/>
    <cellStyle name="Euro 14" xfId="3108"/>
    <cellStyle name="Euro 14 10" xfId="3109"/>
    <cellStyle name="Euro 14 10 2" xfId="9813"/>
    <cellStyle name="Euro 14 11" xfId="3110"/>
    <cellStyle name="Euro 14 11 2" xfId="9814"/>
    <cellStyle name="Euro 14 12" xfId="3111"/>
    <cellStyle name="Euro 14 12 2" xfId="9815"/>
    <cellStyle name="Euro 14 13" xfId="3112"/>
    <cellStyle name="Euro 14 13 2" xfId="9816"/>
    <cellStyle name="Euro 14 14" xfId="3113"/>
    <cellStyle name="Euro 14 14 2" xfId="9817"/>
    <cellStyle name="Euro 14 15" xfId="3114"/>
    <cellStyle name="Euro 14 15 2" xfId="9818"/>
    <cellStyle name="Euro 14 16" xfId="3115"/>
    <cellStyle name="Euro 14 16 2" xfId="9819"/>
    <cellStyle name="Euro 14 17" xfId="3116"/>
    <cellStyle name="Euro 14 17 2" xfId="9820"/>
    <cellStyle name="Euro 14 18" xfId="3117"/>
    <cellStyle name="Euro 14 18 2" xfId="9821"/>
    <cellStyle name="Euro 14 19" xfId="3118"/>
    <cellStyle name="Euro 14 19 2" xfId="9822"/>
    <cellStyle name="Euro 14 2" xfId="3119"/>
    <cellStyle name="Euro 14 2 2" xfId="9823"/>
    <cellStyle name="Euro 14 20" xfId="3120"/>
    <cellStyle name="Euro 14 20 2" xfId="9824"/>
    <cellStyle name="Euro 14 21" xfId="3121"/>
    <cellStyle name="Euro 14 21 2" xfId="9825"/>
    <cellStyle name="Euro 14 22" xfId="3122"/>
    <cellStyle name="Euro 14 22 2" xfId="9826"/>
    <cellStyle name="Euro 14 23" xfId="3123"/>
    <cellStyle name="Euro 14 23 2" xfId="9827"/>
    <cellStyle name="Euro 14 24" xfId="3124"/>
    <cellStyle name="Euro 14 24 2" xfId="9828"/>
    <cellStyle name="Euro 14 25" xfId="3125"/>
    <cellStyle name="Euro 14 25 2" xfId="9829"/>
    <cellStyle name="Euro 14 26" xfId="3126"/>
    <cellStyle name="Euro 14 26 2" xfId="9830"/>
    <cellStyle name="Euro 14 27" xfId="3127"/>
    <cellStyle name="Euro 14 27 2" xfId="9831"/>
    <cellStyle name="Euro 14 28" xfId="3128"/>
    <cellStyle name="Euro 14 28 2" xfId="9832"/>
    <cellStyle name="Euro 14 29" xfId="9833"/>
    <cellStyle name="Euro 14 3" xfId="3129"/>
    <cellStyle name="Euro 14 3 2" xfId="9834"/>
    <cellStyle name="Euro 14 4" xfId="3130"/>
    <cellStyle name="Euro 14 4 2" xfId="9835"/>
    <cellStyle name="Euro 14 5" xfId="3131"/>
    <cellStyle name="Euro 14 5 2" xfId="9836"/>
    <cellStyle name="Euro 14 6" xfId="3132"/>
    <cellStyle name="Euro 14 6 2" xfId="9837"/>
    <cellStyle name="Euro 14 7" xfId="3133"/>
    <cellStyle name="Euro 14 7 2" xfId="9838"/>
    <cellStyle name="Euro 14 8" xfId="3134"/>
    <cellStyle name="Euro 14 8 2" xfId="9839"/>
    <cellStyle name="Euro 14 9" xfId="3135"/>
    <cellStyle name="Euro 14 9 2" xfId="9840"/>
    <cellStyle name="Euro 15" xfId="3136"/>
    <cellStyle name="Euro 15 10" xfId="3137"/>
    <cellStyle name="Euro 15 10 2" xfId="9841"/>
    <cellStyle name="Euro 15 11" xfId="3138"/>
    <cellStyle name="Euro 15 11 2" xfId="9842"/>
    <cellStyle name="Euro 15 12" xfId="3139"/>
    <cellStyle name="Euro 15 12 2" xfId="9843"/>
    <cellStyle name="Euro 15 13" xfId="3140"/>
    <cellStyle name="Euro 15 13 2" xfId="9844"/>
    <cellStyle name="Euro 15 14" xfId="3141"/>
    <cellStyle name="Euro 15 14 2" xfId="9845"/>
    <cellStyle name="Euro 15 15" xfId="3142"/>
    <cellStyle name="Euro 15 15 2" xfId="9846"/>
    <cellStyle name="Euro 15 16" xfId="3143"/>
    <cellStyle name="Euro 15 16 2" xfId="9847"/>
    <cellStyle name="Euro 15 17" xfId="3144"/>
    <cellStyle name="Euro 15 17 2" xfId="9848"/>
    <cellStyle name="Euro 15 18" xfId="3145"/>
    <cellStyle name="Euro 15 18 2" xfId="9849"/>
    <cellStyle name="Euro 15 19" xfId="3146"/>
    <cellStyle name="Euro 15 19 2" xfId="9850"/>
    <cellStyle name="Euro 15 2" xfId="3147"/>
    <cellStyle name="Euro 15 2 2" xfId="9851"/>
    <cellStyle name="Euro 15 20" xfId="3148"/>
    <cellStyle name="Euro 15 20 2" xfId="9852"/>
    <cellStyle name="Euro 15 21" xfId="3149"/>
    <cellStyle name="Euro 15 21 2" xfId="9853"/>
    <cellStyle name="Euro 15 22" xfId="3150"/>
    <cellStyle name="Euro 15 22 2" xfId="9854"/>
    <cellStyle name="Euro 15 23" xfId="3151"/>
    <cellStyle name="Euro 15 23 2" xfId="9855"/>
    <cellStyle name="Euro 15 24" xfId="3152"/>
    <cellStyle name="Euro 15 24 2" xfId="9856"/>
    <cellStyle name="Euro 15 25" xfId="3153"/>
    <cellStyle name="Euro 15 25 2" xfId="9857"/>
    <cellStyle name="Euro 15 26" xfId="3154"/>
    <cellStyle name="Euro 15 26 2" xfId="9858"/>
    <cellStyle name="Euro 15 27" xfId="3155"/>
    <cellStyle name="Euro 15 27 2" xfId="9859"/>
    <cellStyle name="Euro 15 28" xfId="3156"/>
    <cellStyle name="Euro 15 28 2" xfId="9860"/>
    <cellStyle name="Euro 15 29" xfId="9861"/>
    <cellStyle name="Euro 15 3" xfId="3157"/>
    <cellStyle name="Euro 15 3 2" xfId="9862"/>
    <cellStyle name="Euro 15 4" xfId="3158"/>
    <cellStyle name="Euro 15 4 2" xfId="9863"/>
    <cellStyle name="Euro 15 5" xfId="3159"/>
    <cellStyle name="Euro 15 5 2" xfId="9864"/>
    <cellStyle name="Euro 15 6" xfId="3160"/>
    <cellStyle name="Euro 15 6 2" xfId="9865"/>
    <cellStyle name="Euro 15 7" xfId="3161"/>
    <cellStyle name="Euro 15 7 2" xfId="9866"/>
    <cellStyle name="Euro 15 8" xfId="3162"/>
    <cellStyle name="Euro 15 8 2" xfId="9867"/>
    <cellStyle name="Euro 15 9" xfId="3163"/>
    <cellStyle name="Euro 15 9 2" xfId="9868"/>
    <cellStyle name="Euro 16" xfId="3164"/>
    <cellStyle name="Euro 16 10" xfId="3165"/>
    <cellStyle name="Euro 16 10 2" xfId="9869"/>
    <cellStyle name="Euro 16 11" xfId="3166"/>
    <cellStyle name="Euro 16 11 2" xfId="9870"/>
    <cellStyle name="Euro 16 12" xfId="3167"/>
    <cellStyle name="Euro 16 12 2" xfId="9871"/>
    <cellStyle name="Euro 16 13" xfId="3168"/>
    <cellStyle name="Euro 16 13 2" xfId="9872"/>
    <cellStyle name="Euro 16 14" xfId="3169"/>
    <cellStyle name="Euro 16 14 2" xfId="9873"/>
    <cellStyle name="Euro 16 15" xfId="3170"/>
    <cellStyle name="Euro 16 15 2" xfId="9874"/>
    <cellStyle name="Euro 16 16" xfId="3171"/>
    <cellStyle name="Euro 16 16 2" xfId="9875"/>
    <cellStyle name="Euro 16 17" xfId="3172"/>
    <cellStyle name="Euro 16 17 2" xfId="9876"/>
    <cellStyle name="Euro 16 18" xfId="3173"/>
    <cellStyle name="Euro 16 18 2" xfId="9877"/>
    <cellStyle name="Euro 16 19" xfId="3174"/>
    <cellStyle name="Euro 16 19 2" xfId="9878"/>
    <cellStyle name="Euro 16 2" xfId="3175"/>
    <cellStyle name="Euro 16 2 2" xfId="9879"/>
    <cellStyle name="Euro 16 20" xfId="3176"/>
    <cellStyle name="Euro 16 20 2" xfId="9880"/>
    <cellStyle name="Euro 16 21" xfId="3177"/>
    <cellStyle name="Euro 16 21 2" xfId="9881"/>
    <cellStyle name="Euro 16 22" xfId="3178"/>
    <cellStyle name="Euro 16 22 2" xfId="9882"/>
    <cellStyle name="Euro 16 23" xfId="3179"/>
    <cellStyle name="Euro 16 23 2" xfId="9883"/>
    <cellStyle name="Euro 16 24" xfId="3180"/>
    <cellStyle name="Euro 16 24 2" xfId="9884"/>
    <cellStyle name="Euro 16 25" xfId="3181"/>
    <cellStyle name="Euro 16 25 2" xfId="9885"/>
    <cellStyle name="Euro 16 26" xfId="3182"/>
    <cellStyle name="Euro 16 26 2" xfId="9886"/>
    <cellStyle name="Euro 16 27" xfId="3183"/>
    <cellStyle name="Euro 16 27 2" xfId="9887"/>
    <cellStyle name="Euro 16 28" xfId="3184"/>
    <cellStyle name="Euro 16 28 2" xfId="9888"/>
    <cellStyle name="Euro 16 29" xfId="9889"/>
    <cellStyle name="Euro 16 3" xfId="3185"/>
    <cellStyle name="Euro 16 3 2" xfId="9890"/>
    <cellStyle name="Euro 16 4" xfId="3186"/>
    <cellStyle name="Euro 16 4 2" xfId="9891"/>
    <cellStyle name="Euro 16 5" xfId="3187"/>
    <cellStyle name="Euro 16 5 2" xfId="9892"/>
    <cellStyle name="Euro 16 6" xfId="3188"/>
    <cellStyle name="Euro 16 6 2" xfId="9893"/>
    <cellStyle name="Euro 16 7" xfId="3189"/>
    <cellStyle name="Euro 16 7 2" xfId="9894"/>
    <cellStyle name="Euro 16 8" xfId="3190"/>
    <cellStyle name="Euro 16 8 2" xfId="9895"/>
    <cellStyle name="Euro 16 9" xfId="3191"/>
    <cellStyle name="Euro 16 9 2" xfId="9896"/>
    <cellStyle name="Euro 17" xfId="3192"/>
    <cellStyle name="Euro 17 10" xfId="3193"/>
    <cellStyle name="Euro 17 10 2" xfId="9897"/>
    <cellStyle name="Euro 17 11" xfId="3194"/>
    <cellStyle name="Euro 17 11 2" xfId="9898"/>
    <cellStyle name="Euro 17 12" xfId="3195"/>
    <cellStyle name="Euro 17 12 2" xfId="9899"/>
    <cellStyle name="Euro 17 13" xfId="3196"/>
    <cellStyle name="Euro 17 13 2" xfId="9900"/>
    <cellStyle name="Euro 17 14" xfId="3197"/>
    <cellStyle name="Euro 17 14 2" xfId="9901"/>
    <cellStyle name="Euro 17 15" xfId="3198"/>
    <cellStyle name="Euro 17 15 2" xfId="9902"/>
    <cellStyle name="Euro 17 16" xfId="3199"/>
    <cellStyle name="Euro 17 16 2" xfId="9903"/>
    <cellStyle name="Euro 17 17" xfId="3200"/>
    <cellStyle name="Euro 17 17 2" xfId="9904"/>
    <cellStyle name="Euro 17 18" xfId="3201"/>
    <cellStyle name="Euro 17 18 2" xfId="9905"/>
    <cellStyle name="Euro 17 19" xfId="3202"/>
    <cellStyle name="Euro 17 19 2" xfId="9906"/>
    <cellStyle name="Euro 17 2" xfId="3203"/>
    <cellStyle name="Euro 17 2 2" xfId="9907"/>
    <cellStyle name="Euro 17 20" xfId="3204"/>
    <cellStyle name="Euro 17 20 2" xfId="9908"/>
    <cellStyle name="Euro 17 21" xfId="3205"/>
    <cellStyle name="Euro 17 21 2" xfId="9909"/>
    <cellStyle name="Euro 17 22" xfId="3206"/>
    <cellStyle name="Euro 17 22 2" xfId="9910"/>
    <cellStyle name="Euro 17 23" xfId="3207"/>
    <cellStyle name="Euro 17 23 2" xfId="9911"/>
    <cellStyle name="Euro 17 24" xfId="3208"/>
    <cellStyle name="Euro 17 24 2" xfId="9912"/>
    <cellStyle name="Euro 17 25" xfId="3209"/>
    <cellStyle name="Euro 17 25 2" xfId="9913"/>
    <cellStyle name="Euro 17 26" xfId="3210"/>
    <cellStyle name="Euro 17 26 2" xfId="9914"/>
    <cellStyle name="Euro 17 27" xfId="3211"/>
    <cellStyle name="Euro 17 27 2" xfId="9915"/>
    <cellStyle name="Euro 17 28" xfId="3212"/>
    <cellStyle name="Euro 17 28 2" xfId="9916"/>
    <cellStyle name="Euro 17 29" xfId="9917"/>
    <cellStyle name="Euro 17 3" xfId="3213"/>
    <cellStyle name="Euro 17 3 2" xfId="9918"/>
    <cellStyle name="Euro 17 4" xfId="3214"/>
    <cellStyle name="Euro 17 4 2" xfId="9919"/>
    <cellStyle name="Euro 17 5" xfId="3215"/>
    <cellStyle name="Euro 17 5 2" xfId="9920"/>
    <cellStyle name="Euro 17 6" xfId="3216"/>
    <cellStyle name="Euro 17 6 2" xfId="9921"/>
    <cellStyle name="Euro 17 7" xfId="3217"/>
    <cellStyle name="Euro 17 7 2" xfId="9922"/>
    <cellStyle name="Euro 17 8" xfId="3218"/>
    <cellStyle name="Euro 17 8 2" xfId="9923"/>
    <cellStyle name="Euro 17 9" xfId="3219"/>
    <cellStyle name="Euro 17 9 2" xfId="9924"/>
    <cellStyle name="Euro 18" xfId="3220"/>
    <cellStyle name="Euro 18 10" xfId="3221"/>
    <cellStyle name="Euro 18 10 2" xfId="9925"/>
    <cellStyle name="Euro 18 11" xfId="3222"/>
    <cellStyle name="Euro 18 11 2" xfId="9926"/>
    <cellStyle name="Euro 18 12" xfId="3223"/>
    <cellStyle name="Euro 18 12 2" xfId="9927"/>
    <cellStyle name="Euro 18 13" xfId="3224"/>
    <cellStyle name="Euro 18 13 2" xfId="9928"/>
    <cellStyle name="Euro 18 14" xfId="3225"/>
    <cellStyle name="Euro 18 14 2" xfId="9929"/>
    <cellStyle name="Euro 18 15" xfId="3226"/>
    <cellStyle name="Euro 18 15 2" xfId="9930"/>
    <cellStyle name="Euro 18 16" xfId="3227"/>
    <cellStyle name="Euro 18 16 2" xfId="9931"/>
    <cellStyle name="Euro 18 17" xfId="3228"/>
    <cellStyle name="Euro 18 17 2" xfId="9932"/>
    <cellStyle name="Euro 18 18" xfId="3229"/>
    <cellStyle name="Euro 18 18 2" xfId="9933"/>
    <cellStyle name="Euro 18 19" xfId="3230"/>
    <cellStyle name="Euro 18 19 2" xfId="9934"/>
    <cellStyle name="Euro 18 2" xfId="3231"/>
    <cellStyle name="Euro 18 2 2" xfId="9935"/>
    <cellStyle name="Euro 18 20" xfId="3232"/>
    <cellStyle name="Euro 18 20 2" xfId="9936"/>
    <cellStyle name="Euro 18 21" xfId="3233"/>
    <cellStyle name="Euro 18 21 2" xfId="9937"/>
    <cellStyle name="Euro 18 22" xfId="3234"/>
    <cellStyle name="Euro 18 22 2" xfId="9938"/>
    <cellStyle name="Euro 18 23" xfId="3235"/>
    <cellStyle name="Euro 18 23 2" xfId="9939"/>
    <cellStyle name="Euro 18 24" xfId="3236"/>
    <cellStyle name="Euro 18 24 2" xfId="9940"/>
    <cellStyle name="Euro 18 25" xfId="3237"/>
    <cellStyle name="Euro 18 25 2" xfId="9941"/>
    <cellStyle name="Euro 18 26" xfId="3238"/>
    <cellStyle name="Euro 18 26 2" xfId="9942"/>
    <cellStyle name="Euro 18 27" xfId="3239"/>
    <cellStyle name="Euro 18 27 2" xfId="9943"/>
    <cellStyle name="Euro 18 28" xfId="3240"/>
    <cellStyle name="Euro 18 28 2" xfId="9944"/>
    <cellStyle name="Euro 18 29" xfId="9945"/>
    <cellStyle name="Euro 18 3" xfId="3241"/>
    <cellStyle name="Euro 18 3 2" xfId="9946"/>
    <cellStyle name="Euro 18 4" xfId="3242"/>
    <cellStyle name="Euro 18 4 2" xfId="9947"/>
    <cellStyle name="Euro 18 5" xfId="3243"/>
    <cellStyle name="Euro 18 5 2" xfId="9948"/>
    <cellStyle name="Euro 18 6" xfId="3244"/>
    <cellStyle name="Euro 18 6 2" xfId="9949"/>
    <cellStyle name="Euro 18 7" xfId="3245"/>
    <cellStyle name="Euro 18 7 2" xfId="9950"/>
    <cellStyle name="Euro 18 8" xfId="3246"/>
    <cellStyle name="Euro 18 8 2" xfId="9951"/>
    <cellStyle name="Euro 18 9" xfId="3247"/>
    <cellStyle name="Euro 18 9 2" xfId="9952"/>
    <cellStyle name="Euro 19" xfId="3248"/>
    <cellStyle name="Euro 19 10" xfId="3249"/>
    <cellStyle name="Euro 19 10 2" xfId="9953"/>
    <cellStyle name="Euro 19 11" xfId="3250"/>
    <cellStyle name="Euro 19 11 2" xfId="9954"/>
    <cellStyle name="Euro 19 12" xfId="3251"/>
    <cellStyle name="Euro 19 12 2" xfId="9955"/>
    <cellStyle name="Euro 19 13" xfId="3252"/>
    <cellStyle name="Euro 19 13 2" xfId="9956"/>
    <cellStyle name="Euro 19 14" xfId="3253"/>
    <cellStyle name="Euro 19 14 2" xfId="9957"/>
    <cellStyle name="Euro 19 15" xfId="3254"/>
    <cellStyle name="Euro 19 15 2" xfId="9958"/>
    <cellStyle name="Euro 19 16" xfId="3255"/>
    <cellStyle name="Euro 19 16 2" xfId="9959"/>
    <cellStyle name="Euro 19 17" xfId="3256"/>
    <cellStyle name="Euro 19 17 2" xfId="9960"/>
    <cellStyle name="Euro 19 18" xfId="3257"/>
    <cellStyle name="Euro 19 18 2" xfId="9961"/>
    <cellStyle name="Euro 19 19" xfId="3258"/>
    <cellStyle name="Euro 19 19 2" xfId="9962"/>
    <cellStyle name="Euro 19 2" xfId="3259"/>
    <cellStyle name="Euro 19 2 2" xfId="9963"/>
    <cellStyle name="Euro 19 20" xfId="3260"/>
    <cellStyle name="Euro 19 20 2" xfId="9964"/>
    <cellStyle name="Euro 19 21" xfId="3261"/>
    <cellStyle name="Euro 19 21 2" xfId="9965"/>
    <cellStyle name="Euro 19 22" xfId="3262"/>
    <cellStyle name="Euro 19 22 2" xfId="9966"/>
    <cellStyle name="Euro 19 23" xfId="3263"/>
    <cellStyle name="Euro 19 23 2" xfId="9967"/>
    <cellStyle name="Euro 19 24" xfId="3264"/>
    <cellStyle name="Euro 19 24 2" xfId="9968"/>
    <cellStyle name="Euro 19 25" xfId="3265"/>
    <cellStyle name="Euro 19 25 2" xfId="9969"/>
    <cellStyle name="Euro 19 26" xfId="3266"/>
    <cellStyle name="Euro 19 26 2" xfId="9970"/>
    <cellStyle name="Euro 19 27" xfId="3267"/>
    <cellStyle name="Euro 19 27 2" xfId="9971"/>
    <cellStyle name="Euro 19 28" xfId="3268"/>
    <cellStyle name="Euro 19 28 2" xfId="9972"/>
    <cellStyle name="Euro 19 29" xfId="9973"/>
    <cellStyle name="Euro 19 3" xfId="3269"/>
    <cellStyle name="Euro 19 3 2" xfId="9974"/>
    <cellStyle name="Euro 19 4" xfId="3270"/>
    <cellStyle name="Euro 19 4 2" xfId="9975"/>
    <cellStyle name="Euro 19 5" xfId="3271"/>
    <cellStyle name="Euro 19 5 2" xfId="9976"/>
    <cellStyle name="Euro 19 6" xfId="3272"/>
    <cellStyle name="Euro 19 6 2" xfId="9977"/>
    <cellStyle name="Euro 19 7" xfId="3273"/>
    <cellStyle name="Euro 19 7 2" xfId="9978"/>
    <cellStyle name="Euro 19 8" xfId="3274"/>
    <cellStyle name="Euro 19 8 2" xfId="9979"/>
    <cellStyle name="Euro 19 9" xfId="3275"/>
    <cellStyle name="Euro 19 9 2" xfId="9980"/>
    <cellStyle name="Euro 2" xfId="1460"/>
    <cellStyle name="Euro 2 10" xfId="3277"/>
    <cellStyle name="Euro 2 10 2" xfId="9981"/>
    <cellStyle name="Euro 2 11" xfId="3278"/>
    <cellStyle name="Euro 2 11 2" xfId="9982"/>
    <cellStyle name="Euro 2 12" xfId="3279"/>
    <cellStyle name="Euro 2 12 2" xfId="9983"/>
    <cellStyle name="Euro 2 13" xfId="3280"/>
    <cellStyle name="Euro 2 13 2" xfId="9984"/>
    <cellStyle name="Euro 2 14" xfId="3281"/>
    <cellStyle name="Euro 2 14 2" xfId="9985"/>
    <cellStyle name="Euro 2 15" xfId="3282"/>
    <cellStyle name="Euro 2 15 2" xfId="9986"/>
    <cellStyle name="Euro 2 16" xfId="3283"/>
    <cellStyle name="Euro 2 16 2" xfId="9987"/>
    <cellStyle name="Euro 2 17" xfId="3284"/>
    <cellStyle name="Euro 2 17 2" xfId="9988"/>
    <cellStyle name="Euro 2 18" xfId="3285"/>
    <cellStyle name="Euro 2 18 2" xfId="9989"/>
    <cellStyle name="Euro 2 19" xfId="3286"/>
    <cellStyle name="Euro 2 19 2" xfId="9990"/>
    <cellStyle name="Euro 2 2" xfId="3287"/>
    <cellStyle name="Euro 2 2 2" xfId="6896"/>
    <cellStyle name="Euro 2 20" xfId="3288"/>
    <cellStyle name="Euro 2 20 2" xfId="9991"/>
    <cellStyle name="Euro 2 21" xfId="3289"/>
    <cellStyle name="Euro 2 21 2" xfId="9992"/>
    <cellStyle name="Euro 2 22" xfId="3290"/>
    <cellStyle name="Euro 2 22 2" xfId="9993"/>
    <cellStyle name="Euro 2 23" xfId="3291"/>
    <cellStyle name="Euro 2 23 2" xfId="9994"/>
    <cellStyle name="Euro 2 24" xfId="3292"/>
    <cellStyle name="Euro 2 24 2" xfId="9995"/>
    <cellStyle name="Euro 2 25" xfId="3293"/>
    <cellStyle name="Euro 2 25 2" xfId="9996"/>
    <cellStyle name="Euro 2 26" xfId="3294"/>
    <cellStyle name="Euro 2 26 2" xfId="9997"/>
    <cellStyle name="Euro 2 27" xfId="3295"/>
    <cellStyle name="Euro 2 27 2" xfId="9998"/>
    <cellStyle name="Euro 2 28" xfId="3296"/>
    <cellStyle name="Euro 2 28 2" xfId="9999"/>
    <cellStyle name="Euro 2 29" xfId="6897"/>
    <cellStyle name="Euro 2 3" xfId="3297"/>
    <cellStyle name="Euro 2 3 2" xfId="6898"/>
    <cellStyle name="Euro 2 30" xfId="3276"/>
    <cellStyle name="Euro 2 4" xfId="3298"/>
    <cellStyle name="Euro 2 4 2" xfId="10000"/>
    <cellStyle name="Euro 2 5" xfId="3299"/>
    <cellStyle name="Euro 2 5 2" xfId="10001"/>
    <cellStyle name="Euro 2 6" xfId="3300"/>
    <cellStyle name="Euro 2 6 2" xfId="10002"/>
    <cellStyle name="Euro 2 7" xfId="3301"/>
    <cellStyle name="Euro 2 7 2" xfId="10003"/>
    <cellStyle name="Euro 2 8" xfId="3302"/>
    <cellStyle name="Euro 2 8 2" xfId="10004"/>
    <cellStyle name="Euro 2 9" xfId="3303"/>
    <cellStyle name="Euro 2 9 2" xfId="10005"/>
    <cellStyle name="Euro 20" xfId="3304"/>
    <cellStyle name="Euro 20 10" xfId="3305"/>
    <cellStyle name="Euro 20 10 2" xfId="10006"/>
    <cellStyle name="Euro 20 11" xfId="3306"/>
    <cellStyle name="Euro 20 11 2" xfId="10007"/>
    <cellStyle name="Euro 20 12" xfId="3307"/>
    <cellStyle name="Euro 20 12 2" xfId="10008"/>
    <cellStyle name="Euro 20 13" xfId="3308"/>
    <cellStyle name="Euro 20 13 2" xfId="10009"/>
    <cellStyle name="Euro 20 14" xfId="3309"/>
    <cellStyle name="Euro 20 14 2" xfId="10010"/>
    <cellStyle name="Euro 20 15" xfId="3310"/>
    <cellStyle name="Euro 20 15 2" xfId="10011"/>
    <cellStyle name="Euro 20 16" xfId="3311"/>
    <cellStyle name="Euro 20 16 2" xfId="10012"/>
    <cellStyle name="Euro 20 17" xfId="3312"/>
    <cellStyle name="Euro 20 17 2" xfId="10013"/>
    <cellStyle name="Euro 20 18" xfId="3313"/>
    <cellStyle name="Euro 20 18 2" xfId="10014"/>
    <cellStyle name="Euro 20 19" xfId="3314"/>
    <cellStyle name="Euro 20 19 2" xfId="10015"/>
    <cellStyle name="Euro 20 2" xfId="3315"/>
    <cellStyle name="Euro 20 2 2" xfId="10016"/>
    <cellStyle name="Euro 20 20" xfId="3316"/>
    <cellStyle name="Euro 20 20 2" xfId="10017"/>
    <cellStyle name="Euro 20 21" xfId="3317"/>
    <cellStyle name="Euro 20 21 2" xfId="10018"/>
    <cellStyle name="Euro 20 22" xfId="3318"/>
    <cellStyle name="Euro 20 22 2" xfId="10019"/>
    <cellStyle name="Euro 20 23" xfId="3319"/>
    <cellStyle name="Euro 20 23 2" xfId="10020"/>
    <cellStyle name="Euro 20 24" xfId="3320"/>
    <cellStyle name="Euro 20 24 2" xfId="10021"/>
    <cellStyle name="Euro 20 25" xfId="3321"/>
    <cellStyle name="Euro 20 25 2" xfId="10022"/>
    <cellStyle name="Euro 20 26" xfId="3322"/>
    <cellStyle name="Euro 20 26 2" xfId="10023"/>
    <cellStyle name="Euro 20 27" xfId="3323"/>
    <cellStyle name="Euro 20 27 2" xfId="10024"/>
    <cellStyle name="Euro 20 28" xfId="3324"/>
    <cellStyle name="Euro 20 28 2" xfId="10025"/>
    <cellStyle name="Euro 20 29" xfId="10026"/>
    <cellStyle name="Euro 20 3" xfId="3325"/>
    <cellStyle name="Euro 20 3 2" xfId="10027"/>
    <cellStyle name="Euro 20 4" xfId="3326"/>
    <cellStyle name="Euro 20 4 2" xfId="10028"/>
    <cellStyle name="Euro 20 5" xfId="3327"/>
    <cellStyle name="Euro 20 5 2" xfId="10029"/>
    <cellStyle name="Euro 20 6" xfId="3328"/>
    <cellStyle name="Euro 20 6 2" xfId="10030"/>
    <cellStyle name="Euro 20 7" xfId="3329"/>
    <cellStyle name="Euro 20 7 2" xfId="10031"/>
    <cellStyle name="Euro 20 8" xfId="3330"/>
    <cellStyle name="Euro 20 8 2" xfId="10032"/>
    <cellStyle name="Euro 20 9" xfId="3331"/>
    <cellStyle name="Euro 20 9 2" xfId="10033"/>
    <cellStyle name="Euro 21" xfId="3332"/>
    <cellStyle name="Euro 21 10" xfId="3333"/>
    <cellStyle name="Euro 21 10 2" xfId="10034"/>
    <cellStyle name="Euro 21 11" xfId="3334"/>
    <cellStyle name="Euro 21 11 2" xfId="10035"/>
    <cellStyle name="Euro 21 12" xfId="3335"/>
    <cellStyle name="Euro 21 12 2" xfId="10036"/>
    <cellStyle name="Euro 21 13" xfId="3336"/>
    <cellStyle name="Euro 21 13 2" xfId="10037"/>
    <cellStyle name="Euro 21 14" xfId="3337"/>
    <cellStyle name="Euro 21 14 2" xfId="10038"/>
    <cellStyle name="Euro 21 15" xfId="3338"/>
    <cellStyle name="Euro 21 15 2" xfId="10039"/>
    <cellStyle name="Euro 21 16" xfId="3339"/>
    <cellStyle name="Euro 21 16 2" xfId="10040"/>
    <cellStyle name="Euro 21 17" xfId="3340"/>
    <cellStyle name="Euro 21 17 2" xfId="10041"/>
    <cellStyle name="Euro 21 18" xfId="3341"/>
    <cellStyle name="Euro 21 18 2" xfId="10042"/>
    <cellStyle name="Euro 21 19" xfId="3342"/>
    <cellStyle name="Euro 21 19 2" xfId="10043"/>
    <cellStyle name="Euro 21 2" xfId="3343"/>
    <cellStyle name="Euro 21 2 2" xfId="10044"/>
    <cellStyle name="Euro 21 20" xfId="3344"/>
    <cellStyle name="Euro 21 20 2" xfId="10045"/>
    <cellStyle name="Euro 21 21" xfId="3345"/>
    <cellStyle name="Euro 21 21 2" xfId="10046"/>
    <cellStyle name="Euro 21 22" xfId="3346"/>
    <cellStyle name="Euro 21 22 2" xfId="10047"/>
    <cellStyle name="Euro 21 23" xfId="3347"/>
    <cellStyle name="Euro 21 23 2" xfId="10048"/>
    <cellStyle name="Euro 21 24" xfId="3348"/>
    <cellStyle name="Euro 21 24 2" xfId="10049"/>
    <cellStyle name="Euro 21 25" xfId="3349"/>
    <cellStyle name="Euro 21 25 2" xfId="10050"/>
    <cellStyle name="Euro 21 26" xfId="3350"/>
    <cellStyle name="Euro 21 26 2" xfId="10051"/>
    <cellStyle name="Euro 21 27" xfId="3351"/>
    <cellStyle name="Euro 21 27 2" xfId="10052"/>
    <cellStyle name="Euro 21 28" xfId="3352"/>
    <cellStyle name="Euro 21 28 2" xfId="10053"/>
    <cellStyle name="Euro 21 29" xfId="10054"/>
    <cellStyle name="Euro 21 3" xfId="3353"/>
    <cellStyle name="Euro 21 3 2" xfId="10055"/>
    <cellStyle name="Euro 21 4" xfId="3354"/>
    <cellStyle name="Euro 21 4 2" xfId="10056"/>
    <cellStyle name="Euro 21 5" xfId="3355"/>
    <cellStyle name="Euro 21 5 2" xfId="10057"/>
    <cellStyle name="Euro 21 6" xfId="3356"/>
    <cellStyle name="Euro 21 6 2" xfId="10058"/>
    <cellStyle name="Euro 21 7" xfId="3357"/>
    <cellStyle name="Euro 21 7 2" xfId="10059"/>
    <cellStyle name="Euro 21 8" xfId="3358"/>
    <cellStyle name="Euro 21 8 2" xfId="10060"/>
    <cellStyle name="Euro 21 9" xfId="3359"/>
    <cellStyle name="Euro 21 9 2" xfId="10061"/>
    <cellStyle name="Euro 22" xfId="3360"/>
    <cellStyle name="Euro 22 10" xfId="3361"/>
    <cellStyle name="Euro 22 10 2" xfId="10062"/>
    <cellStyle name="Euro 22 11" xfId="3362"/>
    <cellStyle name="Euro 22 11 2" xfId="10063"/>
    <cellStyle name="Euro 22 12" xfId="3363"/>
    <cellStyle name="Euro 22 12 2" xfId="10064"/>
    <cellStyle name="Euro 22 13" xfId="3364"/>
    <cellStyle name="Euro 22 13 2" xfId="10065"/>
    <cellStyle name="Euro 22 14" xfId="3365"/>
    <cellStyle name="Euro 22 14 2" xfId="10066"/>
    <cellStyle name="Euro 22 15" xfId="3366"/>
    <cellStyle name="Euro 22 15 2" xfId="10067"/>
    <cellStyle name="Euro 22 16" xfId="3367"/>
    <cellStyle name="Euro 22 16 2" xfId="10068"/>
    <cellStyle name="Euro 22 17" xfId="3368"/>
    <cellStyle name="Euro 22 17 2" xfId="10069"/>
    <cellStyle name="Euro 22 18" xfId="3369"/>
    <cellStyle name="Euro 22 18 2" xfId="10070"/>
    <cellStyle name="Euro 22 19" xfId="3370"/>
    <cellStyle name="Euro 22 19 2" xfId="10071"/>
    <cellStyle name="Euro 22 2" xfId="3371"/>
    <cellStyle name="Euro 22 2 2" xfId="10072"/>
    <cellStyle name="Euro 22 20" xfId="3372"/>
    <cellStyle name="Euro 22 20 2" xfId="10073"/>
    <cellStyle name="Euro 22 21" xfId="3373"/>
    <cellStyle name="Euro 22 21 2" xfId="10074"/>
    <cellStyle name="Euro 22 22" xfId="3374"/>
    <cellStyle name="Euro 22 22 2" xfId="10075"/>
    <cellStyle name="Euro 22 23" xfId="3375"/>
    <cellStyle name="Euro 22 23 2" xfId="10076"/>
    <cellStyle name="Euro 22 24" xfId="3376"/>
    <cellStyle name="Euro 22 24 2" xfId="10077"/>
    <cellStyle name="Euro 22 25" xfId="3377"/>
    <cellStyle name="Euro 22 25 2" xfId="10078"/>
    <cellStyle name="Euro 22 26" xfId="3378"/>
    <cellStyle name="Euro 22 26 2" xfId="10079"/>
    <cellStyle name="Euro 22 27" xfId="3379"/>
    <cellStyle name="Euro 22 27 2" xfId="10080"/>
    <cellStyle name="Euro 22 28" xfId="3380"/>
    <cellStyle name="Euro 22 28 2" xfId="10081"/>
    <cellStyle name="Euro 22 29" xfId="10082"/>
    <cellStyle name="Euro 22 3" xfId="3381"/>
    <cellStyle name="Euro 22 3 2" xfId="10083"/>
    <cellStyle name="Euro 22 4" xfId="3382"/>
    <cellStyle name="Euro 22 4 2" xfId="10084"/>
    <cellStyle name="Euro 22 5" xfId="3383"/>
    <cellStyle name="Euro 22 5 2" xfId="10085"/>
    <cellStyle name="Euro 22 6" xfId="3384"/>
    <cellStyle name="Euro 22 6 2" xfId="10086"/>
    <cellStyle name="Euro 22 7" xfId="3385"/>
    <cellStyle name="Euro 22 7 2" xfId="10087"/>
    <cellStyle name="Euro 22 8" xfId="3386"/>
    <cellStyle name="Euro 22 8 2" xfId="10088"/>
    <cellStyle name="Euro 22 9" xfId="3387"/>
    <cellStyle name="Euro 22 9 2" xfId="10089"/>
    <cellStyle name="Euro 23" xfId="3388"/>
    <cellStyle name="Euro 23 10" xfId="3389"/>
    <cellStyle name="Euro 23 10 2" xfId="10090"/>
    <cellStyle name="Euro 23 11" xfId="3390"/>
    <cellStyle name="Euro 23 11 2" xfId="10091"/>
    <cellStyle name="Euro 23 12" xfId="3391"/>
    <cellStyle name="Euro 23 12 2" xfId="10092"/>
    <cellStyle name="Euro 23 13" xfId="3392"/>
    <cellStyle name="Euro 23 13 2" xfId="10093"/>
    <cellStyle name="Euro 23 14" xfId="3393"/>
    <cellStyle name="Euro 23 14 2" xfId="10094"/>
    <cellStyle name="Euro 23 15" xfId="3394"/>
    <cellStyle name="Euro 23 15 2" xfId="10095"/>
    <cellStyle name="Euro 23 16" xfId="3395"/>
    <cellStyle name="Euro 23 16 2" xfId="10096"/>
    <cellStyle name="Euro 23 17" xfId="3396"/>
    <cellStyle name="Euro 23 17 2" xfId="10097"/>
    <cellStyle name="Euro 23 18" xfId="3397"/>
    <cellStyle name="Euro 23 18 2" xfId="10098"/>
    <cellStyle name="Euro 23 19" xfId="3398"/>
    <cellStyle name="Euro 23 19 2" xfId="10099"/>
    <cellStyle name="Euro 23 2" xfId="3399"/>
    <cellStyle name="Euro 23 2 2" xfId="10100"/>
    <cellStyle name="Euro 23 20" xfId="3400"/>
    <cellStyle name="Euro 23 20 2" xfId="10101"/>
    <cellStyle name="Euro 23 21" xfId="3401"/>
    <cellStyle name="Euro 23 21 2" xfId="10102"/>
    <cellStyle name="Euro 23 22" xfId="3402"/>
    <cellStyle name="Euro 23 22 2" xfId="10103"/>
    <cellStyle name="Euro 23 23" xfId="3403"/>
    <cellStyle name="Euro 23 23 2" xfId="10104"/>
    <cellStyle name="Euro 23 24" xfId="3404"/>
    <cellStyle name="Euro 23 24 2" xfId="10105"/>
    <cellStyle name="Euro 23 25" xfId="3405"/>
    <cellStyle name="Euro 23 25 2" xfId="10106"/>
    <cellStyle name="Euro 23 26" xfId="3406"/>
    <cellStyle name="Euro 23 26 2" xfId="10107"/>
    <cellStyle name="Euro 23 27" xfId="3407"/>
    <cellStyle name="Euro 23 27 2" xfId="10108"/>
    <cellStyle name="Euro 23 28" xfId="3408"/>
    <cellStyle name="Euro 23 28 2" xfId="10109"/>
    <cellStyle name="Euro 23 29" xfId="10110"/>
    <cellStyle name="Euro 23 3" xfId="3409"/>
    <cellStyle name="Euro 23 3 2" xfId="10111"/>
    <cellStyle name="Euro 23 4" xfId="3410"/>
    <cellStyle name="Euro 23 4 2" xfId="10112"/>
    <cellStyle name="Euro 23 5" xfId="3411"/>
    <cellStyle name="Euro 23 5 2" xfId="10113"/>
    <cellStyle name="Euro 23 6" xfId="3412"/>
    <cellStyle name="Euro 23 6 2" xfId="10114"/>
    <cellStyle name="Euro 23 7" xfId="3413"/>
    <cellStyle name="Euro 23 7 2" xfId="10115"/>
    <cellStyle name="Euro 23 8" xfId="3414"/>
    <cellStyle name="Euro 23 8 2" xfId="10116"/>
    <cellStyle name="Euro 23 9" xfId="3415"/>
    <cellStyle name="Euro 23 9 2" xfId="10117"/>
    <cellStyle name="Euro 24" xfId="3416"/>
    <cellStyle name="Euro 24 10" xfId="3417"/>
    <cellStyle name="Euro 24 10 2" xfId="10118"/>
    <cellStyle name="Euro 24 11" xfId="3418"/>
    <cellStyle name="Euro 24 11 2" xfId="10119"/>
    <cellStyle name="Euro 24 12" xfId="3419"/>
    <cellStyle name="Euro 24 12 2" xfId="10120"/>
    <cellStyle name="Euro 24 13" xfId="3420"/>
    <cellStyle name="Euro 24 13 2" xfId="10121"/>
    <cellStyle name="Euro 24 14" xfId="3421"/>
    <cellStyle name="Euro 24 14 2" xfId="10122"/>
    <cellStyle name="Euro 24 15" xfId="3422"/>
    <cellStyle name="Euro 24 15 2" xfId="10123"/>
    <cellStyle name="Euro 24 16" xfId="3423"/>
    <cellStyle name="Euro 24 16 2" xfId="10124"/>
    <cellStyle name="Euro 24 17" xfId="3424"/>
    <cellStyle name="Euro 24 17 2" xfId="10125"/>
    <cellStyle name="Euro 24 18" xfId="3425"/>
    <cellStyle name="Euro 24 18 2" xfId="10126"/>
    <cellStyle name="Euro 24 19" xfId="3426"/>
    <cellStyle name="Euro 24 19 2" xfId="10127"/>
    <cellStyle name="Euro 24 2" xfId="3427"/>
    <cellStyle name="Euro 24 2 2" xfId="10128"/>
    <cellStyle name="Euro 24 20" xfId="3428"/>
    <cellStyle name="Euro 24 20 2" xfId="10129"/>
    <cellStyle name="Euro 24 21" xfId="3429"/>
    <cellStyle name="Euro 24 21 2" xfId="10130"/>
    <cellStyle name="Euro 24 22" xfId="3430"/>
    <cellStyle name="Euro 24 22 2" xfId="10131"/>
    <cellStyle name="Euro 24 23" xfId="3431"/>
    <cellStyle name="Euro 24 23 2" xfId="10132"/>
    <cellStyle name="Euro 24 24" xfId="3432"/>
    <cellStyle name="Euro 24 24 2" xfId="10133"/>
    <cellStyle name="Euro 24 25" xfId="3433"/>
    <cellStyle name="Euro 24 25 2" xfId="10134"/>
    <cellStyle name="Euro 24 26" xfId="3434"/>
    <cellStyle name="Euro 24 26 2" xfId="10135"/>
    <cellStyle name="Euro 24 27" xfId="3435"/>
    <cellStyle name="Euro 24 27 2" xfId="10136"/>
    <cellStyle name="Euro 24 28" xfId="3436"/>
    <cellStyle name="Euro 24 28 2" xfId="10137"/>
    <cellStyle name="Euro 24 29" xfId="10138"/>
    <cellStyle name="Euro 24 3" xfId="3437"/>
    <cellStyle name="Euro 24 3 2" xfId="10139"/>
    <cellStyle name="Euro 24 4" xfId="3438"/>
    <cellStyle name="Euro 24 4 2" xfId="10140"/>
    <cellStyle name="Euro 24 5" xfId="3439"/>
    <cellStyle name="Euro 24 5 2" xfId="10141"/>
    <cellStyle name="Euro 24 6" xfId="3440"/>
    <cellStyle name="Euro 24 6 2" xfId="10142"/>
    <cellStyle name="Euro 24 7" xfId="3441"/>
    <cellStyle name="Euro 24 7 2" xfId="10143"/>
    <cellStyle name="Euro 24 8" xfId="3442"/>
    <cellStyle name="Euro 24 8 2" xfId="10144"/>
    <cellStyle name="Euro 24 9" xfId="3443"/>
    <cellStyle name="Euro 24 9 2" xfId="10145"/>
    <cellStyle name="Euro 25" xfId="3444"/>
    <cellStyle name="Euro 25 10" xfId="3445"/>
    <cellStyle name="Euro 25 10 2" xfId="10146"/>
    <cellStyle name="Euro 25 11" xfId="3446"/>
    <cellStyle name="Euro 25 11 2" xfId="10147"/>
    <cellStyle name="Euro 25 12" xfId="3447"/>
    <cellStyle name="Euro 25 12 2" xfId="10148"/>
    <cellStyle name="Euro 25 13" xfId="3448"/>
    <cellStyle name="Euro 25 13 2" xfId="10149"/>
    <cellStyle name="Euro 25 14" xfId="3449"/>
    <cellStyle name="Euro 25 14 2" xfId="10150"/>
    <cellStyle name="Euro 25 15" xfId="3450"/>
    <cellStyle name="Euro 25 15 2" xfId="10151"/>
    <cellStyle name="Euro 25 16" xfId="3451"/>
    <cellStyle name="Euro 25 16 2" xfId="10152"/>
    <cellStyle name="Euro 25 17" xfId="3452"/>
    <cellStyle name="Euro 25 17 2" xfId="10153"/>
    <cellStyle name="Euro 25 18" xfId="3453"/>
    <cellStyle name="Euro 25 18 2" xfId="10154"/>
    <cellStyle name="Euro 25 19" xfId="3454"/>
    <cellStyle name="Euro 25 19 2" xfId="10155"/>
    <cellStyle name="Euro 25 2" xfId="3455"/>
    <cellStyle name="Euro 25 2 2" xfId="10156"/>
    <cellStyle name="Euro 25 20" xfId="3456"/>
    <cellStyle name="Euro 25 20 2" xfId="10157"/>
    <cellStyle name="Euro 25 21" xfId="3457"/>
    <cellStyle name="Euro 25 21 2" xfId="10158"/>
    <cellStyle name="Euro 25 22" xfId="3458"/>
    <cellStyle name="Euro 25 22 2" xfId="10159"/>
    <cellStyle name="Euro 25 23" xfId="3459"/>
    <cellStyle name="Euro 25 23 2" xfId="10160"/>
    <cellStyle name="Euro 25 24" xfId="3460"/>
    <cellStyle name="Euro 25 24 2" xfId="10161"/>
    <cellStyle name="Euro 25 25" xfId="3461"/>
    <cellStyle name="Euro 25 25 2" xfId="10162"/>
    <cellStyle name="Euro 25 26" xfId="3462"/>
    <cellStyle name="Euro 25 26 2" xfId="10163"/>
    <cellStyle name="Euro 25 27" xfId="3463"/>
    <cellStyle name="Euro 25 27 2" xfId="10164"/>
    <cellStyle name="Euro 25 28" xfId="3464"/>
    <cellStyle name="Euro 25 28 2" xfId="10165"/>
    <cellStyle name="Euro 25 29" xfId="10166"/>
    <cellStyle name="Euro 25 3" xfId="3465"/>
    <cellStyle name="Euro 25 3 2" xfId="10167"/>
    <cellStyle name="Euro 25 4" xfId="3466"/>
    <cellStyle name="Euro 25 4 2" xfId="10168"/>
    <cellStyle name="Euro 25 5" xfId="3467"/>
    <cellStyle name="Euro 25 5 2" xfId="10169"/>
    <cellStyle name="Euro 25 6" xfId="3468"/>
    <cellStyle name="Euro 25 6 2" xfId="10170"/>
    <cellStyle name="Euro 25 7" xfId="3469"/>
    <cellStyle name="Euro 25 7 2" xfId="10171"/>
    <cellStyle name="Euro 25 8" xfId="3470"/>
    <cellStyle name="Euro 25 8 2" xfId="10172"/>
    <cellStyle name="Euro 25 9" xfId="3471"/>
    <cellStyle name="Euro 25 9 2" xfId="10173"/>
    <cellStyle name="Euro 26" xfId="3472"/>
    <cellStyle name="Euro 26 10" xfId="3473"/>
    <cellStyle name="Euro 26 10 2" xfId="10174"/>
    <cellStyle name="Euro 26 11" xfId="3474"/>
    <cellStyle name="Euro 26 11 2" xfId="10175"/>
    <cellStyle name="Euro 26 12" xfId="3475"/>
    <cellStyle name="Euro 26 12 2" xfId="10176"/>
    <cellStyle name="Euro 26 13" xfId="3476"/>
    <cellStyle name="Euro 26 13 2" xfId="10177"/>
    <cellStyle name="Euro 26 14" xfId="3477"/>
    <cellStyle name="Euro 26 14 2" xfId="10178"/>
    <cellStyle name="Euro 26 15" xfId="3478"/>
    <cellStyle name="Euro 26 15 2" xfId="10179"/>
    <cellStyle name="Euro 26 16" xfId="3479"/>
    <cellStyle name="Euro 26 16 2" xfId="10180"/>
    <cellStyle name="Euro 26 17" xfId="3480"/>
    <cellStyle name="Euro 26 17 2" xfId="10181"/>
    <cellStyle name="Euro 26 18" xfId="3481"/>
    <cellStyle name="Euro 26 18 2" xfId="10182"/>
    <cellStyle name="Euro 26 19" xfId="3482"/>
    <cellStyle name="Euro 26 19 2" xfId="10183"/>
    <cellStyle name="Euro 26 2" xfId="3483"/>
    <cellStyle name="Euro 26 2 2" xfId="10184"/>
    <cellStyle name="Euro 26 20" xfId="3484"/>
    <cellStyle name="Euro 26 20 2" xfId="10185"/>
    <cellStyle name="Euro 26 21" xfId="3485"/>
    <cellStyle name="Euro 26 21 2" xfId="10186"/>
    <cellStyle name="Euro 26 22" xfId="3486"/>
    <cellStyle name="Euro 26 22 2" xfId="10187"/>
    <cellStyle name="Euro 26 23" xfId="3487"/>
    <cellStyle name="Euro 26 23 2" xfId="10188"/>
    <cellStyle name="Euro 26 24" xfId="3488"/>
    <cellStyle name="Euro 26 24 2" xfId="10189"/>
    <cellStyle name="Euro 26 25" xfId="3489"/>
    <cellStyle name="Euro 26 25 2" xfId="10190"/>
    <cellStyle name="Euro 26 26" xfId="3490"/>
    <cellStyle name="Euro 26 26 2" xfId="10191"/>
    <cellStyle name="Euro 26 27" xfId="3491"/>
    <cellStyle name="Euro 26 27 2" xfId="10192"/>
    <cellStyle name="Euro 26 28" xfId="3492"/>
    <cellStyle name="Euro 26 28 2" xfId="10193"/>
    <cellStyle name="Euro 26 29" xfId="10194"/>
    <cellStyle name="Euro 26 3" xfId="3493"/>
    <cellStyle name="Euro 26 3 2" xfId="10195"/>
    <cellStyle name="Euro 26 4" xfId="3494"/>
    <cellStyle name="Euro 26 4 2" xfId="10196"/>
    <cellStyle name="Euro 26 5" xfId="3495"/>
    <cellStyle name="Euro 26 5 2" xfId="10197"/>
    <cellStyle name="Euro 26 6" xfId="3496"/>
    <cellStyle name="Euro 26 6 2" xfId="10198"/>
    <cellStyle name="Euro 26 7" xfId="3497"/>
    <cellStyle name="Euro 26 7 2" xfId="10199"/>
    <cellStyle name="Euro 26 8" xfId="3498"/>
    <cellStyle name="Euro 26 8 2" xfId="10200"/>
    <cellStyle name="Euro 26 9" xfId="3499"/>
    <cellStyle name="Euro 26 9 2" xfId="10201"/>
    <cellStyle name="Euro 27" xfId="3500"/>
    <cellStyle name="Euro 27 10" xfId="3501"/>
    <cellStyle name="Euro 27 10 2" xfId="10202"/>
    <cellStyle name="Euro 27 11" xfId="3502"/>
    <cellStyle name="Euro 27 11 2" xfId="10203"/>
    <cellStyle name="Euro 27 12" xfId="3503"/>
    <cellStyle name="Euro 27 12 2" xfId="10204"/>
    <cellStyle name="Euro 27 13" xfId="3504"/>
    <cellStyle name="Euro 27 13 2" xfId="10205"/>
    <cellStyle name="Euro 27 14" xfId="3505"/>
    <cellStyle name="Euro 27 14 2" xfId="10206"/>
    <cellStyle name="Euro 27 15" xfId="3506"/>
    <cellStyle name="Euro 27 15 2" xfId="10207"/>
    <cellStyle name="Euro 27 16" xfId="3507"/>
    <cellStyle name="Euro 27 16 2" xfId="10208"/>
    <cellStyle name="Euro 27 17" xfId="3508"/>
    <cellStyle name="Euro 27 17 2" xfId="10209"/>
    <cellStyle name="Euro 27 18" xfId="3509"/>
    <cellStyle name="Euro 27 18 2" xfId="10210"/>
    <cellStyle name="Euro 27 19" xfId="3510"/>
    <cellStyle name="Euro 27 19 2" xfId="10211"/>
    <cellStyle name="Euro 27 2" xfId="3511"/>
    <cellStyle name="Euro 27 2 2" xfId="10212"/>
    <cellStyle name="Euro 27 20" xfId="3512"/>
    <cellStyle name="Euro 27 20 2" xfId="10213"/>
    <cellStyle name="Euro 27 21" xfId="3513"/>
    <cellStyle name="Euro 27 21 2" xfId="10214"/>
    <cellStyle name="Euro 27 22" xfId="3514"/>
    <cellStyle name="Euro 27 22 2" xfId="10215"/>
    <cellStyle name="Euro 27 23" xfId="3515"/>
    <cellStyle name="Euro 27 23 2" xfId="10216"/>
    <cellStyle name="Euro 27 24" xfId="3516"/>
    <cellStyle name="Euro 27 24 2" xfId="10217"/>
    <cellStyle name="Euro 27 25" xfId="3517"/>
    <cellStyle name="Euro 27 25 2" xfId="10218"/>
    <cellStyle name="Euro 27 26" xfId="3518"/>
    <cellStyle name="Euro 27 26 2" xfId="10219"/>
    <cellStyle name="Euro 27 27" xfId="3519"/>
    <cellStyle name="Euro 27 27 2" xfId="10220"/>
    <cellStyle name="Euro 27 28" xfId="3520"/>
    <cellStyle name="Euro 27 28 2" xfId="10221"/>
    <cellStyle name="Euro 27 29" xfId="10222"/>
    <cellStyle name="Euro 27 3" xfId="3521"/>
    <cellStyle name="Euro 27 3 2" xfId="10223"/>
    <cellStyle name="Euro 27 4" xfId="3522"/>
    <cellStyle name="Euro 27 4 2" xfId="10224"/>
    <cellStyle name="Euro 27 5" xfId="3523"/>
    <cellStyle name="Euro 27 5 2" xfId="10225"/>
    <cellStyle name="Euro 27 6" xfId="3524"/>
    <cellStyle name="Euro 27 6 2" xfId="10226"/>
    <cellStyle name="Euro 27 7" xfId="3525"/>
    <cellStyle name="Euro 27 7 2" xfId="10227"/>
    <cellStyle name="Euro 27 8" xfId="3526"/>
    <cellStyle name="Euro 27 8 2" xfId="10228"/>
    <cellStyle name="Euro 27 9" xfId="3527"/>
    <cellStyle name="Euro 27 9 2" xfId="10229"/>
    <cellStyle name="Euro 28" xfId="3528"/>
    <cellStyle name="Euro 28 10" xfId="3529"/>
    <cellStyle name="Euro 28 10 2" xfId="10230"/>
    <cellStyle name="Euro 28 11" xfId="3530"/>
    <cellStyle name="Euro 28 11 2" xfId="10231"/>
    <cellStyle name="Euro 28 12" xfId="3531"/>
    <cellStyle name="Euro 28 12 2" xfId="10232"/>
    <cellStyle name="Euro 28 13" xfId="3532"/>
    <cellStyle name="Euro 28 13 2" xfId="10233"/>
    <cellStyle name="Euro 28 14" xfId="3533"/>
    <cellStyle name="Euro 28 14 2" xfId="10234"/>
    <cellStyle name="Euro 28 15" xfId="3534"/>
    <cellStyle name="Euro 28 15 2" xfId="10235"/>
    <cellStyle name="Euro 28 16" xfId="3535"/>
    <cellStyle name="Euro 28 16 2" xfId="10236"/>
    <cellStyle name="Euro 28 17" xfId="3536"/>
    <cellStyle name="Euro 28 17 2" xfId="10237"/>
    <cellStyle name="Euro 28 18" xfId="3537"/>
    <cellStyle name="Euro 28 18 2" xfId="10238"/>
    <cellStyle name="Euro 28 19" xfId="3538"/>
    <cellStyle name="Euro 28 19 2" xfId="10239"/>
    <cellStyle name="Euro 28 2" xfId="3539"/>
    <cellStyle name="Euro 28 2 2" xfId="10240"/>
    <cellStyle name="Euro 28 20" xfId="3540"/>
    <cellStyle name="Euro 28 20 2" xfId="10241"/>
    <cellStyle name="Euro 28 21" xfId="3541"/>
    <cellStyle name="Euro 28 21 2" xfId="10242"/>
    <cellStyle name="Euro 28 22" xfId="3542"/>
    <cellStyle name="Euro 28 22 2" xfId="10243"/>
    <cellStyle name="Euro 28 23" xfId="3543"/>
    <cellStyle name="Euro 28 23 2" xfId="10244"/>
    <cellStyle name="Euro 28 24" xfId="3544"/>
    <cellStyle name="Euro 28 24 2" xfId="10245"/>
    <cellStyle name="Euro 28 25" xfId="3545"/>
    <cellStyle name="Euro 28 25 2" xfId="10246"/>
    <cellStyle name="Euro 28 26" xfId="3546"/>
    <cellStyle name="Euro 28 26 2" xfId="10247"/>
    <cellStyle name="Euro 28 27" xfId="3547"/>
    <cellStyle name="Euro 28 27 2" xfId="10248"/>
    <cellStyle name="Euro 28 28" xfId="3548"/>
    <cellStyle name="Euro 28 28 2" xfId="10249"/>
    <cellStyle name="Euro 28 29" xfId="10250"/>
    <cellStyle name="Euro 28 3" xfId="3549"/>
    <cellStyle name="Euro 28 3 2" xfId="10251"/>
    <cellStyle name="Euro 28 4" xfId="3550"/>
    <cellStyle name="Euro 28 4 2" xfId="10252"/>
    <cellStyle name="Euro 28 5" xfId="3551"/>
    <cellStyle name="Euro 28 5 2" xfId="10253"/>
    <cellStyle name="Euro 28 6" xfId="3552"/>
    <cellStyle name="Euro 28 6 2" xfId="10254"/>
    <cellStyle name="Euro 28 7" xfId="3553"/>
    <cellStyle name="Euro 28 7 2" xfId="10255"/>
    <cellStyle name="Euro 28 8" xfId="3554"/>
    <cellStyle name="Euro 28 8 2" xfId="10256"/>
    <cellStyle name="Euro 28 9" xfId="3555"/>
    <cellStyle name="Euro 28 9 2" xfId="10257"/>
    <cellStyle name="Euro 29" xfId="3556"/>
    <cellStyle name="Euro 29 10" xfId="3557"/>
    <cellStyle name="Euro 29 10 2" xfId="10258"/>
    <cellStyle name="Euro 29 11" xfId="3558"/>
    <cellStyle name="Euro 29 11 2" xfId="10259"/>
    <cellStyle name="Euro 29 12" xfId="3559"/>
    <cellStyle name="Euro 29 12 2" xfId="10260"/>
    <cellStyle name="Euro 29 13" xfId="3560"/>
    <cellStyle name="Euro 29 13 2" xfId="10261"/>
    <cellStyle name="Euro 29 14" xfId="3561"/>
    <cellStyle name="Euro 29 14 2" xfId="10262"/>
    <cellStyle name="Euro 29 15" xfId="3562"/>
    <cellStyle name="Euro 29 15 2" xfId="10263"/>
    <cellStyle name="Euro 29 16" xfId="3563"/>
    <cellStyle name="Euro 29 16 2" xfId="10264"/>
    <cellStyle name="Euro 29 17" xfId="3564"/>
    <cellStyle name="Euro 29 17 2" xfId="10265"/>
    <cellStyle name="Euro 29 18" xfId="3565"/>
    <cellStyle name="Euro 29 18 2" xfId="10266"/>
    <cellStyle name="Euro 29 19" xfId="3566"/>
    <cellStyle name="Euro 29 19 2" xfId="10267"/>
    <cellStyle name="Euro 29 2" xfId="3567"/>
    <cellStyle name="Euro 29 2 2" xfId="10268"/>
    <cellStyle name="Euro 29 20" xfId="3568"/>
    <cellStyle name="Euro 29 20 2" xfId="10269"/>
    <cellStyle name="Euro 29 21" xfId="3569"/>
    <cellStyle name="Euro 29 21 2" xfId="10270"/>
    <cellStyle name="Euro 29 22" xfId="3570"/>
    <cellStyle name="Euro 29 22 2" xfId="10271"/>
    <cellStyle name="Euro 29 23" xfId="3571"/>
    <cellStyle name="Euro 29 23 2" xfId="10272"/>
    <cellStyle name="Euro 29 24" xfId="3572"/>
    <cellStyle name="Euro 29 24 2" xfId="10273"/>
    <cellStyle name="Euro 29 25" xfId="3573"/>
    <cellStyle name="Euro 29 25 2" xfId="10274"/>
    <cellStyle name="Euro 29 26" xfId="3574"/>
    <cellStyle name="Euro 29 26 2" xfId="10275"/>
    <cellStyle name="Euro 29 27" xfId="3575"/>
    <cellStyle name="Euro 29 27 2" xfId="10276"/>
    <cellStyle name="Euro 29 28" xfId="3576"/>
    <cellStyle name="Euro 29 28 2" xfId="10277"/>
    <cellStyle name="Euro 29 29" xfId="10278"/>
    <cellStyle name="Euro 29 3" xfId="3577"/>
    <cellStyle name="Euro 29 3 2" xfId="10279"/>
    <cellStyle name="Euro 29 4" xfId="3578"/>
    <cellStyle name="Euro 29 4 2" xfId="10280"/>
    <cellStyle name="Euro 29 5" xfId="3579"/>
    <cellStyle name="Euro 29 5 2" xfId="10281"/>
    <cellStyle name="Euro 29 6" xfId="3580"/>
    <cellStyle name="Euro 29 6 2" xfId="10282"/>
    <cellStyle name="Euro 29 7" xfId="3581"/>
    <cellStyle name="Euro 29 7 2" xfId="10283"/>
    <cellStyle name="Euro 29 8" xfId="3582"/>
    <cellStyle name="Euro 29 8 2" xfId="10284"/>
    <cellStyle name="Euro 29 9" xfId="3583"/>
    <cellStyle name="Euro 29 9 2" xfId="10285"/>
    <cellStyle name="Euro 3" xfId="2983"/>
    <cellStyle name="Euro 3 10" xfId="3585"/>
    <cellStyle name="Euro 3 10 2" xfId="10286"/>
    <cellStyle name="Euro 3 11" xfId="3586"/>
    <cellStyle name="Euro 3 11 2" xfId="10287"/>
    <cellStyle name="Euro 3 12" xfId="3587"/>
    <cellStyle name="Euro 3 12 2" xfId="10288"/>
    <cellStyle name="Euro 3 13" xfId="3588"/>
    <cellStyle name="Euro 3 13 2" xfId="10289"/>
    <cellStyle name="Euro 3 14" xfId="3589"/>
    <cellStyle name="Euro 3 14 2" xfId="10290"/>
    <cellStyle name="Euro 3 15" xfId="3590"/>
    <cellStyle name="Euro 3 15 2" xfId="10291"/>
    <cellStyle name="Euro 3 16" xfId="3591"/>
    <cellStyle name="Euro 3 16 2" xfId="10292"/>
    <cellStyle name="Euro 3 17" xfId="3592"/>
    <cellStyle name="Euro 3 17 2" xfId="10293"/>
    <cellStyle name="Euro 3 18" xfId="3593"/>
    <cellStyle name="Euro 3 18 2" xfId="10294"/>
    <cellStyle name="Euro 3 19" xfId="3594"/>
    <cellStyle name="Euro 3 19 2" xfId="10295"/>
    <cellStyle name="Euro 3 2" xfId="3595"/>
    <cellStyle name="Euro 3 2 2" xfId="6899"/>
    <cellStyle name="Euro 3 20" xfId="3596"/>
    <cellStyle name="Euro 3 20 2" xfId="10296"/>
    <cellStyle name="Euro 3 21" xfId="3597"/>
    <cellStyle name="Euro 3 21 2" xfId="10297"/>
    <cellStyle name="Euro 3 22" xfId="3598"/>
    <cellStyle name="Euro 3 22 2" xfId="10298"/>
    <cellStyle name="Euro 3 23" xfId="3599"/>
    <cellStyle name="Euro 3 23 2" xfId="10299"/>
    <cellStyle name="Euro 3 24" xfId="3600"/>
    <cellStyle name="Euro 3 24 2" xfId="10300"/>
    <cellStyle name="Euro 3 25" xfId="3601"/>
    <cellStyle name="Euro 3 25 2" xfId="10301"/>
    <cellStyle name="Euro 3 26" xfId="3602"/>
    <cellStyle name="Euro 3 26 2" xfId="10302"/>
    <cellStyle name="Euro 3 27" xfId="3603"/>
    <cellStyle name="Euro 3 27 2" xfId="10303"/>
    <cellStyle name="Euro 3 28" xfId="3604"/>
    <cellStyle name="Euro 3 28 2" xfId="10304"/>
    <cellStyle name="Euro 3 29" xfId="6900"/>
    <cellStyle name="Euro 3 3" xfId="3605"/>
    <cellStyle name="Euro 3 3 2" xfId="6901"/>
    <cellStyle name="Euro 3 30" xfId="3584"/>
    <cellStyle name="Euro 3 4" xfId="3606"/>
    <cellStyle name="Euro 3 4 2" xfId="10305"/>
    <cellStyle name="Euro 3 5" xfId="3607"/>
    <cellStyle name="Euro 3 5 2" xfId="10306"/>
    <cellStyle name="Euro 3 6" xfId="3608"/>
    <cellStyle name="Euro 3 6 2" xfId="10307"/>
    <cellStyle name="Euro 3 7" xfId="3609"/>
    <cellStyle name="Euro 3 7 2" xfId="10308"/>
    <cellStyle name="Euro 3 8" xfId="3610"/>
    <cellStyle name="Euro 3 8 2" xfId="10309"/>
    <cellStyle name="Euro 3 9" xfId="3611"/>
    <cellStyle name="Euro 3 9 2" xfId="10310"/>
    <cellStyle name="Euro 4" xfId="3612"/>
    <cellStyle name="Euro 4 10" xfId="3613"/>
    <cellStyle name="Euro 4 10 2" xfId="10311"/>
    <cellStyle name="Euro 4 11" xfId="3614"/>
    <cellStyle name="Euro 4 11 2" xfId="10312"/>
    <cellStyle name="Euro 4 12" xfId="3615"/>
    <cellStyle name="Euro 4 12 2" xfId="10313"/>
    <cellStyle name="Euro 4 13" xfId="3616"/>
    <cellStyle name="Euro 4 13 2" xfId="10314"/>
    <cellStyle name="Euro 4 14" xfId="3617"/>
    <cellStyle name="Euro 4 14 2" xfId="10315"/>
    <cellStyle name="Euro 4 15" xfId="3618"/>
    <cellStyle name="Euro 4 15 2" xfId="10316"/>
    <cellStyle name="Euro 4 16" xfId="3619"/>
    <cellStyle name="Euro 4 16 2" xfId="10317"/>
    <cellStyle name="Euro 4 17" xfId="3620"/>
    <cellStyle name="Euro 4 17 2" xfId="10318"/>
    <cellStyle name="Euro 4 18" xfId="3621"/>
    <cellStyle name="Euro 4 18 2" xfId="10319"/>
    <cellStyle name="Euro 4 19" xfId="3622"/>
    <cellStyle name="Euro 4 19 2" xfId="10320"/>
    <cellStyle name="Euro 4 2" xfId="3623"/>
    <cellStyle name="Euro 4 2 2" xfId="6902"/>
    <cellStyle name="Euro 4 20" xfId="3624"/>
    <cellStyle name="Euro 4 20 2" xfId="10321"/>
    <cellStyle name="Euro 4 21" xfId="3625"/>
    <cellStyle name="Euro 4 21 2" xfId="10322"/>
    <cellStyle name="Euro 4 22" xfId="3626"/>
    <cellStyle name="Euro 4 22 2" xfId="10323"/>
    <cellStyle name="Euro 4 23" xfId="3627"/>
    <cellStyle name="Euro 4 23 2" xfId="10324"/>
    <cellStyle name="Euro 4 24" xfId="3628"/>
    <cellStyle name="Euro 4 24 2" xfId="10325"/>
    <cellStyle name="Euro 4 25" xfId="3629"/>
    <cellStyle name="Euro 4 25 2" xfId="10326"/>
    <cellStyle name="Euro 4 26" xfId="3630"/>
    <cellStyle name="Euro 4 26 2" xfId="10327"/>
    <cellStyle name="Euro 4 27" xfId="3631"/>
    <cellStyle name="Euro 4 27 2" xfId="10328"/>
    <cellStyle name="Euro 4 28" xfId="3632"/>
    <cellStyle name="Euro 4 28 2" xfId="10329"/>
    <cellStyle name="Euro 4 29" xfId="6903"/>
    <cellStyle name="Euro 4 3" xfId="3633"/>
    <cellStyle name="Euro 4 3 2" xfId="6904"/>
    <cellStyle name="Euro 4 4" xfId="3634"/>
    <cellStyle name="Euro 4 4 2" xfId="10330"/>
    <cellStyle name="Euro 4 5" xfId="3635"/>
    <cellStyle name="Euro 4 5 2" xfId="10331"/>
    <cellStyle name="Euro 4 6" xfId="3636"/>
    <cellStyle name="Euro 4 6 2" xfId="10332"/>
    <cellStyle name="Euro 4 7" xfId="3637"/>
    <cellStyle name="Euro 4 7 2" xfId="10333"/>
    <cellStyle name="Euro 4 8" xfId="3638"/>
    <cellStyle name="Euro 4 8 2" xfId="10334"/>
    <cellStyle name="Euro 4 9" xfId="3639"/>
    <cellStyle name="Euro 4 9 2" xfId="10335"/>
    <cellStyle name="Euro 5" xfId="3640"/>
    <cellStyle name="Euro 5 10" xfId="3641"/>
    <cellStyle name="Euro 5 10 2" xfId="10336"/>
    <cellStyle name="Euro 5 11" xfId="3642"/>
    <cellStyle name="Euro 5 11 2" xfId="10337"/>
    <cellStyle name="Euro 5 12" xfId="3643"/>
    <cellStyle name="Euro 5 12 2" xfId="10338"/>
    <cellStyle name="Euro 5 13" xfId="3644"/>
    <cellStyle name="Euro 5 13 2" xfId="10339"/>
    <cellStyle name="Euro 5 14" xfId="3645"/>
    <cellStyle name="Euro 5 14 2" xfId="10340"/>
    <cellStyle name="Euro 5 15" xfId="3646"/>
    <cellStyle name="Euro 5 15 2" xfId="10341"/>
    <cellStyle name="Euro 5 16" xfId="3647"/>
    <cellStyle name="Euro 5 16 2" xfId="10342"/>
    <cellStyle name="Euro 5 17" xfId="3648"/>
    <cellStyle name="Euro 5 17 2" xfId="10343"/>
    <cellStyle name="Euro 5 18" xfId="3649"/>
    <cellStyle name="Euro 5 18 2" xfId="10344"/>
    <cellStyle name="Euro 5 19" xfId="3650"/>
    <cellStyle name="Euro 5 19 2" xfId="10345"/>
    <cellStyle name="Euro 5 2" xfId="3651"/>
    <cellStyle name="Euro 5 2 2" xfId="6905"/>
    <cellStyle name="Euro 5 20" xfId="3652"/>
    <cellStyle name="Euro 5 20 2" xfId="10346"/>
    <cellStyle name="Euro 5 21" xfId="3653"/>
    <cellStyle name="Euro 5 21 2" xfId="10347"/>
    <cellStyle name="Euro 5 22" xfId="3654"/>
    <cellStyle name="Euro 5 22 2" xfId="10348"/>
    <cellStyle name="Euro 5 23" xfId="3655"/>
    <cellStyle name="Euro 5 23 2" xfId="10349"/>
    <cellStyle name="Euro 5 24" xfId="3656"/>
    <cellStyle name="Euro 5 24 2" xfId="10350"/>
    <cellStyle name="Euro 5 25" xfId="3657"/>
    <cellStyle name="Euro 5 25 2" xfId="10351"/>
    <cellStyle name="Euro 5 26" xfId="3658"/>
    <cellStyle name="Euro 5 26 2" xfId="10352"/>
    <cellStyle name="Euro 5 27" xfId="3659"/>
    <cellStyle name="Euro 5 27 2" xfId="10353"/>
    <cellStyle name="Euro 5 28" xfId="3660"/>
    <cellStyle name="Euro 5 28 2" xfId="10354"/>
    <cellStyle name="Euro 5 29" xfId="6906"/>
    <cellStyle name="Euro 5 3" xfId="3661"/>
    <cellStyle name="Euro 5 3 2" xfId="6907"/>
    <cellStyle name="Euro 5 4" xfId="3662"/>
    <cellStyle name="Euro 5 4 2" xfId="10355"/>
    <cellStyle name="Euro 5 5" xfId="3663"/>
    <cellStyle name="Euro 5 5 2" xfId="10356"/>
    <cellStyle name="Euro 5 6" xfId="3664"/>
    <cellStyle name="Euro 5 6 2" xfId="10357"/>
    <cellStyle name="Euro 5 7" xfId="3665"/>
    <cellStyle name="Euro 5 7 2" xfId="10358"/>
    <cellStyle name="Euro 5 8" xfId="3666"/>
    <cellStyle name="Euro 5 8 2" xfId="10359"/>
    <cellStyle name="Euro 5 9" xfId="3667"/>
    <cellStyle name="Euro 5 9 2" xfId="10360"/>
    <cellStyle name="Euro 6" xfId="3668"/>
    <cellStyle name="Euro 6 10" xfId="3669"/>
    <cellStyle name="Euro 6 10 2" xfId="10361"/>
    <cellStyle name="Euro 6 11" xfId="3670"/>
    <cellStyle name="Euro 6 11 2" xfId="10362"/>
    <cellStyle name="Euro 6 12" xfId="3671"/>
    <cellStyle name="Euro 6 12 2" xfId="10363"/>
    <cellStyle name="Euro 6 13" xfId="3672"/>
    <cellStyle name="Euro 6 13 2" xfId="10364"/>
    <cellStyle name="Euro 6 14" xfId="3673"/>
    <cellStyle name="Euro 6 14 2" xfId="10365"/>
    <cellStyle name="Euro 6 15" xfId="3674"/>
    <cellStyle name="Euro 6 15 2" xfId="10366"/>
    <cellStyle name="Euro 6 16" xfId="3675"/>
    <cellStyle name="Euro 6 16 2" xfId="10367"/>
    <cellStyle name="Euro 6 17" xfId="3676"/>
    <cellStyle name="Euro 6 17 2" xfId="10368"/>
    <cellStyle name="Euro 6 18" xfId="3677"/>
    <cellStyle name="Euro 6 18 2" xfId="10369"/>
    <cellStyle name="Euro 6 19" xfId="3678"/>
    <cellStyle name="Euro 6 19 2" xfId="10370"/>
    <cellStyle name="Euro 6 2" xfId="3679"/>
    <cellStyle name="Euro 6 2 2" xfId="6908"/>
    <cellStyle name="Euro 6 20" xfId="3680"/>
    <cellStyle name="Euro 6 20 2" xfId="10371"/>
    <cellStyle name="Euro 6 21" xfId="3681"/>
    <cellStyle name="Euro 6 21 2" xfId="10372"/>
    <cellStyle name="Euro 6 22" xfId="3682"/>
    <cellStyle name="Euro 6 22 2" xfId="10373"/>
    <cellStyle name="Euro 6 23" xfId="3683"/>
    <cellStyle name="Euro 6 23 2" xfId="10374"/>
    <cellStyle name="Euro 6 24" xfId="3684"/>
    <cellStyle name="Euro 6 24 2" xfId="10375"/>
    <cellStyle name="Euro 6 25" xfId="3685"/>
    <cellStyle name="Euro 6 25 2" xfId="10376"/>
    <cellStyle name="Euro 6 26" xfId="3686"/>
    <cellStyle name="Euro 6 26 2" xfId="10377"/>
    <cellStyle name="Euro 6 27" xfId="3687"/>
    <cellStyle name="Euro 6 27 2" xfId="10378"/>
    <cellStyle name="Euro 6 28" xfId="3688"/>
    <cellStyle name="Euro 6 28 2" xfId="10379"/>
    <cellStyle name="Euro 6 29" xfId="6909"/>
    <cellStyle name="Euro 6 3" xfId="3689"/>
    <cellStyle name="Euro 6 3 2" xfId="6910"/>
    <cellStyle name="Euro 6 4" xfId="3690"/>
    <cellStyle name="Euro 6 4 2" xfId="10380"/>
    <cellStyle name="Euro 6 5" xfId="3691"/>
    <cellStyle name="Euro 6 5 2" xfId="10381"/>
    <cellStyle name="Euro 6 6" xfId="3692"/>
    <cellStyle name="Euro 6 6 2" xfId="10382"/>
    <cellStyle name="Euro 6 7" xfId="3693"/>
    <cellStyle name="Euro 6 7 2" xfId="10383"/>
    <cellStyle name="Euro 6 8" xfId="3694"/>
    <cellStyle name="Euro 6 8 2" xfId="10384"/>
    <cellStyle name="Euro 6 9" xfId="3695"/>
    <cellStyle name="Euro 6 9 2" xfId="10385"/>
    <cellStyle name="Euro 7" xfId="3696"/>
    <cellStyle name="Euro 7 10" xfId="3697"/>
    <cellStyle name="Euro 7 10 2" xfId="10386"/>
    <cellStyle name="Euro 7 11" xfId="3698"/>
    <cellStyle name="Euro 7 11 2" xfId="10387"/>
    <cellStyle name="Euro 7 12" xfId="3699"/>
    <cellStyle name="Euro 7 12 2" xfId="10388"/>
    <cellStyle name="Euro 7 13" xfId="3700"/>
    <cellStyle name="Euro 7 13 2" xfId="10389"/>
    <cellStyle name="Euro 7 14" xfId="3701"/>
    <cellStyle name="Euro 7 14 2" xfId="10390"/>
    <cellStyle name="Euro 7 15" xfId="3702"/>
    <cellStyle name="Euro 7 15 2" xfId="10391"/>
    <cellStyle name="Euro 7 16" xfId="3703"/>
    <cellStyle name="Euro 7 16 2" xfId="10392"/>
    <cellStyle name="Euro 7 17" xfId="3704"/>
    <cellStyle name="Euro 7 17 2" xfId="10393"/>
    <cellStyle name="Euro 7 18" xfId="3705"/>
    <cellStyle name="Euro 7 18 2" xfId="10394"/>
    <cellStyle name="Euro 7 19" xfId="3706"/>
    <cellStyle name="Euro 7 19 2" xfId="10395"/>
    <cellStyle name="Euro 7 2" xfId="3707"/>
    <cellStyle name="Euro 7 2 2" xfId="6911"/>
    <cellStyle name="Euro 7 20" xfId="3708"/>
    <cellStyle name="Euro 7 20 2" xfId="10396"/>
    <cellStyle name="Euro 7 21" xfId="3709"/>
    <cellStyle name="Euro 7 21 2" xfId="10397"/>
    <cellStyle name="Euro 7 22" xfId="3710"/>
    <cellStyle name="Euro 7 22 2" xfId="10398"/>
    <cellStyle name="Euro 7 23" xfId="3711"/>
    <cellStyle name="Euro 7 23 2" xfId="10399"/>
    <cellStyle name="Euro 7 24" xfId="3712"/>
    <cellStyle name="Euro 7 24 2" xfId="10400"/>
    <cellStyle name="Euro 7 25" xfId="3713"/>
    <cellStyle name="Euro 7 25 2" xfId="10401"/>
    <cellStyle name="Euro 7 26" xfId="3714"/>
    <cellStyle name="Euro 7 26 2" xfId="10402"/>
    <cellStyle name="Euro 7 27" xfId="3715"/>
    <cellStyle name="Euro 7 27 2" xfId="10403"/>
    <cellStyle name="Euro 7 28" xfId="3716"/>
    <cellStyle name="Euro 7 28 2" xfId="10404"/>
    <cellStyle name="Euro 7 29" xfId="6912"/>
    <cellStyle name="Euro 7 3" xfId="3717"/>
    <cellStyle name="Euro 7 3 2" xfId="6913"/>
    <cellStyle name="Euro 7 4" xfId="3718"/>
    <cellStyle name="Euro 7 4 2" xfId="10405"/>
    <cellStyle name="Euro 7 5" xfId="3719"/>
    <cellStyle name="Euro 7 5 2" xfId="10406"/>
    <cellStyle name="Euro 7 6" xfId="3720"/>
    <cellStyle name="Euro 7 6 2" xfId="10407"/>
    <cellStyle name="Euro 7 7" xfId="3721"/>
    <cellStyle name="Euro 7 7 2" xfId="10408"/>
    <cellStyle name="Euro 7 8" xfId="3722"/>
    <cellStyle name="Euro 7 8 2" xfId="10409"/>
    <cellStyle name="Euro 7 9" xfId="3723"/>
    <cellStyle name="Euro 7 9 2" xfId="10410"/>
    <cellStyle name="Euro 8" xfId="3724"/>
    <cellStyle name="Euro 8 10" xfId="3725"/>
    <cellStyle name="Euro 8 10 2" xfId="10411"/>
    <cellStyle name="Euro 8 11" xfId="3726"/>
    <cellStyle name="Euro 8 11 2" xfId="10412"/>
    <cellStyle name="Euro 8 12" xfId="3727"/>
    <cellStyle name="Euro 8 12 2" xfId="10413"/>
    <cellStyle name="Euro 8 13" xfId="3728"/>
    <cellStyle name="Euro 8 13 2" xfId="10414"/>
    <cellStyle name="Euro 8 14" xfId="3729"/>
    <cellStyle name="Euro 8 14 2" xfId="10415"/>
    <cellStyle name="Euro 8 15" xfId="3730"/>
    <cellStyle name="Euro 8 15 2" xfId="10416"/>
    <cellStyle name="Euro 8 16" xfId="3731"/>
    <cellStyle name="Euro 8 16 2" xfId="10417"/>
    <cellStyle name="Euro 8 17" xfId="3732"/>
    <cellStyle name="Euro 8 17 2" xfId="10418"/>
    <cellStyle name="Euro 8 18" xfId="3733"/>
    <cellStyle name="Euro 8 18 2" xfId="10419"/>
    <cellStyle name="Euro 8 19" xfId="3734"/>
    <cellStyle name="Euro 8 19 2" xfId="10420"/>
    <cellStyle name="Euro 8 2" xfId="3735"/>
    <cellStyle name="Euro 8 2 2" xfId="6914"/>
    <cellStyle name="Euro 8 20" xfId="3736"/>
    <cellStyle name="Euro 8 20 2" xfId="10421"/>
    <cellStyle name="Euro 8 21" xfId="3737"/>
    <cellStyle name="Euro 8 21 2" xfId="10422"/>
    <cellStyle name="Euro 8 22" xfId="3738"/>
    <cellStyle name="Euro 8 22 2" xfId="10423"/>
    <cellStyle name="Euro 8 23" xfId="3739"/>
    <cellStyle name="Euro 8 23 2" xfId="10424"/>
    <cellStyle name="Euro 8 24" xfId="3740"/>
    <cellStyle name="Euro 8 24 2" xfId="10425"/>
    <cellStyle name="Euro 8 25" xfId="3741"/>
    <cellStyle name="Euro 8 25 2" xfId="10426"/>
    <cellStyle name="Euro 8 26" xfId="3742"/>
    <cellStyle name="Euro 8 26 2" xfId="10427"/>
    <cellStyle name="Euro 8 27" xfId="3743"/>
    <cellStyle name="Euro 8 27 2" xfId="10428"/>
    <cellStyle name="Euro 8 28" xfId="3744"/>
    <cellStyle name="Euro 8 28 2" xfId="10429"/>
    <cellStyle name="Euro 8 29" xfId="6915"/>
    <cellStyle name="Euro 8 3" xfId="3745"/>
    <cellStyle name="Euro 8 3 2" xfId="6916"/>
    <cellStyle name="Euro 8 4" xfId="3746"/>
    <cellStyle name="Euro 8 4 2" xfId="10430"/>
    <cellStyle name="Euro 8 5" xfId="3747"/>
    <cellStyle name="Euro 8 5 2" xfId="10431"/>
    <cellStyle name="Euro 8 6" xfId="3748"/>
    <cellStyle name="Euro 8 6 2" xfId="10432"/>
    <cellStyle name="Euro 8 7" xfId="3749"/>
    <cellStyle name="Euro 8 7 2" xfId="10433"/>
    <cellStyle name="Euro 8 8" xfId="3750"/>
    <cellStyle name="Euro 8 8 2" xfId="10434"/>
    <cellStyle name="Euro 8 9" xfId="3751"/>
    <cellStyle name="Euro 8 9 2" xfId="10435"/>
    <cellStyle name="Euro 9" xfId="3752"/>
    <cellStyle name="Euro 9 10" xfId="3753"/>
    <cellStyle name="Euro 9 10 2" xfId="10436"/>
    <cellStyle name="Euro 9 11" xfId="3754"/>
    <cellStyle name="Euro 9 11 2" xfId="10437"/>
    <cellStyle name="Euro 9 12" xfId="3755"/>
    <cellStyle name="Euro 9 12 2" xfId="10438"/>
    <cellStyle name="Euro 9 13" xfId="3756"/>
    <cellStyle name="Euro 9 13 2" xfId="10439"/>
    <cellStyle name="Euro 9 14" xfId="3757"/>
    <cellStyle name="Euro 9 14 2" xfId="10440"/>
    <cellStyle name="Euro 9 15" xfId="3758"/>
    <cellStyle name="Euro 9 15 2" xfId="10441"/>
    <cellStyle name="Euro 9 16" xfId="3759"/>
    <cellStyle name="Euro 9 16 2" xfId="10442"/>
    <cellStyle name="Euro 9 17" xfId="3760"/>
    <cellStyle name="Euro 9 17 2" xfId="10443"/>
    <cellStyle name="Euro 9 18" xfId="3761"/>
    <cellStyle name="Euro 9 18 2" xfId="10444"/>
    <cellStyle name="Euro 9 19" xfId="3762"/>
    <cellStyle name="Euro 9 19 2" xfId="10445"/>
    <cellStyle name="Euro 9 2" xfId="3763"/>
    <cellStyle name="Euro 9 2 2" xfId="6917"/>
    <cellStyle name="Euro 9 20" xfId="3764"/>
    <cellStyle name="Euro 9 20 2" xfId="10446"/>
    <cellStyle name="Euro 9 21" xfId="3765"/>
    <cellStyle name="Euro 9 21 2" xfId="10447"/>
    <cellStyle name="Euro 9 22" xfId="3766"/>
    <cellStyle name="Euro 9 22 2" xfId="10448"/>
    <cellStyle name="Euro 9 23" xfId="3767"/>
    <cellStyle name="Euro 9 23 2" xfId="10449"/>
    <cellStyle name="Euro 9 24" xfId="3768"/>
    <cellStyle name="Euro 9 24 2" xfId="10450"/>
    <cellStyle name="Euro 9 25" xfId="3769"/>
    <cellStyle name="Euro 9 25 2" xfId="10451"/>
    <cellStyle name="Euro 9 26" xfId="3770"/>
    <cellStyle name="Euro 9 26 2" xfId="10452"/>
    <cellStyle name="Euro 9 27" xfId="3771"/>
    <cellStyle name="Euro 9 27 2" xfId="10453"/>
    <cellStyle name="Euro 9 28" xfId="3772"/>
    <cellStyle name="Euro 9 28 2" xfId="10454"/>
    <cellStyle name="Euro 9 29" xfId="6918"/>
    <cellStyle name="Euro 9 3" xfId="3773"/>
    <cellStyle name="Euro 9 3 2" xfId="6919"/>
    <cellStyle name="Euro 9 4" xfId="3774"/>
    <cellStyle name="Euro 9 4 2" xfId="10455"/>
    <cellStyle name="Euro 9 5" xfId="3775"/>
    <cellStyle name="Euro 9 5 2" xfId="10456"/>
    <cellStyle name="Euro 9 6" xfId="3776"/>
    <cellStyle name="Euro 9 6 2" xfId="10457"/>
    <cellStyle name="Euro 9 7" xfId="3777"/>
    <cellStyle name="Euro 9 7 2" xfId="10458"/>
    <cellStyle name="Euro 9 8" xfId="3778"/>
    <cellStyle name="Euro 9 8 2" xfId="10459"/>
    <cellStyle name="Euro 9 9" xfId="3779"/>
    <cellStyle name="Euro 9 9 2" xfId="10460"/>
    <cellStyle name="Excel.Chart" xfId="7"/>
    <cellStyle name="F2" xfId="42"/>
    <cellStyle name="F3" xfId="43"/>
    <cellStyle name="F4" xfId="44"/>
    <cellStyle name="F5" xfId="45"/>
    <cellStyle name="F6" xfId="46"/>
    <cellStyle name="F7" xfId="47"/>
    <cellStyle name="F8" xfId="48"/>
    <cellStyle name="Fecha" xfId="3780"/>
    <cellStyle name="Fijo" xfId="3781"/>
    <cellStyle name="Fixed" xfId="1461"/>
    <cellStyle name="Footnote" xfId="1462"/>
    <cellStyle name="Grey" xfId="1463"/>
    <cellStyle name="Hard Percent" xfId="1464"/>
    <cellStyle name="Header" xfId="1465"/>
    <cellStyle name="Helv 10 Bold" xfId="1466"/>
    <cellStyle name="Helv 12 Bold" xfId="1467"/>
    <cellStyle name="Hipervínculo 2" xfId="72"/>
    <cellStyle name="Hipervínculo 2 2" xfId="1468"/>
    <cellStyle name="Hipervínculo 2 2 2" xfId="6920"/>
    <cellStyle name="Hipervínculo 2 3" xfId="3782"/>
    <cellStyle name="Hipervínculo 3" xfId="98"/>
    <cellStyle name="Hipervínculo 3 2" xfId="6921"/>
    <cellStyle name="Hipervínculo 4" xfId="6922"/>
    <cellStyle name="Hipervínculo 5" xfId="18"/>
    <cellStyle name="Hyperlink" xfId="13033" builtinId="8"/>
    <cellStyle name="Incorrecto 2" xfId="6923"/>
    <cellStyle name="Input [yellow]" xfId="1469"/>
    <cellStyle name="Input [yellow] 2" xfId="1584"/>
    <cellStyle name="Input [yellow] 2 2" xfId="2951"/>
    <cellStyle name="Input [yellow] 2 2 2" xfId="2974"/>
    <cellStyle name="Input [yellow] 2 3" xfId="2970"/>
    <cellStyle name="Input [yellow] 2 4" xfId="2958"/>
    <cellStyle name="Input [yellow] 3" xfId="2931"/>
    <cellStyle name="Input [yellow] 3 2" xfId="2971"/>
    <cellStyle name="Input [yellow] 4" xfId="12969"/>
    <cellStyle name="Input Cell" xfId="1470"/>
    <cellStyle name="MARTA" xfId="1471"/>
    <cellStyle name="Millares [2]" xfId="2984"/>
    <cellStyle name="Millares 10" xfId="3783"/>
    <cellStyle name="Millares 10 2" xfId="6924"/>
    <cellStyle name="Millares 11" xfId="3784"/>
    <cellStyle name="Millares 11 2" xfId="6925"/>
    <cellStyle name="Millares 12" xfId="3785"/>
    <cellStyle name="Millares 12 2" xfId="6926"/>
    <cellStyle name="Millares 13" xfId="3786"/>
    <cellStyle name="Millares 13 2" xfId="6927"/>
    <cellStyle name="Millares 14" xfId="3787"/>
    <cellStyle name="Millares 14 2" xfId="6928"/>
    <cellStyle name="Millares 15" xfId="3788"/>
    <cellStyle name="Millares 15 2" xfId="6929"/>
    <cellStyle name="Millares 16" xfId="3789"/>
    <cellStyle name="Millares 16 2" xfId="6930"/>
    <cellStyle name="Millares 17" xfId="3790"/>
    <cellStyle name="Millares 17 2" xfId="6931"/>
    <cellStyle name="Millares 18" xfId="3791"/>
    <cellStyle name="Millares 18 2" xfId="9657"/>
    <cellStyle name="Millares 19" xfId="6848"/>
    <cellStyle name="Millares 19 2" xfId="9659"/>
    <cellStyle name="Millares 2" xfId="5"/>
    <cellStyle name="Millares 2 10" xfId="3793"/>
    <cellStyle name="Millares 2 10 2" xfId="7501"/>
    <cellStyle name="Millares 2 11" xfId="3794"/>
    <cellStyle name="Millares 2 11 2" xfId="7502"/>
    <cellStyle name="Millares 2 12" xfId="3795"/>
    <cellStyle name="Millares 2 12 2" xfId="7503"/>
    <cellStyle name="Millares 2 13" xfId="3796"/>
    <cellStyle name="Millares 2 13 2" xfId="7504"/>
    <cellStyle name="Millares 2 14" xfId="3797"/>
    <cellStyle name="Millares 2 14 2" xfId="7505"/>
    <cellStyle name="Millares 2 15" xfId="3798"/>
    <cellStyle name="Millares 2 15 2" xfId="7506"/>
    <cellStyle name="Millares 2 16" xfId="3799"/>
    <cellStyle name="Millares 2 16 2" xfId="7507"/>
    <cellStyle name="Millares 2 17" xfId="3800"/>
    <cellStyle name="Millares 2 17 2" xfId="7508"/>
    <cellStyle name="Millares 2 18" xfId="3801"/>
    <cellStyle name="Millares 2 18 2" xfId="7509"/>
    <cellStyle name="Millares 2 19" xfId="3802"/>
    <cellStyle name="Millares 2 19 2" xfId="7510"/>
    <cellStyle name="Millares 2 2" xfId="50"/>
    <cellStyle name="Millares 2 2 10" xfId="3804"/>
    <cellStyle name="Millares 2 2 10 2" xfId="10461"/>
    <cellStyle name="Millares 2 2 10 3" xfId="7511"/>
    <cellStyle name="Millares 2 2 11" xfId="3805"/>
    <cellStyle name="Millares 2 2 11 2" xfId="10462"/>
    <cellStyle name="Millares 2 2 11 3" xfId="7512"/>
    <cellStyle name="Millares 2 2 12" xfId="3806"/>
    <cellStyle name="Millares 2 2 12 2" xfId="10463"/>
    <cellStyle name="Millares 2 2 12 3" xfId="7513"/>
    <cellStyle name="Millares 2 2 13" xfId="3807"/>
    <cellStyle name="Millares 2 2 13 2" xfId="10464"/>
    <cellStyle name="Millares 2 2 13 3" xfId="7514"/>
    <cellStyle name="Millares 2 2 14" xfId="3808"/>
    <cellStyle name="Millares 2 2 14 2" xfId="10465"/>
    <cellStyle name="Millares 2 2 14 3" xfId="7515"/>
    <cellStyle name="Millares 2 2 15" xfId="3809"/>
    <cellStyle name="Millares 2 2 15 2" xfId="10466"/>
    <cellStyle name="Millares 2 2 15 3" xfId="7516"/>
    <cellStyle name="Millares 2 2 16" xfId="3810"/>
    <cellStyle name="Millares 2 2 16 2" xfId="10467"/>
    <cellStyle name="Millares 2 2 16 3" xfId="7517"/>
    <cellStyle name="Millares 2 2 17" xfId="3811"/>
    <cellStyle name="Millares 2 2 17 2" xfId="10468"/>
    <cellStyle name="Millares 2 2 17 3" xfId="7518"/>
    <cellStyle name="Millares 2 2 18" xfId="3812"/>
    <cellStyle name="Millares 2 2 18 2" xfId="10469"/>
    <cellStyle name="Millares 2 2 18 3" xfId="7519"/>
    <cellStyle name="Millares 2 2 19" xfId="3813"/>
    <cellStyle name="Millares 2 2 19 2" xfId="10470"/>
    <cellStyle name="Millares 2 2 19 3" xfId="7520"/>
    <cellStyle name="Millares 2 2 2" xfId="1473"/>
    <cellStyle name="Millares 2 2 2 2" xfId="6932"/>
    <cellStyle name="Millares 2 2 2 2 2" xfId="6933"/>
    <cellStyle name="Millares 2 2 2 2 2 2" xfId="9626"/>
    <cellStyle name="Millares 2 2 2 2 3" xfId="9518"/>
    <cellStyle name="Millares 2 2 2 3" xfId="6934"/>
    <cellStyle name="Millares 2 2 2 3 2" xfId="9575"/>
    <cellStyle name="Millares 2 2 2 4" xfId="6935"/>
    <cellStyle name="Millares 2 2 2 4 2" xfId="9662"/>
    <cellStyle name="Millares 2 2 2 5" xfId="7521"/>
    <cellStyle name="Millares 2 2 2 6" xfId="3814"/>
    <cellStyle name="Millares 2 2 20" xfId="3815"/>
    <cellStyle name="Millares 2 2 20 2" xfId="10471"/>
    <cellStyle name="Millares 2 2 20 3" xfId="7522"/>
    <cellStyle name="Millares 2 2 21" xfId="3816"/>
    <cellStyle name="Millares 2 2 21 2" xfId="10472"/>
    <cellStyle name="Millares 2 2 21 3" xfId="7523"/>
    <cellStyle name="Millares 2 2 22" xfId="3817"/>
    <cellStyle name="Millares 2 2 22 2" xfId="10473"/>
    <cellStyle name="Millares 2 2 22 3" xfId="7524"/>
    <cellStyle name="Millares 2 2 23" xfId="3818"/>
    <cellStyle name="Millares 2 2 23 2" xfId="10474"/>
    <cellStyle name="Millares 2 2 23 3" xfId="7525"/>
    <cellStyle name="Millares 2 2 24" xfId="3819"/>
    <cellStyle name="Millares 2 2 24 2" xfId="10475"/>
    <cellStyle name="Millares 2 2 24 3" xfId="7526"/>
    <cellStyle name="Millares 2 2 25" xfId="3820"/>
    <cellStyle name="Millares 2 2 25 2" xfId="10476"/>
    <cellStyle name="Millares 2 2 25 3" xfId="7527"/>
    <cellStyle name="Millares 2 2 26" xfId="3821"/>
    <cellStyle name="Millares 2 2 26 2" xfId="10477"/>
    <cellStyle name="Millares 2 2 26 3" xfId="7528"/>
    <cellStyle name="Millares 2 2 27" xfId="3822"/>
    <cellStyle name="Millares 2 2 27 2" xfId="10478"/>
    <cellStyle name="Millares 2 2 27 3" xfId="7529"/>
    <cellStyle name="Millares 2 2 28" xfId="3823"/>
    <cellStyle name="Millares 2 2 28 2" xfId="10479"/>
    <cellStyle name="Millares 2 2 28 3" xfId="7530"/>
    <cellStyle name="Millares 2 2 29" xfId="3824"/>
    <cellStyle name="Millares 2 2 29 2" xfId="10480"/>
    <cellStyle name="Millares 2 2 29 3" xfId="7531"/>
    <cellStyle name="Millares 2 2 3" xfId="3825"/>
    <cellStyle name="Millares 2 2 3 2" xfId="6936"/>
    <cellStyle name="Millares 2 2 3 2 2" xfId="6937"/>
    <cellStyle name="Millares 2 2 3 2 2 2" xfId="9608"/>
    <cellStyle name="Millares 2 2 3 2 3" xfId="9498"/>
    <cellStyle name="Millares 2 2 3 3" xfId="6938"/>
    <cellStyle name="Millares 2 2 3 3 2" xfId="9557"/>
    <cellStyle name="Millares 2 2 3 4" xfId="6939"/>
    <cellStyle name="Millares 2 2 3 4 2" xfId="9674"/>
    <cellStyle name="Millares 2 2 3 5" xfId="7532"/>
    <cellStyle name="Millares 2 2 30" xfId="3826"/>
    <cellStyle name="Millares 2 2 30 2" xfId="7533"/>
    <cellStyle name="Millares 2 2 31" xfId="3827"/>
    <cellStyle name="Millares 2 2 31 2" xfId="7534"/>
    <cellStyle name="Millares 2 2 32" xfId="3828"/>
    <cellStyle name="Millares 2 2 32 2" xfId="7535"/>
    <cellStyle name="Millares 2 2 33" xfId="3829"/>
    <cellStyle name="Millares 2 2 33 2" xfId="7536"/>
    <cellStyle name="Millares 2 2 34" xfId="3830"/>
    <cellStyle name="Millares 2 2 34 2" xfId="7537"/>
    <cellStyle name="Millares 2 2 35" xfId="3831"/>
    <cellStyle name="Millares 2 2 35 2" xfId="7538"/>
    <cellStyle name="Millares 2 2 36" xfId="3832"/>
    <cellStyle name="Millares 2 2 36 2" xfId="9482"/>
    <cellStyle name="Millares 2 2 37" xfId="6940"/>
    <cellStyle name="Millares 2 2 37 2" xfId="9541"/>
    <cellStyle name="Millares 2 2 38" xfId="6941"/>
    <cellStyle name="Millares 2 2 38 2" xfId="9642"/>
    <cellStyle name="Millares 2 2 39" xfId="6942"/>
    <cellStyle name="Millares 2 2 39 2" xfId="9646"/>
    <cellStyle name="Millares 2 2 4" xfId="3833"/>
    <cellStyle name="Millares 2 2 4 2" xfId="6943"/>
    <cellStyle name="Millares 2 2 4 2 2" xfId="9592"/>
    <cellStyle name="Millares 2 2 4 3" xfId="7539"/>
    <cellStyle name="Millares 2 2 40" xfId="6944"/>
    <cellStyle name="Millares 2 2 40 2" xfId="9652"/>
    <cellStyle name="Millares 2 2 41" xfId="9695"/>
    <cellStyle name="Millares 2 2 42" xfId="3803"/>
    <cellStyle name="Millares 2 2 5" xfId="3834"/>
    <cellStyle name="Millares 2 2 5 2" xfId="10481"/>
    <cellStyle name="Millares 2 2 5 3" xfId="7540"/>
    <cellStyle name="Millares 2 2 6" xfId="3835"/>
    <cellStyle name="Millares 2 2 6 2" xfId="10482"/>
    <cellStyle name="Millares 2 2 6 3" xfId="7541"/>
    <cellStyle name="Millares 2 2 7" xfId="3836"/>
    <cellStyle name="Millares 2 2 7 2" xfId="10483"/>
    <cellStyle name="Millares 2 2 7 3" xfId="7542"/>
    <cellStyle name="Millares 2 2 8" xfId="3837"/>
    <cellStyle name="Millares 2 2 8 2" xfId="10484"/>
    <cellStyle name="Millares 2 2 8 3" xfId="7543"/>
    <cellStyle name="Millares 2 2 9" xfId="3838"/>
    <cellStyle name="Millares 2 2 9 2" xfId="10485"/>
    <cellStyle name="Millares 2 2 9 3" xfId="7544"/>
    <cellStyle name="Millares 2 20" xfId="3839"/>
    <cellStyle name="Millares 2 20 2" xfId="7545"/>
    <cellStyle name="Millares 2 21" xfId="3840"/>
    <cellStyle name="Millares 2 21 2" xfId="7546"/>
    <cellStyle name="Millares 2 22" xfId="3841"/>
    <cellStyle name="Millares 2 22 2" xfId="7547"/>
    <cellStyle name="Millares 2 23" xfId="3842"/>
    <cellStyle name="Millares 2 23 2" xfId="7548"/>
    <cellStyle name="Millares 2 24" xfId="3843"/>
    <cellStyle name="Millares 2 24 2" xfId="7549"/>
    <cellStyle name="Millares 2 25" xfId="3844"/>
    <cellStyle name="Millares 2 25 2" xfId="7550"/>
    <cellStyle name="Millares 2 26" xfId="3845"/>
    <cellStyle name="Millares 2 26 2" xfId="7551"/>
    <cellStyle name="Millares 2 27" xfId="3846"/>
    <cellStyle name="Millares 2 27 2" xfId="7552"/>
    <cellStyle name="Millares 2 28" xfId="3847"/>
    <cellStyle name="Millares 2 28 2" xfId="7553"/>
    <cellStyle name="Millares 2 29" xfId="3848"/>
    <cellStyle name="Millares 2 29 2" xfId="7554"/>
    <cellStyle name="Millares 2 3" xfId="1474"/>
    <cellStyle name="Millares 2 3 10" xfId="6945"/>
    <cellStyle name="Millares 2 3 10 2" xfId="9572"/>
    <cellStyle name="Millares 2 3 11" xfId="6946"/>
    <cellStyle name="Millares 2 3 12" xfId="3849"/>
    <cellStyle name="Millares 2 3 2" xfId="3850"/>
    <cellStyle name="Millares 2 3 2 2" xfId="6947"/>
    <cellStyle name="Millares 2 3 2 2 2" xfId="9623"/>
    <cellStyle name="Millares 2 3 2 3" xfId="7555"/>
    <cellStyle name="Millares 2 3 3" xfId="3851"/>
    <cellStyle name="Millares 2 3 3 2" xfId="7556"/>
    <cellStyle name="Millares 2 3 4" xfId="3852"/>
    <cellStyle name="Millares 2 3 4 2" xfId="7557"/>
    <cellStyle name="Millares 2 3 5" xfId="3853"/>
    <cellStyle name="Millares 2 3 5 2" xfId="7558"/>
    <cellStyle name="Millares 2 3 6" xfId="3854"/>
    <cellStyle name="Millares 2 3 6 2" xfId="7559"/>
    <cellStyle name="Millares 2 3 7" xfId="3855"/>
    <cellStyle name="Millares 2 3 7 2" xfId="7560"/>
    <cellStyle name="Millares 2 3 8" xfId="3856"/>
    <cellStyle name="Millares 2 3 8 2" xfId="7561"/>
    <cellStyle name="Millares 2 3 9" xfId="3857"/>
    <cellStyle name="Millares 2 3 9 2" xfId="9514"/>
    <cellStyle name="Millares 2 30" xfId="3858"/>
    <cellStyle name="Millares 2 30 2" xfId="7562"/>
    <cellStyle name="Millares 2 31" xfId="3859"/>
    <cellStyle name="Millares 2 31 2" xfId="7563"/>
    <cellStyle name="Millares 2 32" xfId="3860"/>
    <cellStyle name="Millares 2 33" xfId="3861"/>
    <cellStyle name="Millares 2 34" xfId="3862"/>
    <cellStyle name="Millares 2 35" xfId="3863"/>
    <cellStyle name="Millares 2 36" xfId="3864"/>
    <cellStyle name="Millares 2 37" xfId="3865"/>
    <cellStyle name="Millares 2 38" xfId="3866"/>
    <cellStyle name="Millares 2 39" xfId="3867"/>
    <cellStyle name="Millares 2 4" xfId="1472"/>
    <cellStyle name="Millares 2 4 10" xfId="6948"/>
    <cellStyle name="Millares 2 4 10 2" xfId="9554"/>
    <cellStyle name="Millares 2 4 11" xfId="7564"/>
    <cellStyle name="Millares 2 4 12" xfId="3868"/>
    <cellStyle name="Millares 2 4 2" xfId="2932"/>
    <cellStyle name="Millares 2 4 2 2" xfId="6949"/>
    <cellStyle name="Millares 2 4 2 2 2" xfId="9605"/>
    <cellStyle name="Millares 2 4 2 3" xfId="3869"/>
    <cellStyle name="Millares 2 4 3" xfId="3870"/>
    <cellStyle name="Millares 2 4 4" xfId="3871"/>
    <cellStyle name="Millares 2 4 5" xfId="3872"/>
    <cellStyle name="Millares 2 4 6" xfId="3873"/>
    <cellStyle name="Millares 2 4 7" xfId="3874"/>
    <cellStyle name="Millares 2 4 8" xfId="3875"/>
    <cellStyle name="Millares 2 4 9" xfId="3876"/>
    <cellStyle name="Millares 2 4 9 2" xfId="9495"/>
    <cellStyle name="Millares 2 40" xfId="3877"/>
    <cellStyle name="Millares 2 41" xfId="3878"/>
    <cellStyle name="Millares 2 42" xfId="3879"/>
    <cellStyle name="Millares 2 43" xfId="3880"/>
    <cellStyle name="Millares 2 44" xfId="3881"/>
    <cellStyle name="Millares 2 45" xfId="3882"/>
    <cellStyle name="Millares 2 46" xfId="3883"/>
    <cellStyle name="Millares 2 47" xfId="3884"/>
    <cellStyle name="Millares 2 48" xfId="3885"/>
    <cellStyle name="Millares 2 49" xfId="3886"/>
    <cellStyle name="Millares 2 5" xfId="3887"/>
    <cellStyle name="Millares 2 5 2" xfId="3888"/>
    <cellStyle name="Millares 2 5 2 2" xfId="9589"/>
    <cellStyle name="Millares 2 5 3" xfId="7565"/>
    <cellStyle name="Millares 2 50" xfId="3889"/>
    <cellStyle name="Millares 2 51" xfId="3890"/>
    <cellStyle name="Millares 2 52" xfId="3891"/>
    <cellStyle name="Millares 2 53" xfId="3892"/>
    <cellStyle name="Millares 2 54" xfId="3893"/>
    <cellStyle name="Millares 2 55" xfId="3894"/>
    <cellStyle name="Millares 2 56" xfId="3895"/>
    <cellStyle name="Millares 2 57" xfId="3896"/>
    <cellStyle name="Millares 2 58" xfId="3897"/>
    <cellStyle name="Millares 2 59" xfId="3898"/>
    <cellStyle name="Millares 2 6" xfId="3899"/>
    <cellStyle name="Millares 2 6 2" xfId="3900"/>
    <cellStyle name="Millares 2 6 2 2" xfId="9639"/>
    <cellStyle name="Millares 2 6 3" xfId="7566"/>
    <cellStyle name="Millares 2 60" xfId="3901"/>
    <cellStyle name="Millares 2 61" xfId="3902"/>
    <cellStyle name="Millares 2 62" xfId="3903"/>
    <cellStyle name="Millares 2 63" xfId="3904"/>
    <cellStyle name="Millares 2 64" xfId="3905"/>
    <cellStyle name="Millares 2 65" xfId="3906"/>
    <cellStyle name="Millares 2 66" xfId="3907"/>
    <cellStyle name="Millares 2 67" xfId="3908"/>
    <cellStyle name="Millares 2 68" xfId="3909"/>
    <cellStyle name="Millares 2 69" xfId="3910"/>
    <cellStyle name="Millares 2 7" xfId="3911"/>
    <cellStyle name="Millares 2 7 2" xfId="7567"/>
    <cellStyle name="Millares 2 70" xfId="3912"/>
    <cellStyle name="Millares 2 71" xfId="3913"/>
    <cellStyle name="Millares 2 72" xfId="3914"/>
    <cellStyle name="Millares 2 73" xfId="3915"/>
    <cellStyle name="Millares 2 74" xfId="3916"/>
    <cellStyle name="Millares 2 75" xfId="3917"/>
    <cellStyle name="Millares 2 76" xfId="3918"/>
    <cellStyle name="Millares 2 77" xfId="3919"/>
    <cellStyle name="Millares 2 78" xfId="3920"/>
    <cellStyle name="Millares 2 79" xfId="3921"/>
    <cellStyle name="Millares 2 8" xfId="3922"/>
    <cellStyle name="Millares 2 8 2" xfId="7568"/>
    <cellStyle name="Millares 2 80" xfId="3923"/>
    <cellStyle name="Millares 2 81" xfId="3924"/>
    <cellStyle name="Millares 2 82" xfId="3925"/>
    <cellStyle name="Millares 2 83" xfId="3926"/>
    <cellStyle name="Millares 2 84" xfId="3927"/>
    <cellStyle name="Millares 2 84 2" xfId="9479"/>
    <cellStyle name="Millares 2 85" xfId="6849"/>
    <cellStyle name="Millares 2 85 2" xfId="9538"/>
    <cellStyle name="Millares 2 86" xfId="6950"/>
    <cellStyle name="Millares 2 87" xfId="7416"/>
    <cellStyle name="Millares 2 88" xfId="3792"/>
    <cellStyle name="Millares 2 89" xfId="12989"/>
    <cellStyle name="Millares 2 9" xfId="3928"/>
    <cellStyle name="Millares 2 9 2" xfId="7569"/>
    <cellStyle name="Millares 2 90" xfId="49"/>
    <cellStyle name="Millares 20" xfId="6857"/>
    <cellStyle name="Millares 20 2" xfId="9658"/>
    <cellStyle name="Millares 21" xfId="6859"/>
    <cellStyle name="Millares 21 2" xfId="9665"/>
    <cellStyle name="Millares 22" xfId="6951"/>
    <cellStyle name="Millares 23" xfId="6952"/>
    <cellStyle name="Millares 24" xfId="6953"/>
    <cellStyle name="Millares 25" xfId="6954"/>
    <cellStyle name="Millares 26" xfId="6955"/>
    <cellStyle name="Millares 27" xfId="6863"/>
    <cellStyle name="Millares 28" xfId="6956"/>
    <cellStyle name="Millares 29" xfId="7274"/>
    <cellStyle name="Millares 29 2" xfId="12927"/>
    <cellStyle name="Millares 3" xfId="51"/>
    <cellStyle name="Millares 3 10" xfId="3930"/>
    <cellStyle name="Millares 3 11" xfId="3931"/>
    <cellStyle name="Millares 3 12" xfId="3932"/>
    <cellStyle name="Millares 3 12 2" xfId="7571"/>
    <cellStyle name="Millares 3 13" xfId="3933"/>
    <cellStyle name="Millares 3 13 2" xfId="7572"/>
    <cellStyle name="Millares 3 14" xfId="3934"/>
    <cellStyle name="Millares 3 14 2" xfId="7573"/>
    <cellStyle name="Millares 3 15" xfId="3935"/>
    <cellStyle name="Millares 3 15 2" xfId="7574"/>
    <cellStyle name="Millares 3 16" xfId="3936"/>
    <cellStyle name="Millares 3 16 2" xfId="7575"/>
    <cellStyle name="Millares 3 17" xfId="3937"/>
    <cellStyle name="Millares 3 17 2" xfId="7576"/>
    <cellStyle name="Millares 3 18" xfId="3938"/>
    <cellStyle name="Millares 3 18 2" xfId="7577"/>
    <cellStyle name="Millares 3 19" xfId="3939"/>
    <cellStyle name="Millares 3 19 2" xfId="7578"/>
    <cellStyle name="Millares 3 2" xfId="1476"/>
    <cellStyle name="Millares 3 2 10" xfId="6957"/>
    <cellStyle name="Millares 3 2 10 2" xfId="9586"/>
    <cellStyle name="Millares 3 2 11" xfId="7579"/>
    <cellStyle name="Millares 3 2 12" xfId="3940"/>
    <cellStyle name="Millares 3 2 2" xfId="2934"/>
    <cellStyle name="Millares 3 2 2 2" xfId="6958"/>
    <cellStyle name="Millares 3 2 2 2 2" xfId="9637"/>
    <cellStyle name="Millares 3 2 2 3" xfId="3941"/>
    <cellStyle name="Millares 3 2 3" xfId="3942"/>
    <cellStyle name="Millares 3 2 4" xfId="3943"/>
    <cellStyle name="Millares 3 2 5" xfId="3944"/>
    <cellStyle name="Millares 3 2 6" xfId="3945"/>
    <cellStyle name="Millares 3 2 7" xfId="3946"/>
    <cellStyle name="Millares 3 2 8" xfId="3947"/>
    <cellStyle name="Millares 3 2 9" xfId="6959"/>
    <cellStyle name="Millares 3 2 9 2" xfId="9533"/>
    <cellStyle name="Millares 3 20" xfId="3948"/>
    <cellStyle name="Millares 3 20 2" xfId="7580"/>
    <cellStyle name="Millares 3 21" xfId="3949"/>
    <cellStyle name="Millares 3 21 2" xfId="7581"/>
    <cellStyle name="Millares 3 22" xfId="3950"/>
    <cellStyle name="Millares 3 22 2" xfId="7582"/>
    <cellStyle name="Millares 3 23" xfId="3951"/>
    <cellStyle name="Millares 3 23 2" xfId="7583"/>
    <cellStyle name="Millares 3 24" xfId="3952"/>
    <cellStyle name="Millares 3 24 2" xfId="7584"/>
    <cellStyle name="Millares 3 25" xfId="3953"/>
    <cellStyle name="Millares 3 25 2" xfId="7585"/>
    <cellStyle name="Millares 3 26" xfId="3954"/>
    <cellStyle name="Millares 3 26 2" xfId="7586"/>
    <cellStyle name="Millares 3 27" xfId="3955"/>
    <cellStyle name="Millares 3 27 2" xfId="7587"/>
    <cellStyle name="Millares 3 28" xfId="3956"/>
    <cellStyle name="Millares 3 28 2" xfId="7588"/>
    <cellStyle name="Millares 3 29" xfId="3957"/>
    <cellStyle name="Millares 3 29 2" xfId="7589"/>
    <cellStyle name="Millares 3 3" xfId="1475"/>
    <cellStyle name="Millares 3 3 2" xfId="2933"/>
    <cellStyle name="Millares 3 3 2 2" xfId="6961"/>
    <cellStyle name="Millares 3 3 2 2 2" xfId="9619"/>
    <cellStyle name="Millares 3 3 2 3" xfId="9509"/>
    <cellStyle name="Millares 3 3 2 4" xfId="6960"/>
    <cellStyle name="Millares 3 3 3" xfId="6962"/>
    <cellStyle name="Millares 3 3 3 2" xfId="9568"/>
    <cellStyle name="Millares 3 3 4" xfId="7590"/>
    <cellStyle name="Millares 3 3 5" xfId="3958"/>
    <cellStyle name="Millares 3 30" xfId="3959"/>
    <cellStyle name="Millares 3 30 2" xfId="7591"/>
    <cellStyle name="Millares 3 31" xfId="6963"/>
    <cellStyle name="Millares 3 31 2" xfId="9493"/>
    <cellStyle name="Millares 3 32" xfId="6964"/>
    <cellStyle name="Millares 3 32 2" xfId="9552"/>
    <cellStyle name="Millares 3 33" xfId="6965"/>
    <cellStyle name="Millares 3 34" xfId="7417"/>
    <cellStyle name="Millares 3 35" xfId="7570"/>
    <cellStyle name="Millares 3 36" xfId="3929"/>
    <cellStyle name="Millares 3 4" xfId="2988"/>
    <cellStyle name="Millares 3 4 2" xfId="6966"/>
    <cellStyle name="Millares 3 4 2 2" xfId="9603"/>
    <cellStyle name="Millares 3 4 3" xfId="7592"/>
    <cellStyle name="Millares 3 4 4" xfId="3960"/>
    <cellStyle name="Millares 3 5" xfId="3961"/>
    <cellStyle name="Millares 3 6" xfId="3962"/>
    <cellStyle name="Millares 3 7" xfId="3963"/>
    <cellStyle name="Millares 3 8" xfId="3964"/>
    <cellStyle name="Millares 3 9" xfId="3965"/>
    <cellStyle name="Millares 30" xfId="12922"/>
    <cellStyle name="Millares 31" xfId="12925"/>
    <cellStyle name="Millares 32" xfId="6847"/>
    <cellStyle name="Millares 33" xfId="12940"/>
    <cellStyle name="Millares 34" xfId="12947"/>
    <cellStyle name="Millares 35" xfId="12988"/>
    <cellStyle name="Millares 36" xfId="8"/>
    <cellStyle name="Millares 37" xfId="12991"/>
    <cellStyle name="Millares 38" xfId="12992"/>
    <cellStyle name="Millares 39" xfId="13001"/>
    <cellStyle name="Millares 4" xfId="3966"/>
    <cellStyle name="Millares 4 10" xfId="6967"/>
    <cellStyle name="Millares 4 11" xfId="7418"/>
    <cellStyle name="Millares 4 2" xfId="3967"/>
    <cellStyle name="Millares 4 3" xfId="3968"/>
    <cellStyle name="Millares 4 4" xfId="3969"/>
    <cellStyle name="Millares 4 5" xfId="3970"/>
    <cellStyle name="Millares 4 6" xfId="3971"/>
    <cellStyle name="Millares 4 7" xfId="3972"/>
    <cellStyle name="Millares 4 8" xfId="3973"/>
    <cellStyle name="Millares 4 9" xfId="6968"/>
    <cellStyle name="Millares 40" xfId="12995"/>
    <cellStyle name="Millares 41" xfId="13004"/>
    <cellStyle name="Millares 42" xfId="13002"/>
    <cellStyle name="Millares 43" xfId="13003"/>
    <cellStyle name="Millares 44" xfId="13005"/>
    <cellStyle name="Millares 45" xfId="12998"/>
    <cellStyle name="Millares 46" xfId="13009"/>
    <cellStyle name="Millares 47" xfId="13010"/>
    <cellStyle name="Millares 48" xfId="13008"/>
    <cellStyle name="Millares 49" xfId="13011"/>
    <cellStyle name="Millares 5" xfId="3974"/>
    <cellStyle name="Millares 5 10" xfId="6969"/>
    <cellStyle name="Millares 5 2" xfId="3975"/>
    <cellStyle name="Millares 5 3" xfId="3976"/>
    <cellStyle name="Millares 5 4" xfId="3977"/>
    <cellStyle name="Millares 5 5" xfId="3978"/>
    <cellStyle name="Millares 5 6" xfId="3979"/>
    <cellStyle name="Millares 5 7" xfId="3980"/>
    <cellStyle name="Millares 5 8" xfId="3981"/>
    <cellStyle name="Millares 5 9" xfId="6970"/>
    <cellStyle name="Millares 5 9 2" xfId="9535"/>
    <cellStyle name="Millares 50" xfId="13012"/>
    <cellStyle name="Millares 51" xfId="13013"/>
    <cellStyle name="Millares 52" xfId="13014"/>
    <cellStyle name="Millares 6" xfId="3982"/>
    <cellStyle name="Millares 6 10" xfId="12907"/>
    <cellStyle name="Millares 6 11" xfId="7593"/>
    <cellStyle name="Millares 6 2" xfId="3983"/>
    <cellStyle name="Millares 6 3" xfId="3984"/>
    <cellStyle name="Millares 6 4" xfId="3985"/>
    <cellStyle name="Millares 6 5" xfId="3986"/>
    <cellStyle name="Millares 6 6" xfId="3987"/>
    <cellStyle name="Millares 6 7" xfId="3988"/>
    <cellStyle name="Millares 6 8" xfId="3989"/>
    <cellStyle name="Millares 6 9" xfId="6971"/>
    <cellStyle name="Millares 7" xfId="3990"/>
    <cellStyle name="Millares 7 10" xfId="12908"/>
    <cellStyle name="Millares 7 11" xfId="7594"/>
    <cellStyle name="Millares 7 2" xfId="3991"/>
    <cellStyle name="Millares 7 3" xfId="3992"/>
    <cellStyle name="Millares 7 4" xfId="3993"/>
    <cellStyle name="Millares 7 5" xfId="3994"/>
    <cellStyle name="Millares 7 6" xfId="3995"/>
    <cellStyle name="Millares 7 7" xfId="3996"/>
    <cellStyle name="Millares 7 8" xfId="3997"/>
    <cellStyle name="Millares 7 9" xfId="6972"/>
    <cellStyle name="Millares 8" xfId="3998"/>
    <cellStyle name="Millares 8 10" xfId="6973"/>
    <cellStyle name="Millares 8 2" xfId="3999"/>
    <cellStyle name="Millares 8 3" xfId="4000"/>
    <cellStyle name="Millares 8 4" xfId="4001"/>
    <cellStyle name="Millares 8 5" xfId="4002"/>
    <cellStyle name="Millares 8 6" xfId="4003"/>
    <cellStyle name="Millares 8 7" xfId="4004"/>
    <cellStyle name="Millares 8 8" xfId="4005"/>
    <cellStyle name="Millares 8 9" xfId="6974"/>
    <cellStyle name="Millares 9" xfId="4006"/>
    <cellStyle name="Millares 9 2" xfId="4007"/>
    <cellStyle name="Millares 9 3" xfId="4008"/>
    <cellStyle name="Millares 9 4" xfId="4009"/>
    <cellStyle name="Millares 9 5" xfId="4010"/>
    <cellStyle name="Millares 9 6" xfId="4011"/>
    <cellStyle name="Millares 9 7" xfId="4012"/>
    <cellStyle name="Millares 9 8" xfId="4013"/>
    <cellStyle name="Millares 9 9" xfId="6975"/>
    <cellStyle name="Millares_a8-1_APBANCOS" xfId="13015"/>
    <cellStyle name="Milliers [0]_laroux" xfId="1477"/>
    <cellStyle name="Milliers_laroux" xfId="1478"/>
    <cellStyle name="Moeda [0]_IB06" xfId="1479"/>
    <cellStyle name="Moeda_controlreport0100A" xfId="1480"/>
    <cellStyle name="Moneda 10" xfId="6976"/>
    <cellStyle name="Moneda 11" xfId="6977"/>
    <cellStyle name="Moneda 12" xfId="6978"/>
    <cellStyle name="Moneda 2" xfId="1481"/>
    <cellStyle name="Moneda 2 10" xfId="4014"/>
    <cellStyle name="Moneda 2 2" xfId="4015"/>
    <cellStyle name="Moneda 2 2 2" xfId="6979"/>
    <cellStyle name="Moneda 2 3" xfId="4016"/>
    <cellStyle name="Moneda 2 3 2" xfId="6980"/>
    <cellStyle name="Moneda 2 4" xfId="4017"/>
    <cellStyle name="Moneda 2 5" xfId="4018"/>
    <cellStyle name="Moneda 2 6" xfId="4019"/>
    <cellStyle name="Moneda 2 7" xfId="4020"/>
    <cellStyle name="Moneda 2 8" xfId="4021"/>
    <cellStyle name="Moneda 2 9" xfId="6981"/>
    <cellStyle name="Moneda 3" xfId="4022"/>
    <cellStyle name="Moneda 3 2" xfId="6982"/>
    <cellStyle name="Moneda 3 3" xfId="9467"/>
    <cellStyle name="Moneda 4" xfId="4023"/>
    <cellStyle name="Moneda 4 2" xfId="9536"/>
    <cellStyle name="Moneda 5" xfId="6983"/>
    <cellStyle name="Moneda 6" xfId="6984"/>
    <cellStyle name="Moneda 7" xfId="6985"/>
    <cellStyle name="Moneda 8" xfId="6986"/>
    <cellStyle name="Moneda 9" xfId="6987"/>
    <cellStyle name="Monétaire [0]_laroux" xfId="1482"/>
    <cellStyle name="Monétaire_laroux" xfId="1483"/>
    <cellStyle name="Monetario" xfId="4024"/>
    <cellStyle name="Monetario0" xfId="4025"/>
    <cellStyle name="Multiple" xfId="1484"/>
    <cellStyle name="Neutral 2" xfId="6988"/>
    <cellStyle name="no dec" xfId="1485"/>
    <cellStyle name="No-definido" xfId="9"/>
    <cellStyle name="Normal" xfId="0" builtinId="0"/>
    <cellStyle name="Normal - Modelo1 9" xfId="1486"/>
    <cellStyle name="Normal - Style1" xfId="1487"/>
    <cellStyle name="Normal 10" xfId="36"/>
    <cellStyle name="Normal 10 10" xfId="1488"/>
    <cellStyle name="Normal 10 10 2" xfId="2935"/>
    <cellStyle name="Normal 10 11" xfId="1610"/>
    <cellStyle name="Normal 10 12" xfId="4026"/>
    <cellStyle name="Normal 10 2" xfId="127"/>
    <cellStyle name="Normal 10 2 2" xfId="211"/>
    <cellStyle name="Normal 10 2 2 2" xfId="381"/>
    <cellStyle name="Normal 10 2 2 2 2" xfId="715"/>
    <cellStyle name="Normal 10 2 2 2 2 2" xfId="2238"/>
    <cellStyle name="Normal 10 2 2 2 3" xfId="1047"/>
    <cellStyle name="Normal 10 2 2 2 3 2" xfId="2570"/>
    <cellStyle name="Normal 10 2 2 2 4" xfId="1379"/>
    <cellStyle name="Normal 10 2 2 2 4 2" xfId="2902"/>
    <cellStyle name="Normal 10 2 2 2 5" xfId="1906"/>
    <cellStyle name="Normal 10 2 2 3" xfId="549"/>
    <cellStyle name="Normal 10 2 2 3 2" xfId="2072"/>
    <cellStyle name="Normal 10 2 2 4" xfId="881"/>
    <cellStyle name="Normal 10 2 2 4 2" xfId="2404"/>
    <cellStyle name="Normal 10 2 2 5" xfId="1213"/>
    <cellStyle name="Normal 10 2 2 5 2" xfId="2736"/>
    <cellStyle name="Normal 10 2 2 6" xfId="1740"/>
    <cellStyle name="Normal 10 2 2 7" xfId="12905"/>
    <cellStyle name="Normal 10 2 3" xfId="297"/>
    <cellStyle name="Normal 10 2 3 2" xfId="632"/>
    <cellStyle name="Normal 10 2 3 2 2" xfId="2155"/>
    <cellStyle name="Normal 10 2 3 3" xfId="964"/>
    <cellStyle name="Normal 10 2 3 3 2" xfId="2487"/>
    <cellStyle name="Normal 10 2 3 4" xfId="1296"/>
    <cellStyle name="Normal 10 2 3 4 2" xfId="2819"/>
    <cellStyle name="Normal 10 2 3 5" xfId="1823"/>
    <cellStyle name="Normal 10 2 3 6" xfId="9471"/>
    <cellStyle name="Normal 10 2 4" xfId="466"/>
    <cellStyle name="Normal 10 2 4 2" xfId="1989"/>
    <cellStyle name="Normal 10 2 5" xfId="798"/>
    <cellStyle name="Normal 10 2 5 2" xfId="2321"/>
    <cellStyle name="Normal 10 2 6" xfId="1130"/>
    <cellStyle name="Normal 10 2 6 2" xfId="2653"/>
    <cellStyle name="Normal 10 2 7" xfId="1657"/>
    <cellStyle name="Normal 10 2 8" xfId="4027"/>
    <cellStyle name="Normal 10 3" xfId="138"/>
    <cellStyle name="Normal 10 3 2" xfId="222"/>
    <cellStyle name="Normal 10 3 2 2" xfId="392"/>
    <cellStyle name="Normal 10 3 2 2 2" xfId="726"/>
    <cellStyle name="Normal 10 3 2 2 2 2" xfId="2249"/>
    <cellStyle name="Normal 10 3 2 2 3" xfId="1058"/>
    <cellStyle name="Normal 10 3 2 2 3 2" xfId="2581"/>
    <cellStyle name="Normal 10 3 2 2 4" xfId="1390"/>
    <cellStyle name="Normal 10 3 2 2 4 2" xfId="2913"/>
    <cellStyle name="Normal 10 3 2 2 5" xfId="1917"/>
    <cellStyle name="Normal 10 3 2 3" xfId="560"/>
    <cellStyle name="Normal 10 3 2 3 2" xfId="2083"/>
    <cellStyle name="Normal 10 3 2 4" xfId="892"/>
    <cellStyle name="Normal 10 3 2 4 2" xfId="2415"/>
    <cellStyle name="Normal 10 3 2 5" xfId="1224"/>
    <cellStyle name="Normal 10 3 2 5 2" xfId="2747"/>
    <cellStyle name="Normal 10 3 2 6" xfId="1751"/>
    <cellStyle name="Normal 10 3 3" xfId="308"/>
    <cellStyle name="Normal 10 3 3 2" xfId="643"/>
    <cellStyle name="Normal 10 3 3 2 2" xfId="2166"/>
    <cellStyle name="Normal 10 3 3 3" xfId="975"/>
    <cellStyle name="Normal 10 3 3 3 2" xfId="2498"/>
    <cellStyle name="Normal 10 3 3 4" xfId="1307"/>
    <cellStyle name="Normal 10 3 3 4 2" xfId="2830"/>
    <cellStyle name="Normal 10 3 3 5" xfId="1834"/>
    <cellStyle name="Normal 10 3 4" xfId="477"/>
    <cellStyle name="Normal 10 3 4 2" xfId="2000"/>
    <cellStyle name="Normal 10 3 5" xfId="809"/>
    <cellStyle name="Normal 10 3 5 2" xfId="2332"/>
    <cellStyle name="Normal 10 3 6" xfId="1141"/>
    <cellStyle name="Normal 10 3 6 2" xfId="2664"/>
    <cellStyle name="Normal 10 3 7" xfId="1668"/>
    <cellStyle name="Normal 10 3 8" xfId="9465"/>
    <cellStyle name="Normal 10 4" xfId="149"/>
    <cellStyle name="Normal 10 4 2" xfId="233"/>
    <cellStyle name="Normal 10 4 2 2" xfId="403"/>
    <cellStyle name="Normal 10 4 2 2 2" xfId="737"/>
    <cellStyle name="Normal 10 4 2 2 2 2" xfId="2260"/>
    <cellStyle name="Normal 10 4 2 2 3" xfId="1069"/>
    <cellStyle name="Normal 10 4 2 2 3 2" xfId="2592"/>
    <cellStyle name="Normal 10 4 2 2 4" xfId="1401"/>
    <cellStyle name="Normal 10 4 2 2 4 2" xfId="2924"/>
    <cellStyle name="Normal 10 4 2 2 5" xfId="1928"/>
    <cellStyle name="Normal 10 4 2 3" xfId="571"/>
    <cellStyle name="Normal 10 4 2 3 2" xfId="2094"/>
    <cellStyle name="Normal 10 4 2 4" xfId="903"/>
    <cellStyle name="Normal 10 4 2 4 2" xfId="2426"/>
    <cellStyle name="Normal 10 4 2 5" xfId="1235"/>
    <cellStyle name="Normal 10 4 2 5 2" xfId="2758"/>
    <cellStyle name="Normal 10 4 2 6" xfId="1762"/>
    <cellStyle name="Normal 10 4 3" xfId="319"/>
    <cellStyle name="Normal 10 4 3 2" xfId="654"/>
    <cellStyle name="Normal 10 4 3 2 2" xfId="2177"/>
    <cellStyle name="Normal 10 4 3 3" xfId="986"/>
    <cellStyle name="Normal 10 4 3 3 2" xfId="2509"/>
    <cellStyle name="Normal 10 4 3 4" xfId="1318"/>
    <cellStyle name="Normal 10 4 3 4 2" xfId="2841"/>
    <cellStyle name="Normal 10 4 3 5" xfId="1845"/>
    <cellStyle name="Normal 10 4 4" xfId="488"/>
    <cellStyle name="Normal 10 4 4 2" xfId="2011"/>
    <cellStyle name="Normal 10 4 5" xfId="820"/>
    <cellStyle name="Normal 10 4 5 2" xfId="2343"/>
    <cellStyle name="Normal 10 4 6" xfId="1152"/>
    <cellStyle name="Normal 10 4 6 2" xfId="2675"/>
    <cellStyle name="Normal 10 4 7" xfId="1679"/>
    <cellStyle name="Normal 10 5" xfId="165"/>
    <cellStyle name="Normal 10 5 2" xfId="335"/>
    <cellStyle name="Normal 10 5 2 2" xfId="669"/>
    <cellStyle name="Normal 10 5 2 2 2" xfId="2192"/>
    <cellStyle name="Normal 10 5 2 3" xfId="1001"/>
    <cellStyle name="Normal 10 5 2 3 2" xfId="2524"/>
    <cellStyle name="Normal 10 5 2 4" xfId="1333"/>
    <cellStyle name="Normal 10 5 2 4 2" xfId="2856"/>
    <cellStyle name="Normal 10 5 2 5" xfId="1860"/>
    <cellStyle name="Normal 10 5 3" xfId="503"/>
    <cellStyle name="Normal 10 5 3 2" xfId="2026"/>
    <cellStyle name="Normal 10 5 4" xfId="835"/>
    <cellStyle name="Normal 10 5 4 2" xfId="2358"/>
    <cellStyle name="Normal 10 5 5" xfId="1167"/>
    <cellStyle name="Normal 10 5 5 2" xfId="2690"/>
    <cellStyle name="Normal 10 5 6" xfId="1694"/>
    <cellStyle name="Normal 10 6" xfId="250"/>
    <cellStyle name="Normal 10 6 2" xfId="586"/>
    <cellStyle name="Normal 10 6 2 2" xfId="2109"/>
    <cellStyle name="Normal 10 6 3" xfId="918"/>
    <cellStyle name="Normal 10 6 3 2" xfId="2441"/>
    <cellStyle name="Normal 10 6 4" xfId="1250"/>
    <cellStyle name="Normal 10 6 4 2" xfId="2773"/>
    <cellStyle name="Normal 10 6 5" xfId="1777"/>
    <cellStyle name="Normal 10 7" xfId="420"/>
    <cellStyle name="Normal 10 7 2" xfId="1943"/>
    <cellStyle name="Normal 10 8" xfId="752"/>
    <cellStyle name="Normal 10 8 2" xfId="2275"/>
    <cellStyle name="Normal 10 9" xfId="1084"/>
    <cellStyle name="Normal 10 9 2" xfId="2607"/>
    <cellStyle name="Normal 100" xfId="12994"/>
    <cellStyle name="Normal 101" xfId="13007"/>
    <cellStyle name="Normal 11" xfId="85"/>
    <cellStyle name="Normal 11 2" xfId="20"/>
    <cellStyle name="Normal 11 2 10" xfId="1598"/>
    <cellStyle name="Normal 11 2 11" xfId="6989"/>
    <cellStyle name="Normal 11 2 2" xfId="27"/>
    <cellStyle name="Normal 11 2 2 10" xfId="1602"/>
    <cellStyle name="Normal 11 2 2 11" xfId="9691"/>
    <cellStyle name="Normal 11 2 2 2" xfId="23"/>
    <cellStyle name="Normal 11 2 2 2 2" xfId="33"/>
    <cellStyle name="Normal 11 2 2 2 2 2" xfId="162"/>
    <cellStyle name="Normal 11 2 2 2 2 2 2" xfId="332"/>
    <cellStyle name="Normal 11 2 2 2 2 2 2 2" xfId="666"/>
    <cellStyle name="Normal 11 2 2 2 2 2 2 2 2" xfId="2189"/>
    <cellStyle name="Normal 11 2 2 2 2 2 2 3" xfId="998"/>
    <cellStyle name="Normal 11 2 2 2 2 2 2 3 2" xfId="2521"/>
    <cellStyle name="Normal 11 2 2 2 2 2 2 4" xfId="1330"/>
    <cellStyle name="Normal 11 2 2 2 2 2 2 4 2" xfId="2853"/>
    <cellStyle name="Normal 11 2 2 2 2 2 2 5" xfId="1857"/>
    <cellStyle name="Normal 11 2 2 2 2 2 3" xfId="500"/>
    <cellStyle name="Normal 11 2 2 2 2 2 3 2" xfId="2023"/>
    <cellStyle name="Normal 11 2 2 2 2 2 4" xfId="832"/>
    <cellStyle name="Normal 11 2 2 2 2 2 4 2" xfId="2355"/>
    <cellStyle name="Normal 11 2 2 2 2 2 5" xfId="1164"/>
    <cellStyle name="Normal 11 2 2 2 2 2 5 2" xfId="2687"/>
    <cellStyle name="Normal 11 2 2 2 2 2 6" xfId="1691"/>
    <cellStyle name="Normal 11 2 2 2 2 3" xfId="247"/>
    <cellStyle name="Normal 11 2 2 2 2 3 2" xfId="583"/>
    <cellStyle name="Normal 11 2 2 2 2 3 2 2" xfId="2106"/>
    <cellStyle name="Normal 11 2 2 2 2 3 3" xfId="915"/>
    <cellStyle name="Normal 11 2 2 2 2 3 3 2" xfId="2438"/>
    <cellStyle name="Normal 11 2 2 2 2 3 4" xfId="1247"/>
    <cellStyle name="Normal 11 2 2 2 2 3 4 2" xfId="2770"/>
    <cellStyle name="Normal 11 2 2 2 2 3 5" xfId="1774"/>
    <cellStyle name="Normal 11 2 2 2 2 4" xfId="417"/>
    <cellStyle name="Normal 11 2 2 2 2 4 2" xfId="1940"/>
    <cellStyle name="Normal 11 2 2 2 2 5" xfId="749"/>
    <cellStyle name="Normal 11 2 2 2 2 5 2" xfId="2272"/>
    <cellStyle name="Normal 11 2 2 2 2 6" xfId="1081"/>
    <cellStyle name="Normal 11 2 2 2 2 6 2" xfId="2604"/>
    <cellStyle name="Normal 11 2 2 2 2 7" xfId="1607"/>
    <cellStyle name="Normal 11 2 2 2 3" xfId="155"/>
    <cellStyle name="Normal 11 2 2 2 3 2" xfId="325"/>
    <cellStyle name="Normal 11 2 2 2 3 2 2" xfId="659"/>
    <cellStyle name="Normal 11 2 2 2 3 2 2 2" xfId="2182"/>
    <cellStyle name="Normal 11 2 2 2 3 2 3" xfId="991"/>
    <cellStyle name="Normal 11 2 2 2 3 2 3 2" xfId="2514"/>
    <cellStyle name="Normal 11 2 2 2 3 2 4" xfId="1323"/>
    <cellStyle name="Normal 11 2 2 2 3 2 4 2" xfId="2846"/>
    <cellStyle name="Normal 11 2 2 2 3 2 5" xfId="1850"/>
    <cellStyle name="Normal 11 2 2 2 3 3" xfId="493"/>
    <cellStyle name="Normal 11 2 2 2 3 3 2" xfId="2016"/>
    <cellStyle name="Normal 11 2 2 2 3 4" xfId="825"/>
    <cellStyle name="Normal 11 2 2 2 3 4 2" xfId="2348"/>
    <cellStyle name="Normal 11 2 2 2 3 5" xfId="1157"/>
    <cellStyle name="Normal 11 2 2 2 3 5 2" xfId="2680"/>
    <cellStyle name="Normal 11 2 2 2 3 6" xfId="1684"/>
    <cellStyle name="Normal 11 2 2 2 4" xfId="240"/>
    <cellStyle name="Normal 11 2 2 2 4 2" xfId="576"/>
    <cellStyle name="Normal 11 2 2 2 4 2 2" xfId="2099"/>
    <cellStyle name="Normal 11 2 2 2 4 3" xfId="908"/>
    <cellStyle name="Normal 11 2 2 2 4 3 2" xfId="2431"/>
    <cellStyle name="Normal 11 2 2 2 4 4" xfId="1240"/>
    <cellStyle name="Normal 11 2 2 2 4 4 2" xfId="2763"/>
    <cellStyle name="Normal 11 2 2 2 4 5" xfId="1767"/>
    <cellStyle name="Normal 11 2 2 2 5" xfId="410"/>
    <cellStyle name="Normal 11 2 2 2 5 2" xfId="1933"/>
    <cellStyle name="Normal 11 2 2 2 6" xfId="742"/>
    <cellStyle name="Normal 11 2 2 2 6 2" xfId="2265"/>
    <cellStyle name="Normal 11 2 2 2 7" xfId="1074"/>
    <cellStyle name="Normal 11 2 2 2 7 2" xfId="2597"/>
    <cellStyle name="Normal 11 2 2 2 8" xfId="1600"/>
    <cellStyle name="Normal 11 2 2 3" xfId="35"/>
    <cellStyle name="Normal 11 2 2 3 2" xfId="164"/>
    <cellStyle name="Normal 11 2 2 3 2 2" xfId="334"/>
    <cellStyle name="Normal 11 2 2 3 2 2 2" xfId="668"/>
    <cellStyle name="Normal 11 2 2 3 2 2 2 2" xfId="2191"/>
    <cellStyle name="Normal 11 2 2 3 2 2 3" xfId="1000"/>
    <cellStyle name="Normal 11 2 2 3 2 2 3 2" xfId="2523"/>
    <cellStyle name="Normal 11 2 2 3 2 2 4" xfId="1332"/>
    <cellStyle name="Normal 11 2 2 3 2 2 4 2" xfId="2855"/>
    <cellStyle name="Normal 11 2 2 3 2 2 5" xfId="1859"/>
    <cellStyle name="Normal 11 2 2 3 2 3" xfId="502"/>
    <cellStyle name="Normal 11 2 2 3 2 3 2" xfId="2025"/>
    <cellStyle name="Normal 11 2 2 3 2 4" xfId="834"/>
    <cellStyle name="Normal 11 2 2 3 2 4 2" xfId="2357"/>
    <cellStyle name="Normal 11 2 2 3 2 5" xfId="1166"/>
    <cellStyle name="Normal 11 2 2 3 2 5 2" xfId="2689"/>
    <cellStyle name="Normal 11 2 2 3 2 6" xfId="1693"/>
    <cellStyle name="Normal 11 2 2 3 3" xfId="249"/>
    <cellStyle name="Normal 11 2 2 3 3 2" xfId="585"/>
    <cellStyle name="Normal 11 2 2 3 3 2 2" xfId="2108"/>
    <cellStyle name="Normal 11 2 2 3 3 3" xfId="917"/>
    <cellStyle name="Normal 11 2 2 3 3 3 2" xfId="2440"/>
    <cellStyle name="Normal 11 2 2 3 3 4" xfId="1249"/>
    <cellStyle name="Normal 11 2 2 3 3 4 2" xfId="2772"/>
    <cellStyle name="Normal 11 2 2 3 3 5" xfId="1776"/>
    <cellStyle name="Normal 11 2 2 3 4" xfId="419"/>
    <cellStyle name="Normal 11 2 2 3 4 2" xfId="1942"/>
    <cellStyle name="Normal 11 2 2 3 5" xfId="751"/>
    <cellStyle name="Normal 11 2 2 3 5 2" xfId="2274"/>
    <cellStyle name="Normal 11 2 2 3 6" xfId="1083"/>
    <cellStyle name="Normal 11 2 2 3 6 2" xfId="2606"/>
    <cellStyle name="Normal 11 2 2 3 7" xfId="1609"/>
    <cellStyle name="Normal 11 2 2 4" xfId="77"/>
    <cellStyle name="Normal 11 2 2 4 2" xfId="171"/>
    <cellStyle name="Normal 11 2 2 4 2 2" xfId="341"/>
    <cellStyle name="Normal 11 2 2 4 2 2 2" xfId="675"/>
    <cellStyle name="Normal 11 2 2 4 2 2 2 2" xfId="2198"/>
    <cellStyle name="Normal 11 2 2 4 2 2 3" xfId="1007"/>
    <cellStyle name="Normal 11 2 2 4 2 2 3 2" xfId="2530"/>
    <cellStyle name="Normal 11 2 2 4 2 2 4" xfId="1339"/>
    <cellStyle name="Normal 11 2 2 4 2 2 4 2" xfId="2862"/>
    <cellStyle name="Normal 11 2 2 4 2 2 5" xfId="1866"/>
    <cellStyle name="Normal 11 2 2 4 2 3" xfId="509"/>
    <cellStyle name="Normal 11 2 2 4 2 3 2" xfId="2032"/>
    <cellStyle name="Normal 11 2 2 4 2 4" xfId="841"/>
    <cellStyle name="Normal 11 2 2 4 2 4 2" xfId="2364"/>
    <cellStyle name="Normal 11 2 2 4 2 5" xfId="1173"/>
    <cellStyle name="Normal 11 2 2 4 2 5 2" xfId="2696"/>
    <cellStyle name="Normal 11 2 2 4 2 6" xfId="1700"/>
    <cellStyle name="Normal 11 2 2 4 3" xfId="256"/>
    <cellStyle name="Normal 11 2 2 4 3 2" xfId="592"/>
    <cellStyle name="Normal 11 2 2 4 3 2 2" xfId="2115"/>
    <cellStyle name="Normal 11 2 2 4 3 3" xfId="924"/>
    <cellStyle name="Normal 11 2 2 4 3 3 2" xfId="2447"/>
    <cellStyle name="Normal 11 2 2 4 3 4" xfId="1256"/>
    <cellStyle name="Normal 11 2 2 4 3 4 2" xfId="2779"/>
    <cellStyle name="Normal 11 2 2 4 3 5" xfId="1783"/>
    <cellStyle name="Normal 11 2 2 4 4" xfId="426"/>
    <cellStyle name="Normal 11 2 2 4 4 2" xfId="1949"/>
    <cellStyle name="Normal 11 2 2 4 5" xfId="758"/>
    <cellStyle name="Normal 11 2 2 4 5 2" xfId="2281"/>
    <cellStyle name="Normal 11 2 2 4 6" xfId="1090"/>
    <cellStyle name="Normal 11 2 2 4 6 2" xfId="2613"/>
    <cellStyle name="Normal 11 2 2 4 7" xfId="1617"/>
    <cellStyle name="Normal 11 2 2 5" xfId="157"/>
    <cellStyle name="Normal 11 2 2 5 2" xfId="327"/>
    <cellStyle name="Normal 11 2 2 5 2 2" xfId="661"/>
    <cellStyle name="Normal 11 2 2 5 2 2 2" xfId="2184"/>
    <cellStyle name="Normal 11 2 2 5 2 3" xfId="993"/>
    <cellStyle name="Normal 11 2 2 5 2 3 2" xfId="2516"/>
    <cellStyle name="Normal 11 2 2 5 2 4" xfId="1325"/>
    <cellStyle name="Normal 11 2 2 5 2 4 2" xfId="2848"/>
    <cellStyle name="Normal 11 2 2 5 2 5" xfId="1852"/>
    <cellStyle name="Normal 11 2 2 5 3" xfId="495"/>
    <cellStyle name="Normal 11 2 2 5 3 2" xfId="2018"/>
    <cellStyle name="Normal 11 2 2 5 4" xfId="827"/>
    <cellStyle name="Normal 11 2 2 5 4 2" xfId="2350"/>
    <cellStyle name="Normal 11 2 2 5 5" xfId="1159"/>
    <cellStyle name="Normal 11 2 2 5 5 2" xfId="2682"/>
    <cellStyle name="Normal 11 2 2 5 6" xfId="1686"/>
    <cellStyle name="Normal 11 2 2 6" xfId="242"/>
    <cellStyle name="Normal 11 2 2 6 2" xfId="578"/>
    <cellStyle name="Normal 11 2 2 6 2 2" xfId="2101"/>
    <cellStyle name="Normal 11 2 2 6 3" xfId="910"/>
    <cellStyle name="Normal 11 2 2 6 3 2" xfId="2433"/>
    <cellStyle name="Normal 11 2 2 6 4" xfId="1242"/>
    <cellStyle name="Normal 11 2 2 6 4 2" xfId="2765"/>
    <cellStyle name="Normal 11 2 2 6 5" xfId="1769"/>
    <cellStyle name="Normal 11 2 2 7" xfId="412"/>
    <cellStyle name="Normal 11 2 2 7 2" xfId="1935"/>
    <cellStyle name="Normal 11 2 2 8" xfId="744"/>
    <cellStyle name="Normal 11 2 2 8 2" xfId="2267"/>
    <cellStyle name="Normal 11 2 2 9" xfId="1076"/>
    <cellStyle name="Normal 11 2 2 9 2" xfId="2599"/>
    <cellStyle name="Normal 11 2 3" xfId="31"/>
    <cellStyle name="Normal 11 2 3 2" xfId="160"/>
    <cellStyle name="Normal 11 2 3 2 2" xfId="330"/>
    <cellStyle name="Normal 11 2 3 2 2 2" xfId="664"/>
    <cellStyle name="Normal 11 2 3 2 2 2 2" xfId="2187"/>
    <cellStyle name="Normal 11 2 3 2 2 3" xfId="996"/>
    <cellStyle name="Normal 11 2 3 2 2 3 2" xfId="2519"/>
    <cellStyle name="Normal 11 2 3 2 2 4" xfId="1328"/>
    <cellStyle name="Normal 11 2 3 2 2 4 2" xfId="2851"/>
    <cellStyle name="Normal 11 2 3 2 2 5" xfId="1855"/>
    <cellStyle name="Normal 11 2 3 2 3" xfId="498"/>
    <cellStyle name="Normal 11 2 3 2 3 2" xfId="2021"/>
    <cellStyle name="Normal 11 2 3 2 4" xfId="830"/>
    <cellStyle name="Normal 11 2 3 2 4 2" xfId="2353"/>
    <cellStyle name="Normal 11 2 3 2 5" xfId="1162"/>
    <cellStyle name="Normal 11 2 3 2 5 2" xfId="2685"/>
    <cellStyle name="Normal 11 2 3 2 6" xfId="1689"/>
    <cellStyle name="Normal 11 2 3 3" xfId="245"/>
    <cellStyle name="Normal 11 2 3 3 2" xfId="581"/>
    <cellStyle name="Normal 11 2 3 3 2 2" xfId="2104"/>
    <cellStyle name="Normal 11 2 3 3 3" xfId="913"/>
    <cellStyle name="Normal 11 2 3 3 3 2" xfId="2436"/>
    <cellStyle name="Normal 11 2 3 3 4" xfId="1245"/>
    <cellStyle name="Normal 11 2 3 3 4 2" xfId="2768"/>
    <cellStyle name="Normal 11 2 3 3 5" xfId="1772"/>
    <cellStyle name="Normal 11 2 3 4" xfId="415"/>
    <cellStyle name="Normal 11 2 3 4 2" xfId="1938"/>
    <cellStyle name="Normal 11 2 3 5" xfId="747"/>
    <cellStyle name="Normal 11 2 3 5 2" xfId="2270"/>
    <cellStyle name="Normal 11 2 3 6" xfId="1079"/>
    <cellStyle name="Normal 11 2 3 6 2" xfId="2602"/>
    <cellStyle name="Normal 11 2 3 7" xfId="1605"/>
    <cellStyle name="Normal 11 2 4" xfId="52"/>
    <cellStyle name="Normal 11 2 4 2" xfId="166"/>
    <cellStyle name="Normal 11 2 4 2 2" xfId="336"/>
    <cellStyle name="Normal 11 2 4 2 2 2" xfId="670"/>
    <cellStyle name="Normal 11 2 4 2 2 2 2" xfId="2193"/>
    <cellStyle name="Normal 11 2 4 2 2 3" xfId="1002"/>
    <cellStyle name="Normal 11 2 4 2 2 3 2" xfId="2525"/>
    <cellStyle name="Normal 11 2 4 2 2 4" xfId="1334"/>
    <cellStyle name="Normal 11 2 4 2 2 4 2" xfId="2857"/>
    <cellStyle name="Normal 11 2 4 2 2 5" xfId="1861"/>
    <cellStyle name="Normal 11 2 4 2 3" xfId="504"/>
    <cellStyle name="Normal 11 2 4 2 3 2" xfId="2027"/>
    <cellStyle name="Normal 11 2 4 2 4" xfId="836"/>
    <cellStyle name="Normal 11 2 4 2 4 2" xfId="2359"/>
    <cellStyle name="Normal 11 2 4 2 5" xfId="1168"/>
    <cellStyle name="Normal 11 2 4 2 5 2" xfId="2691"/>
    <cellStyle name="Normal 11 2 4 2 6" xfId="1695"/>
    <cellStyle name="Normal 11 2 4 3" xfId="251"/>
    <cellStyle name="Normal 11 2 4 3 2" xfId="587"/>
    <cellStyle name="Normal 11 2 4 3 2 2" xfId="2110"/>
    <cellStyle name="Normal 11 2 4 3 3" xfId="919"/>
    <cellStyle name="Normal 11 2 4 3 3 2" xfId="2442"/>
    <cellStyle name="Normal 11 2 4 3 4" xfId="1251"/>
    <cellStyle name="Normal 11 2 4 3 4 2" xfId="2774"/>
    <cellStyle name="Normal 11 2 4 3 5" xfId="1778"/>
    <cellStyle name="Normal 11 2 4 4" xfId="421"/>
    <cellStyle name="Normal 11 2 4 4 2" xfId="1944"/>
    <cellStyle name="Normal 11 2 4 5" xfId="753"/>
    <cellStyle name="Normal 11 2 4 5 2" xfId="2276"/>
    <cellStyle name="Normal 11 2 4 6" xfId="1085"/>
    <cellStyle name="Normal 11 2 4 6 2" xfId="2608"/>
    <cellStyle name="Normal 11 2 4 7" xfId="1611"/>
    <cellStyle name="Normal 11 2 5" xfId="153"/>
    <cellStyle name="Normal 11 2 5 2" xfId="323"/>
    <cellStyle name="Normal 11 2 5 2 2" xfId="657"/>
    <cellStyle name="Normal 11 2 5 2 2 2" xfId="2180"/>
    <cellStyle name="Normal 11 2 5 2 3" xfId="989"/>
    <cellStyle name="Normal 11 2 5 2 3 2" xfId="2512"/>
    <cellStyle name="Normal 11 2 5 2 4" xfId="1321"/>
    <cellStyle name="Normal 11 2 5 2 4 2" xfId="2844"/>
    <cellStyle name="Normal 11 2 5 2 5" xfId="1848"/>
    <cellStyle name="Normal 11 2 5 3" xfId="491"/>
    <cellStyle name="Normal 11 2 5 3 2" xfId="2014"/>
    <cellStyle name="Normal 11 2 5 4" xfId="823"/>
    <cellStyle name="Normal 11 2 5 4 2" xfId="2346"/>
    <cellStyle name="Normal 11 2 5 5" xfId="1155"/>
    <cellStyle name="Normal 11 2 5 5 2" xfId="2678"/>
    <cellStyle name="Normal 11 2 5 6" xfId="1682"/>
    <cellStyle name="Normal 11 2 6" xfId="238"/>
    <cellStyle name="Normal 11 2 6 2" xfId="574"/>
    <cellStyle name="Normal 11 2 6 2 2" xfId="2097"/>
    <cellStyle name="Normal 11 2 6 3" xfId="906"/>
    <cellStyle name="Normal 11 2 6 3 2" xfId="2429"/>
    <cellStyle name="Normal 11 2 6 4" xfId="1238"/>
    <cellStyle name="Normal 11 2 6 4 2" xfId="2761"/>
    <cellStyle name="Normal 11 2 6 5" xfId="1765"/>
    <cellStyle name="Normal 11 2 7" xfId="408"/>
    <cellStyle name="Normal 11 2 7 2" xfId="1931"/>
    <cellStyle name="Normal 11 2 8" xfId="740"/>
    <cellStyle name="Normal 11 2 8 2" xfId="2263"/>
    <cellStyle name="Normal 11 2 9" xfId="1072"/>
    <cellStyle name="Normal 11 2 9 2" xfId="2595"/>
    <cellStyle name="Normal 11 3" xfId="53"/>
    <cellStyle name="Normal 11 3 2" xfId="76"/>
    <cellStyle name="Normal 11 3 2 2" xfId="170"/>
    <cellStyle name="Normal 11 3 2 2 2" xfId="340"/>
    <cellStyle name="Normal 11 3 2 2 2 2" xfId="674"/>
    <cellStyle name="Normal 11 3 2 2 2 2 2" xfId="2197"/>
    <cellStyle name="Normal 11 3 2 2 2 3" xfId="1006"/>
    <cellStyle name="Normal 11 3 2 2 2 3 2" xfId="2529"/>
    <cellStyle name="Normal 11 3 2 2 2 4" xfId="1338"/>
    <cellStyle name="Normal 11 3 2 2 2 4 2" xfId="2861"/>
    <cellStyle name="Normal 11 3 2 2 2 5" xfId="1865"/>
    <cellStyle name="Normal 11 3 2 2 3" xfId="508"/>
    <cellStyle name="Normal 11 3 2 2 3 2" xfId="2031"/>
    <cellStyle name="Normal 11 3 2 2 4" xfId="840"/>
    <cellStyle name="Normal 11 3 2 2 4 2" xfId="2363"/>
    <cellStyle name="Normal 11 3 2 2 5" xfId="1172"/>
    <cellStyle name="Normal 11 3 2 2 5 2" xfId="2695"/>
    <cellStyle name="Normal 11 3 2 2 6" xfId="1699"/>
    <cellStyle name="Normal 11 3 2 3" xfId="255"/>
    <cellStyle name="Normal 11 3 2 3 2" xfId="591"/>
    <cellStyle name="Normal 11 3 2 3 2 2" xfId="2114"/>
    <cellStyle name="Normal 11 3 2 3 3" xfId="923"/>
    <cellStyle name="Normal 11 3 2 3 3 2" xfId="2446"/>
    <cellStyle name="Normal 11 3 2 3 4" xfId="1255"/>
    <cellStyle name="Normal 11 3 2 3 4 2" xfId="2778"/>
    <cellStyle name="Normal 11 3 2 3 5" xfId="1782"/>
    <cellStyle name="Normal 11 3 2 4" xfId="425"/>
    <cellStyle name="Normal 11 3 2 4 2" xfId="1948"/>
    <cellStyle name="Normal 11 3 2 5" xfId="757"/>
    <cellStyle name="Normal 11 3 2 5 2" xfId="2280"/>
    <cellStyle name="Normal 11 3 2 6" xfId="1089"/>
    <cellStyle name="Normal 11 3 2 6 2" xfId="2612"/>
    <cellStyle name="Normal 11 3 2 7" xfId="1616"/>
    <cellStyle name="Normal 11 3 2 8" xfId="9699"/>
    <cellStyle name="Normal 11 3 3" xfId="167"/>
    <cellStyle name="Normal 11 3 3 2" xfId="337"/>
    <cellStyle name="Normal 11 3 3 2 2" xfId="671"/>
    <cellStyle name="Normal 11 3 3 2 2 2" xfId="2194"/>
    <cellStyle name="Normal 11 3 3 2 3" xfId="1003"/>
    <cellStyle name="Normal 11 3 3 2 3 2" xfId="2526"/>
    <cellStyle name="Normal 11 3 3 2 4" xfId="1335"/>
    <cellStyle name="Normal 11 3 3 2 4 2" xfId="2858"/>
    <cellStyle name="Normal 11 3 3 2 5" xfId="1862"/>
    <cellStyle name="Normal 11 3 3 3" xfId="505"/>
    <cellStyle name="Normal 11 3 3 3 2" xfId="2028"/>
    <cellStyle name="Normal 11 3 3 4" xfId="837"/>
    <cellStyle name="Normal 11 3 3 4 2" xfId="2360"/>
    <cellStyle name="Normal 11 3 3 5" xfId="1169"/>
    <cellStyle name="Normal 11 3 3 5 2" xfId="2692"/>
    <cellStyle name="Normal 11 3 3 6" xfId="1696"/>
    <cellStyle name="Normal 11 3 3 7" xfId="9693"/>
    <cellStyle name="Normal 11 3 4" xfId="252"/>
    <cellStyle name="Normal 11 3 4 2" xfId="588"/>
    <cellStyle name="Normal 11 3 4 2 2" xfId="2111"/>
    <cellStyle name="Normal 11 3 4 3" xfId="920"/>
    <cellStyle name="Normal 11 3 4 3 2" xfId="2443"/>
    <cellStyle name="Normal 11 3 4 4" xfId="1252"/>
    <cellStyle name="Normal 11 3 4 4 2" xfId="2775"/>
    <cellStyle name="Normal 11 3 4 5" xfId="1779"/>
    <cellStyle name="Normal 11 3 5" xfId="422"/>
    <cellStyle name="Normal 11 3 5 2" xfId="1945"/>
    <cellStyle name="Normal 11 3 6" xfId="754"/>
    <cellStyle name="Normal 11 3 6 2" xfId="2277"/>
    <cellStyle name="Normal 11 3 7" xfId="1086"/>
    <cellStyle name="Normal 11 3 7 2" xfId="2609"/>
    <cellStyle name="Normal 11 3 8" xfId="1612"/>
    <cellStyle name="Normal 11 3 9" xfId="6990"/>
    <cellStyle name="Normal 11 4" xfId="263"/>
    <cellStyle name="Normal 11 4 2" xfId="12904"/>
    <cellStyle name="Normal 11 5" xfId="1489"/>
    <cellStyle name="Normal 11 5 2" xfId="2936"/>
    <cellStyle name="Normal 11 5 3" xfId="9466"/>
    <cellStyle name="Normal 11 6" xfId="4028"/>
    <cellStyle name="Normal 1113" xfId="1490"/>
    <cellStyle name="Normal 1114" xfId="1491"/>
    <cellStyle name="Normal 1123" xfId="1492"/>
    <cellStyle name="Normal 1123 2" xfId="2937"/>
    <cellStyle name="Normal 1130" xfId="1493"/>
    <cellStyle name="Normal 1135" xfId="1494"/>
    <cellStyle name="Normal 117" xfId="406"/>
    <cellStyle name="Normal 12" xfId="151"/>
    <cellStyle name="Normal 12 2" xfId="321"/>
    <cellStyle name="Normal 12 2 2" xfId="12906"/>
    <cellStyle name="Normal 12 3" xfId="1495"/>
    <cellStyle name="Normal 12 3 2" xfId="9472"/>
    <cellStyle name="Normal 12 4" xfId="4029"/>
    <cellStyle name="Normal 13" xfId="150"/>
    <cellStyle name="Normal 13 2" xfId="320"/>
    <cellStyle name="Normal 13 2 2" xfId="655"/>
    <cellStyle name="Normal 13 2 2 2" xfId="2178"/>
    <cellStyle name="Normal 13 2 3" xfId="987"/>
    <cellStyle name="Normal 13 2 3 2" xfId="2510"/>
    <cellStyle name="Normal 13 2 4" xfId="1319"/>
    <cellStyle name="Normal 13 2 4 2" xfId="2842"/>
    <cellStyle name="Normal 13 2 5" xfId="1846"/>
    <cellStyle name="Normal 13 2 6" xfId="12909"/>
    <cellStyle name="Normal 13 3" xfId="489"/>
    <cellStyle name="Normal 13 3 2" xfId="2012"/>
    <cellStyle name="Normal 13 3 3" xfId="9473"/>
    <cellStyle name="Normal 13 4" xfId="821"/>
    <cellStyle name="Normal 13 4 2" xfId="2344"/>
    <cellStyle name="Normal 13 5" xfId="1153"/>
    <cellStyle name="Normal 13 5 2" xfId="2676"/>
    <cellStyle name="Normal 13 6" xfId="1496"/>
    <cellStyle name="Normal 13 7" xfId="1680"/>
    <cellStyle name="Normal 13 8" xfId="4030"/>
    <cellStyle name="Normal 14" xfId="234"/>
    <cellStyle name="Normal 14 2" xfId="1497"/>
    <cellStyle name="Normal 14 2 2" xfId="12916"/>
    <cellStyle name="Normal 14 2 3" xfId="12910"/>
    <cellStyle name="Normal 14 3" xfId="9474"/>
    <cellStyle name="Normal 14 4" xfId="4031"/>
    <cellStyle name="Normal 15" xfId="54"/>
    <cellStyle name="Normal 15 2" xfId="1498"/>
    <cellStyle name="Normal 15 2 2" xfId="12914"/>
    <cellStyle name="Normal 15 2 2 2" xfId="12915"/>
    <cellStyle name="Normal 15 2 2 2 2" xfId="12921"/>
    <cellStyle name="Normal 15 2 2 3" xfId="12920"/>
    <cellStyle name="Normal 15 2 3" xfId="9690"/>
    <cellStyle name="Normal 15 2 4" xfId="6991"/>
    <cellStyle name="Normal 15 3" xfId="12911"/>
    <cellStyle name="Normal 15 3 2" xfId="12917"/>
    <cellStyle name="Normal 15 4" xfId="9475"/>
    <cellStyle name="Normal 15 5" xfId="4032"/>
    <cellStyle name="Normal 16" xfId="236"/>
    <cellStyle name="Normal 16 2" xfId="1499"/>
    <cellStyle name="Normal 16 2 2" xfId="12913"/>
    <cellStyle name="Normal 16 2 2 2" xfId="12919"/>
    <cellStyle name="Normal 16 2 3" xfId="9689"/>
    <cellStyle name="Normal 16 2 4" xfId="6992"/>
    <cellStyle name="Normal 16 3" xfId="12912"/>
    <cellStyle name="Normal 16 3 2" xfId="12918"/>
    <cellStyle name="Normal 16 4" xfId="9476"/>
    <cellStyle name="Normal 16 5" xfId="4033"/>
    <cellStyle name="Normal 17" xfId="404"/>
    <cellStyle name="Normal 17 2" xfId="1500"/>
    <cellStyle name="Normal 17 2 2" xfId="9477"/>
    <cellStyle name="Normal 17 3" xfId="4034"/>
    <cellStyle name="Normal 18" xfId="235"/>
    <cellStyle name="Normal 18 2" xfId="572"/>
    <cellStyle name="Normal 18 2 2" xfId="2095"/>
    <cellStyle name="Normal 18 2 3" xfId="9537"/>
    <cellStyle name="Normal 18 3" xfId="904"/>
    <cellStyle name="Normal 18 3 2" xfId="2427"/>
    <cellStyle name="Normal 18 4" xfId="1236"/>
    <cellStyle name="Normal 18 4 2" xfId="2759"/>
    <cellStyle name="Normal 18 5" xfId="1501"/>
    <cellStyle name="Normal 18 6" xfId="1763"/>
    <cellStyle name="Normal 18 7" xfId="6993"/>
    <cellStyle name="Normal 19" xfId="405"/>
    <cellStyle name="Normal 19 2" xfId="738"/>
    <cellStyle name="Normal 19 2 2" xfId="2261"/>
    <cellStyle name="Normal 19 2 3" xfId="9640"/>
    <cellStyle name="Normal 19 3" xfId="1070"/>
    <cellStyle name="Normal 19 3 2" xfId="2593"/>
    <cellStyle name="Normal 19 4" xfId="1402"/>
    <cellStyle name="Normal 19 4 2" xfId="2925"/>
    <cellStyle name="Normal 19 5" xfId="1502"/>
    <cellStyle name="Normal 19 6" xfId="1929"/>
    <cellStyle name="Normal 19 7" xfId="6994"/>
    <cellStyle name="Normal 2" xfId="1"/>
    <cellStyle name="Normal 2 10" xfId="2976"/>
    <cellStyle name="Normal 2 10 10" xfId="6995"/>
    <cellStyle name="Normal 2 10 10 2" xfId="9573"/>
    <cellStyle name="Normal 2 10 11" xfId="6996"/>
    <cellStyle name="Normal 2 10 2" xfId="4035"/>
    <cellStyle name="Normal 2 10 2 2" xfId="6997"/>
    <cellStyle name="Normal 2 10 2 2 2" xfId="9624"/>
    <cellStyle name="Normal 2 10 3" xfId="4036"/>
    <cellStyle name="Normal 2 10 4" xfId="4037"/>
    <cellStyle name="Normal 2 10 5" xfId="4038"/>
    <cellStyle name="Normal 2 10 6" xfId="4039"/>
    <cellStyle name="Normal 2 10 7" xfId="4040"/>
    <cellStyle name="Normal 2 10 8" xfId="4041"/>
    <cellStyle name="Normal 2 10 9" xfId="6998"/>
    <cellStyle name="Normal 2 10 9 2" xfId="9515"/>
    <cellStyle name="Normal 2 100" xfId="4042"/>
    <cellStyle name="Normal 2 100 2" xfId="7595"/>
    <cellStyle name="Normal 2 101" xfId="4043"/>
    <cellStyle name="Normal 2 101 2" xfId="7596"/>
    <cellStyle name="Normal 2 102" xfId="4044"/>
    <cellStyle name="Normal 2 102 2" xfId="7597"/>
    <cellStyle name="Normal 2 103" xfId="4045"/>
    <cellStyle name="Normal 2 103 2" xfId="7598"/>
    <cellStyle name="Normal 2 104" xfId="4046"/>
    <cellStyle name="Normal 2 104 2" xfId="7599"/>
    <cellStyle name="Normal 2 105" xfId="4047"/>
    <cellStyle name="Normal 2 105 2" xfId="7600"/>
    <cellStyle name="Normal 2 106" xfId="4048"/>
    <cellStyle name="Normal 2 106 2" xfId="7601"/>
    <cellStyle name="Normal 2 107" xfId="4049"/>
    <cellStyle name="Normal 2 107 2" xfId="4050"/>
    <cellStyle name="Normal 2 107 2 2" xfId="9469"/>
    <cellStyle name="Normal 2 107 3" xfId="6999"/>
    <cellStyle name="Normal 2 107 3 2" xfId="9692"/>
    <cellStyle name="Normal 2 107 4" xfId="7000"/>
    <cellStyle name="Normal 2 107 4 2" xfId="9694"/>
    <cellStyle name="Normal 2 107 5" xfId="9463"/>
    <cellStyle name="Normal 2 108" xfId="4051"/>
    <cellStyle name="Normal 2 108 2" xfId="9480"/>
    <cellStyle name="Normal 2 109" xfId="7001"/>
    <cellStyle name="Normal 2 109 2" xfId="9539"/>
    <cellStyle name="Normal 2 11" xfId="1503"/>
    <cellStyle name="Normal 2 11 10" xfId="7002"/>
    <cellStyle name="Normal 2 11 10 2" xfId="9555"/>
    <cellStyle name="Normal 2 11 11" xfId="7003"/>
    <cellStyle name="Normal 2 11 11 2" xfId="9675"/>
    <cellStyle name="Normal 2 11 12" xfId="7602"/>
    <cellStyle name="Normal 2 11 13" xfId="4052"/>
    <cellStyle name="Normal 2 11 2" xfId="4053"/>
    <cellStyle name="Normal 2 11 2 2" xfId="7004"/>
    <cellStyle name="Normal 2 11 2 2 2" xfId="9606"/>
    <cellStyle name="Normal 2 11 3" xfId="4054"/>
    <cellStyle name="Normal 2 11 4" xfId="4055"/>
    <cellStyle name="Normal 2 11 5" xfId="4056"/>
    <cellStyle name="Normal 2 11 6" xfId="4057"/>
    <cellStyle name="Normal 2 11 7" xfId="4058"/>
    <cellStyle name="Normal 2 11 8" xfId="4059"/>
    <cellStyle name="Normal 2 11 9" xfId="7005"/>
    <cellStyle name="Normal 2 11 9 2" xfId="9496"/>
    <cellStyle name="Normal 2 110" xfId="7006"/>
    <cellStyle name="Normal 2 110 2" xfId="9643"/>
    <cellStyle name="Normal 2 111" xfId="7007"/>
    <cellStyle name="Normal 2 111 2" xfId="9647"/>
    <cellStyle name="Normal 2 112" xfId="7008"/>
    <cellStyle name="Normal 2 112 2" xfId="9653"/>
    <cellStyle name="Normal 2 113" xfId="7414"/>
    <cellStyle name="Normal 2 113 2" xfId="9696"/>
    <cellStyle name="Normal 2 114" xfId="12941"/>
    <cellStyle name="Normal 2 115" xfId="17"/>
    <cellStyle name="Normal 2 116" xfId="10"/>
    <cellStyle name="Normal 2 12" xfId="4060"/>
    <cellStyle name="Normal 2 12 10" xfId="7603"/>
    <cellStyle name="Normal 2 12 2" xfId="4061"/>
    <cellStyle name="Normal 2 12 3" xfId="4062"/>
    <cellStyle name="Normal 2 12 4" xfId="4063"/>
    <cellStyle name="Normal 2 12 5" xfId="4064"/>
    <cellStyle name="Normal 2 12 6" xfId="4065"/>
    <cellStyle name="Normal 2 12 7" xfId="4066"/>
    <cellStyle name="Normal 2 12 8" xfId="4067"/>
    <cellStyle name="Normal 2 12 9" xfId="7009"/>
    <cellStyle name="Normal 2 12 9 2" xfId="9590"/>
    <cellStyle name="Normal 2 13" xfId="4068"/>
    <cellStyle name="Normal 2 13 2" xfId="10486"/>
    <cellStyle name="Normal 2 14" xfId="4069"/>
    <cellStyle name="Normal 2 14 2" xfId="10487"/>
    <cellStyle name="Normal 2 15" xfId="4070"/>
    <cellStyle name="Normal 2 15 2" xfId="10488"/>
    <cellStyle name="Normal 2 16" xfId="4071"/>
    <cellStyle name="Normal 2 16 2" xfId="10489"/>
    <cellStyle name="Normal 2 17" xfId="4072"/>
    <cellStyle name="Normal 2 17 2" xfId="10490"/>
    <cellStyle name="Normal 2 18" xfId="4073"/>
    <cellStyle name="Normal 2 18 2" xfId="10491"/>
    <cellStyle name="Normal 2 19" xfId="4074"/>
    <cellStyle name="Normal 2 19 2" xfId="10492"/>
    <cellStyle name="Normal 2 2" xfId="14"/>
    <cellStyle name="Normal 2 2 10" xfId="4075"/>
    <cellStyle name="Normal 2 2 10 2" xfId="7010"/>
    <cellStyle name="Normal 2 2 10 3" xfId="7011"/>
    <cellStyle name="Normal 2 2 10 3 2" xfId="9679"/>
    <cellStyle name="Normal 2 2 11" xfId="4076"/>
    <cellStyle name="Normal 2 2 11 2" xfId="7012"/>
    <cellStyle name="Normal 2 2 12" xfId="4077"/>
    <cellStyle name="Normal 2 2 13" xfId="4078"/>
    <cellStyle name="Normal 2 2 14" xfId="4079"/>
    <cellStyle name="Normal 2 2 15" xfId="4080"/>
    <cellStyle name="Normal 2 2 16" xfId="4081"/>
    <cellStyle name="Normal 2 2 17" xfId="4082"/>
    <cellStyle name="Normal 2 2 18" xfId="4083"/>
    <cellStyle name="Normal 2 2 19" xfId="4084"/>
    <cellStyle name="Normal 2 2 2" xfId="57"/>
    <cellStyle name="Normal 2 2 2 10" xfId="4086"/>
    <cellStyle name="Normal 2 2 2 10 2" xfId="7604"/>
    <cellStyle name="Normal 2 2 2 11" xfId="4087"/>
    <cellStyle name="Normal 2 2 2 11 2" xfId="7605"/>
    <cellStyle name="Normal 2 2 2 12" xfId="4088"/>
    <cellStyle name="Normal 2 2 2 12 2" xfId="7606"/>
    <cellStyle name="Normal 2 2 2 13" xfId="4089"/>
    <cellStyle name="Normal 2 2 2 13 2" xfId="7607"/>
    <cellStyle name="Normal 2 2 2 14" xfId="4090"/>
    <cellStyle name="Normal 2 2 2 14 2" xfId="7608"/>
    <cellStyle name="Normal 2 2 2 15" xfId="4091"/>
    <cellStyle name="Normal 2 2 2 15 2" xfId="7609"/>
    <cellStyle name="Normal 2 2 2 16" xfId="4092"/>
    <cellStyle name="Normal 2 2 2 16 2" xfId="7610"/>
    <cellStyle name="Normal 2 2 2 17" xfId="4093"/>
    <cellStyle name="Normal 2 2 2 17 2" xfId="7611"/>
    <cellStyle name="Normal 2 2 2 18" xfId="4094"/>
    <cellStyle name="Normal 2 2 2 18 2" xfId="7612"/>
    <cellStyle name="Normal 2 2 2 19" xfId="4095"/>
    <cellStyle name="Normal 2 2 2 19 2" xfId="7613"/>
    <cellStyle name="Normal 2 2 2 2" xfId="1505"/>
    <cellStyle name="Normal 2 2 2 2 2" xfId="7013"/>
    <cellStyle name="Normal 2 2 2 2 2 2" xfId="7014"/>
    <cellStyle name="Normal 2 2 2 2 2 2 2" xfId="9627"/>
    <cellStyle name="Normal 2 2 2 2 2 3" xfId="9520"/>
    <cellStyle name="Normal 2 2 2 2 3" xfId="7015"/>
    <cellStyle name="Normal 2 2 2 2 3 2" xfId="9576"/>
    <cellStyle name="Normal 2 2 2 2 4" xfId="7016"/>
    <cellStyle name="Normal 2 2 2 2 4 2" xfId="9684"/>
    <cellStyle name="Normal 2 2 2 2 5" xfId="7614"/>
    <cellStyle name="Normal 2 2 2 2 6" xfId="4096"/>
    <cellStyle name="Normal 2 2 2 20" xfId="4097"/>
    <cellStyle name="Normal 2 2 2 20 2" xfId="7615"/>
    <cellStyle name="Normal 2 2 2 21" xfId="4098"/>
    <cellStyle name="Normal 2 2 2 21 2" xfId="7616"/>
    <cellStyle name="Normal 2 2 2 22" xfId="4099"/>
    <cellStyle name="Normal 2 2 2 22 2" xfId="7617"/>
    <cellStyle name="Normal 2 2 2 23" xfId="4100"/>
    <cellStyle name="Normal 2 2 2 23 2" xfId="7618"/>
    <cellStyle name="Normal 2 2 2 24" xfId="4101"/>
    <cellStyle name="Normal 2 2 2 24 2" xfId="7619"/>
    <cellStyle name="Normal 2 2 2 25" xfId="4102"/>
    <cellStyle name="Normal 2 2 2 25 2" xfId="7620"/>
    <cellStyle name="Normal 2 2 2 26" xfId="4103"/>
    <cellStyle name="Normal 2 2 2 26 2" xfId="7621"/>
    <cellStyle name="Normal 2 2 2 27" xfId="4104"/>
    <cellStyle name="Normal 2 2 2 27 2" xfId="7622"/>
    <cellStyle name="Normal 2 2 2 28" xfId="4105"/>
    <cellStyle name="Normal 2 2 2 28 2" xfId="7623"/>
    <cellStyle name="Normal 2 2 2 29" xfId="4106"/>
    <cellStyle name="Normal 2 2 2 29 2" xfId="7624"/>
    <cellStyle name="Normal 2 2 2 3" xfId="4107"/>
    <cellStyle name="Normal 2 2 2 3 2" xfId="7017"/>
    <cellStyle name="Normal 2 2 2 3 2 2" xfId="7018"/>
    <cellStyle name="Normal 2 2 2 3 2 2 2" xfId="9609"/>
    <cellStyle name="Normal 2 2 2 3 2 3" xfId="9499"/>
    <cellStyle name="Normal 2 2 2 3 3" xfId="7019"/>
    <cellStyle name="Normal 2 2 2 3 3 2" xfId="9558"/>
    <cellStyle name="Normal 2 2 2 3 4" xfId="7625"/>
    <cellStyle name="Normal 2 2 2 30" xfId="4108"/>
    <cellStyle name="Normal 2 2 2 30 2" xfId="7626"/>
    <cellStyle name="Normal 2 2 2 31" xfId="7020"/>
    <cellStyle name="Normal 2 2 2 31 2" xfId="9483"/>
    <cellStyle name="Normal 2 2 2 32" xfId="7021"/>
    <cellStyle name="Normal 2 2 2 32 2" xfId="9542"/>
    <cellStyle name="Normal 2 2 2 33" xfId="7022"/>
    <cellStyle name="Normal 2 2 2 33 2" xfId="9669"/>
    <cellStyle name="Normal 2 2 2 34" xfId="4085"/>
    <cellStyle name="Normal 2 2 2 4" xfId="4109"/>
    <cellStyle name="Normal 2 2 2 4 2" xfId="7023"/>
    <cellStyle name="Normal 2 2 2 4 2 2" xfId="9593"/>
    <cellStyle name="Normal 2 2 2 4 3" xfId="7627"/>
    <cellStyle name="Normal 2 2 2 5" xfId="4110"/>
    <cellStyle name="Normal 2 2 2 5 2" xfId="7628"/>
    <cellStyle name="Normal 2 2 2 6" xfId="4111"/>
    <cellStyle name="Normal 2 2 2 6 2" xfId="7629"/>
    <cellStyle name="Normal 2 2 2 7" xfId="4112"/>
    <cellStyle name="Normal 2 2 2 7 2" xfId="7630"/>
    <cellStyle name="Normal 2 2 2 8" xfId="4113"/>
    <cellStyle name="Normal 2 2 2 8 2" xfId="7631"/>
    <cellStyle name="Normal 2 2 2 9" xfId="4114"/>
    <cellStyle name="Normal 2 2 2 9 2" xfId="7632"/>
    <cellStyle name="Normal 2 2 20" xfId="4115"/>
    <cellStyle name="Normal 2 2 21" xfId="4116"/>
    <cellStyle name="Normal 2 2 22" xfId="4117"/>
    <cellStyle name="Normal 2 2 23" xfId="4118"/>
    <cellStyle name="Normal 2 2 24" xfId="4119"/>
    <cellStyle name="Normal 2 2 25" xfId="4120"/>
    <cellStyle name="Normal 2 2 26" xfId="4121"/>
    <cellStyle name="Normal 2 2 27" xfId="4122"/>
    <cellStyle name="Normal 2 2 28" xfId="4123"/>
    <cellStyle name="Normal 2 2 29" xfId="4124"/>
    <cellStyle name="Normal 2 2 3" xfId="58"/>
    <cellStyle name="Normal 2 2 3 2" xfId="7024"/>
    <cellStyle name="Normal 2 2 3 2 2" xfId="7025"/>
    <cellStyle name="Normal 2 2 3 2 2 2" xfId="9629"/>
    <cellStyle name="Normal 2 2 3 2 3" xfId="7026"/>
    <cellStyle name="Normal 2 2 3 2 3 2" xfId="9578"/>
    <cellStyle name="Normal 2 2 3 2 4" xfId="7027"/>
    <cellStyle name="Normal 2 2 3 2 4 2" xfId="9683"/>
    <cellStyle name="Normal 2 2 3 2 5" xfId="9522"/>
    <cellStyle name="Normal 2 2 3 3" xfId="7028"/>
    <cellStyle name="Normal 2 2 3 3 2" xfId="7029"/>
    <cellStyle name="Normal 2 2 3 3 2 2" xfId="9611"/>
    <cellStyle name="Normal 2 2 3 3 3" xfId="7030"/>
    <cellStyle name="Normal 2 2 3 3 3 2" xfId="9560"/>
    <cellStyle name="Normal 2 2 3 3 4" xfId="9501"/>
    <cellStyle name="Normal 2 2 3 4" xfId="7031"/>
    <cellStyle name="Normal 2 2 3 4 2" xfId="7032"/>
    <cellStyle name="Normal 2 2 3 4 2 2" xfId="9595"/>
    <cellStyle name="Normal 2 2 3 4 3" xfId="9485"/>
    <cellStyle name="Normal 2 2 3 5" xfId="7033"/>
    <cellStyle name="Normal 2 2 3 5 2" xfId="9544"/>
    <cellStyle name="Normal 2 2 3 6" xfId="7034"/>
    <cellStyle name="Normal 2 2 3 6 2" xfId="9668"/>
    <cellStyle name="Normal 2 2 3 7" xfId="7633"/>
    <cellStyle name="Normal 2 2 30" xfId="4125"/>
    <cellStyle name="Normal 2 2 31" xfId="4126"/>
    <cellStyle name="Normal 2 2 31 2" xfId="9464"/>
    <cellStyle name="Normal 2 2 32" xfId="4127"/>
    <cellStyle name="Normal 2 2 32 2" xfId="9468"/>
    <cellStyle name="Normal 2 2 33" xfId="4128"/>
    <cellStyle name="Normal 2 2 33 2" xfId="9663"/>
    <cellStyle name="Normal 2 2 34" xfId="12943"/>
    <cellStyle name="Normal 2 2 35" xfId="56"/>
    <cellStyle name="Normal 2 2 4" xfId="1504"/>
    <cellStyle name="Normal 2 2 4 2" xfId="7035"/>
    <cellStyle name="Normal 2 2 4 2 2" xfId="7036"/>
    <cellStyle name="Normal 2 2 4 2 2 2" xfId="9630"/>
    <cellStyle name="Normal 2 2 4 2 3" xfId="7037"/>
    <cellStyle name="Normal 2 2 4 2 3 2" xfId="9579"/>
    <cellStyle name="Normal 2 2 4 2 4" xfId="7038"/>
    <cellStyle name="Normal 2 2 4 2 4 2" xfId="9682"/>
    <cellStyle name="Normal 2 2 4 2 5" xfId="9524"/>
    <cellStyle name="Normal 2 2 4 3" xfId="7039"/>
    <cellStyle name="Normal 2 2 4 3 2" xfId="7040"/>
    <cellStyle name="Normal 2 2 4 3 2 2" xfId="9612"/>
    <cellStyle name="Normal 2 2 4 3 3" xfId="7041"/>
    <cellStyle name="Normal 2 2 4 3 3 2" xfId="9561"/>
    <cellStyle name="Normal 2 2 4 3 4" xfId="9502"/>
    <cellStyle name="Normal 2 2 4 4" xfId="7042"/>
    <cellStyle name="Normal 2 2 4 4 2" xfId="7043"/>
    <cellStyle name="Normal 2 2 4 4 2 2" xfId="9596"/>
    <cellStyle name="Normal 2 2 4 4 3" xfId="9486"/>
    <cellStyle name="Normal 2 2 4 5" xfId="7044"/>
    <cellStyle name="Normal 2 2 4 5 2" xfId="9545"/>
    <cellStyle name="Normal 2 2 4 6" xfId="7045"/>
    <cellStyle name="Normal 2 2 4 6 2" xfId="9667"/>
    <cellStyle name="Normal 2 2 4 7" xfId="7634"/>
    <cellStyle name="Normal 2 2 4 8" xfId="4129"/>
    <cellStyle name="Normal 2 2 5" xfId="4130"/>
    <cellStyle name="Normal 2 2 5 2" xfId="7046"/>
    <cellStyle name="Normal 2 2 5 2 2" xfId="7047"/>
    <cellStyle name="Normal 2 2 5 2 2 2" xfId="9631"/>
    <cellStyle name="Normal 2 2 5 2 3" xfId="7048"/>
    <cellStyle name="Normal 2 2 5 2 3 2" xfId="9580"/>
    <cellStyle name="Normal 2 2 5 2 4" xfId="7049"/>
    <cellStyle name="Normal 2 2 5 2 4 2" xfId="9677"/>
    <cellStyle name="Normal 2 2 5 2 5" xfId="9526"/>
    <cellStyle name="Normal 2 2 5 3" xfId="7050"/>
    <cellStyle name="Normal 2 2 5 3 2" xfId="7051"/>
    <cellStyle name="Normal 2 2 5 3 2 2" xfId="9613"/>
    <cellStyle name="Normal 2 2 5 3 3" xfId="7052"/>
    <cellStyle name="Normal 2 2 5 3 3 2" xfId="9562"/>
    <cellStyle name="Normal 2 2 5 3 4" xfId="9503"/>
    <cellStyle name="Normal 2 2 5 4" xfId="7053"/>
    <cellStyle name="Normal 2 2 5 4 2" xfId="7054"/>
    <cellStyle name="Normal 2 2 5 4 2 2" xfId="9597"/>
    <cellStyle name="Normal 2 2 5 4 3" xfId="9487"/>
    <cellStyle name="Normal 2 2 5 5" xfId="7055"/>
    <cellStyle name="Normal 2 2 5 5 2" xfId="9546"/>
    <cellStyle name="Normal 2 2 5 6" xfId="7056"/>
    <cellStyle name="Normal 2 2 5 6 2" xfId="9651"/>
    <cellStyle name="Normal 2 2 5 7" xfId="7635"/>
    <cellStyle name="Normal 2 2 6" xfId="4131"/>
    <cellStyle name="Normal 2 2 6 2" xfId="7057"/>
    <cellStyle name="Normal 2 2 6 2 2" xfId="7058"/>
    <cellStyle name="Normal 2 2 6 2 2 2" xfId="9632"/>
    <cellStyle name="Normal 2 2 6 2 3" xfId="7059"/>
    <cellStyle name="Normal 2 2 6 2 3 2" xfId="9581"/>
    <cellStyle name="Normal 2 2 6 2 4" xfId="7060"/>
    <cellStyle name="Normal 2 2 6 2 4 2" xfId="9686"/>
    <cellStyle name="Normal 2 2 6 2 5" xfId="9528"/>
    <cellStyle name="Normal 2 2 6 3" xfId="7061"/>
    <cellStyle name="Normal 2 2 6 3 2" xfId="7062"/>
    <cellStyle name="Normal 2 2 6 3 2 2" xfId="9614"/>
    <cellStyle name="Normal 2 2 6 3 3" xfId="7063"/>
    <cellStyle name="Normal 2 2 6 3 3 2" xfId="9563"/>
    <cellStyle name="Normal 2 2 6 3 4" xfId="9504"/>
    <cellStyle name="Normal 2 2 6 4" xfId="7064"/>
    <cellStyle name="Normal 2 2 6 4 2" xfId="7065"/>
    <cellStyle name="Normal 2 2 6 4 2 2" xfId="9598"/>
    <cellStyle name="Normal 2 2 6 4 3" xfId="9488"/>
    <cellStyle name="Normal 2 2 6 5" xfId="7066"/>
    <cellStyle name="Normal 2 2 6 5 2" xfId="9547"/>
    <cellStyle name="Normal 2 2 6 6" xfId="7067"/>
    <cellStyle name="Normal 2 2 6 6 2" xfId="9671"/>
    <cellStyle name="Normal 2 2 6 7" xfId="7636"/>
    <cellStyle name="Normal 2 2 7" xfId="4132"/>
    <cellStyle name="Normal 2 2 7 2" xfId="7068"/>
    <cellStyle name="Normal 2 2 7 2 2" xfId="7069"/>
    <cellStyle name="Normal 2 2 7 2 2 2" xfId="9633"/>
    <cellStyle name="Normal 2 2 7 2 3" xfId="7070"/>
    <cellStyle name="Normal 2 2 7 2 3 2" xfId="9582"/>
    <cellStyle name="Normal 2 2 7 2 4" xfId="7071"/>
    <cellStyle name="Normal 2 2 7 2 4 2" xfId="9685"/>
    <cellStyle name="Normal 2 2 7 2 5" xfId="9529"/>
    <cellStyle name="Normal 2 2 7 3" xfId="7072"/>
    <cellStyle name="Normal 2 2 7 3 2" xfId="7073"/>
    <cellStyle name="Normal 2 2 7 3 2 2" xfId="9615"/>
    <cellStyle name="Normal 2 2 7 3 3" xfId="7074"/>
    <cellStyle name="Normal 2 2 7 3 3 2" xfId="9564"/>
    <cellStyle name="Normal 2 2 7 3 4" xfId="9505"/>
    <cellStyle name="Normal 2 2 7 4" xfId="7075"/>
    <cellStyle name="Normal 2 2 7 4 2" xfId="7076"/>
    <cellStyle name="Normal 2 2 7 4 2 2" xfId="9599"/>
    <cellStyle name="Normal 2 2 7 4 3" xfId="9489"/>
    <cellStyle name="Normal 2 2 7 5" xfId="7077"/>
    <cellStyle name="Normal 2 2 7 5 2" xfId="9548"/>
    <cellStyle name="Normal 2 2 7 6" xfId="7078"/>
    <cellStyle name="Normal 2 2 7 6 2" xfId="9670"/>
    <cellStyle name="Normal 2 2 7 7" xfId="7637"/>
    <cellStyle name="Normal 2 2 8" xfId="4133"/>
    <cellStyle name="Normal 2 2 8 2" xfId="7079"/>
    <cellStyle name="Normal 2 2 8 2 2" xfId="7080"/>
    <cellStyle name="Normal 2 2 8 2 2 2" xfId="9634"/>
    <cellStyle name="Normal 2 2 8 2 3" xfId="7081"/>
    <cellStyle name="Normal 2 2 8 2 3 2" xfId="9583"/>
    <cellStyle name="Normal 2 2 8 2 4" xfId="7082"/>
    <cellStyle name="Normal 2 2 8 2 4 2" xfId="9678"/>
    <cellStyle name="Normal 2 2 8 2 5" xfId="9530"/>
    <cellStyle name="Normal 2 2 8 3" xfId="7083"/>
    <cellStyle name="Normal 2 2 8 3 2" xfId="7084"/>
    <cellStyle name="Normal 2 2 8 3 2 2" xfId="9616"/>
    <cellStyle name="Normal 2 2 8 3 3" xfId="7085"/>
    <cellStyle name="Normal 2 2 8 3 3 2" xfId="9565"/>
    <cellStyle name="Normal 2 2 8 3 4" xfId="9506"/>
    <cellStyle name="Normal 2 2 8 4" xfId="7086"/>
    <cellStyle name="Normal 2 2 8 4 2" xfId="7087"/>
    <cellStyle name="Normal 2 2 8 4 2 2" xfId="9600"/>
    <cellStyle name="Normal 2 2 8 4 3" xfId="9490"/>
    <cellStyle name="Normal 2 2 8 5" xfId="7088"/>
    <cellStyle name="Normal 2 2 8 5 2" xfId="9549"/>
    <cellStyle name="Normal 2 2 8 6" xfId="7089"/>
    <cellStyle name="Normal 2 2 8 6 2" xfId="9655"/>
    <cellStyle name="Normal 2 2 8 7" xfId="7638"/>
    <cellStyle name="Normal 2 2 88" xfId="1506"/>
    <cellStyle name="Normal 2 2 9" xfId="4134"/>
    <cellStyle name="Normal 2 2 9 2" xfId="7090"/>
    <cellStyle name="Normal 2 2 9 2 2" xfId="7091"/>
    <cellStyle name="Normal 2 2 9 2 2 2" xfId="9635"/>
    <cellStyle name="Normal 2 2 9 2 3" xfId="7092"/>
    <cellStyle name="Normal 2 2 9 2 3 2" xfId="9584"/>
    <cellStyle name="Normal 2 2 9 2 4" xfId="7093"/>
    <cellStyle name="Normal 2 2 9 2 4 2" xfId="9681"/>
    <cellStyle name="Normal 2 2 9 2 5" xfId="9531"/>
    <cellStyle name="Normal 2 2 9 3" xfId="7094"/>
    <cellStyle name="Normal 2 2 9 3 2" xfId="7095"/>
    <cellStyle name="Normal 2 2 9 3 2 2" xfId="9617"/>
    <cellStyle name="Normal 2 2 9 3 3" xfId="7096"/>
    <cellStyle name="Normal 2 2 9 3 3 2" xfId="9566"/>
    <cellStyle name="Normal 2 2 9 3 4" xfId="9507"/>
    <cellStyle name="Normal 2 2 9 4" xfId="7097"/>
    <cellStyle name="Normal 2 2 9 4 2" xfId="7098"/>
    <cellStyle name="Normal 2 2 9 4 2 2" xfId="9601"/>
    <cellStyle name="Normal 2 2 9 4 3" xfId="9491"/>
    <cellStyle name="Normal 2 2 9 5" xfId="7099"/>
    <cellStyle name="Normal 2 2 9 5 2" xfId="9550"/>
    <cellStyle name="Normal 2 2 9 6" xfId="7100"/>
    <cellStyle name="Normal 2 2 9 6 2" xfId="9666"/>
    <cellStyle name="Normal 2 2 9 7" xfId="7639"/>
    <cellStyle name="Normal 2 20" xfId="4135"/>
    <cellStyle name="Normal 2 20 2" xfId="10493"/>
    <cellStyle name="Normal 2 21" xfId="4136"/>
    <cellStyle name="Normal 2 21 2" xfId="10494"/>
    <cellStyle name="Normal 2 22" xfId="4137"/>
    <cellStyle name="Normal 2 22 2" xfId="10495"/>
    <cellStyle name="Normal 2 23" xfId="4138"/>
    <cellStyle name="Normal 2 23 2" xfId="10496"/>
    <cellStyle name="Normal 2 24" xfId="4139"/>
    <cellStyle name="Normal 2 24 2" xfId="10497"/>
    <cellStyle name="Normal 2 25" xfId="4140"/>
    <cellStyle name="Normal 2 25 2" xfId="10498"/>
    <cellStyle name="Normal 2 26" xfId="4141"/>
    <cellStyle name="Normal 2 26 2" xfId="10499"/>
    <cellStyle name="Normal 2 27" xfId="4142"/>
    <cellStyle name="Normal 2 27 2" xfId="10500"/>
    <cellStyle name="Normal 2 28" xfId="4143"/>
    <cellStyle name="Normal 2 28 2" xfId="10501"/>
    <cellStyle name="Normal 2 29" xfId="4144"/>
    <cellStyle name="Normal 2 29 2" xfId="10502"/>
    <cellStyle name="Normal 2 3" xfId="59"/>
    <cellStyle name="Normal 2 3 2" xfId="1507"/>
    <cellStyle name="Normal 2 3 2 2" xfId="6861"/>
    <cellStyle name="Normal 2 3 2 3" xfId="9519"/>
    <cellStyle name="Normal 2 3 2 4" xfId="4146"/>
    <cellStyle name="Normal 2 3 3" xfId="7101"/>
    <cellStyle name="Normal 2 3 4" xfId="7102"/>
    <cellStyle name="Normal 2 3 5" xfId="4145"/>
    <cellStyle name="Normal 2 30" xfId="4147"/>
    <cellStyle name="Normal 2 30 2" xfId="7640"/>
    <cellStyle name="Normal 2 31" xfId="4148"/>
    <cellStyle name="Normal 2 31 2" xfId="7641"/>
    <cellStyle name="Normal 2 32" xfId="4149"/>
    <cellStyle name="Normal 2 32 2" xfId="7642"/>
    <cellStyle name="Normal 2 33" xfId="4150"/>
    <cellStyle name="Normal 2 33 2" xfId="7643"/>
    <cellStyle name="Normal 2 34" xfId="4151"/>
    <cellStyle name="Normal 2 34 2" xfId="7644"/>
    <cellStyle name="Normal 2 35" xfId="4152"/>
    <cellStyle name="Normal 2 35 2" xfId="7645"/>
    <cellStyle name="Normal 2 36" xfId="4153"/>
    <cellStyle name="Normal 2 36 2" xfId="7646"/>
    <cellStyle name="Normal 2 37" xfId="4154"/>
    <cellStyle name="Normal 2 37 2" xfId="7647"/>
    <cellStyle name="Normal 2 38" xfId="4155"/>
    <cellStyle name="Normal 2 38 2" xfId="7648"/>
    <cellStyle name="Normal 2 39" xfId="4156"/>
    <cellStyle name="Normal 2 39 2" xfId="7649"/>
    <cellStyle name="Normal 2 4" xfId="55"/>
    <cellStyle name="Normal 2 4 2" xfId="4157"/>
    <cellStyle name="Normal 2 4 2 2" xfId="9523"/>
    <cellStyle name="Normal 2 4 3" xfId="7103"/>
    <cellStyle name="Normal 2 4 4" xfId="7104"/>
    <cellStyle name="Normal 2 4 5" xfId="7498"/>
    <cellStyle name="Normal 2 40" xfId="4158"/>
    <cellStyle name="Normal 2 40 2" xfId="7650"/>
    <cellStyle name="Normal 2 41" xfId="4159"/>
    <cellStyle name="Normal 2 41 2" xfId="7651"/>
    <cellStyle name="Normal 2 42" xfId="4160"/>
    <cellStyle name="Normal 2 42 2" xfId="7652"/>
    <cellStyle name="Normal 2 43" xfId="4161"/>
    <cellStyle name="Normal 2 43 2" xfId="7653"/>
    <cellStyle name="Normal 2 44" xfId="4162"/>
    <cellStyle name="Normal 2 44 2" xfId="7654"/>
    <cellStyle name="Normal 2 45" xfId="4163"/>
    <cellStyle name="Normal 2 45 2" xfId="7655"/>
    <cellStyle name="Normal 2 46" xfId="4164"/>
    <cellStyle name="Normal 2 46 2" xfId="7656"/>
    <cellStyle name="Normal 2 47" xfId="4165"/>
    <cellStyle name="Normal 2 47 2" xfId="7657"/>
    <cellStyle name="Normal 2 48" xfId="4166"/>
    <cellStyle name="Normal 2 48 2" xfId="7658"/>
    <cellStyle name="Normal 2 49" xfId="4167"/>
    <cellStyle name="Normal 2 49 2" xfId="7659"/>
    <cellStyle name="Normal 2 5" xfId="105"/>
    <cellStyle name="Normal 2 5 2" xfId="1508"/>
    <cellStyle name="Normal 2 5 2 2" xfId="9525"/>
    <cellStyle name="Normal 2 5 2 3" xfId="4168"/>
    <cellStyle name="Normal 2 5 3" xfId="7105"/>
    <cellStyle name="Normal 2 5 4" xfId="7106"/>
    <cellStyle name="Normal 2 5 5" xfId="7107"/>
    <cellStyle name="Normal 2 50" xfId="4169"/>
    <cellStyle name="Normal 2 50 2" xfId="7660"/>
    <cellStyle name="Normal 2 51" xfId="4170"/>
    <cellStyle name="Normal 2 51 2" xfId="7661"/>
    <cellStyle name="Normal 2 52" xfId="4171"/>
    <cellStyle name="Normal 2 52 2" xfId="7662"/>
    <cellStyle name="Normal 2 53" xfId="4172"/>
    <cellStyle name="Normal 2 53 2" xfId="7663"/>
    <cellStyle name="Normal 2 54" xfId="4173"/>
    <cellStyle name="Normal 2 54 2" xfId="7664"/>
    <cellStyle name="Normal 2 55" xfId="4174"/>
    <cellStyle name="Normal 2 55 2" xfId="7665"/>
    <cellStyle name="Normal 2 56" xfId="4175"/>
    <cellStyle name="Normal 2 56 2" xfId="7666"/>
    <cellStyle name="Normal 2 57" xfId="4176"/>
    <cellStyle name="Normal 2 57 2" xfId="7667"/>
    <cellStyle name="Normal 2 58" xfId="4177"/>
    <cellStyle name="Normal 2 58 2" xfId="7668"/>
    <cellStyle name="Normal 2 59" xfId="4178"/>
    <cellStyle name="Normal 2 59 2" xfId="7669"/>
    <cellStyle name="Normal 2 6" xfId="1509"/>
    <cellStyle name="Normal 2 6 2" xfId="4179"/>
    <cellStyle name="Normal 2 6 2 2" xfId="9527"/>
    <cellStyle name="Normal 2 6 3" xfId="7108"/>
    <cellStyle name="Normal 2 6 4" xfId="7109"/>
    <cellStyle name="Normal 2 60" xfId="4180"/>
    <cellStyle name="Normal 2 60 2" xfId="7670"/>
    <cellStyle name="Normal 2 61" xfId="4181"/>
    <cellStyle name="Normal 2 61 2" xfId="7671"/>
    <cellStyle name="Normal 2 62" xfId="4182"/>
    <cellStyle name="Normal 2 62 2" xfId="7672"/>
    <cellStyle name="Normal 2 63" xfId="4183"/>
    <cellStyle name="Normal 2 63 2" xfId="7673"/>
    <cellStyle name="Normal 2 64" xfId="4184"/>
    <cellStyle name="Normal 2 64 2" xfId="7674"/>
    <cellStyle name="Normal 2 65" xfId="4185"/>
    <cellStyle name="Normal 2 65 2" xfId="7675"/>
    <cellStyle name="Normal 2 66" xfId="4186"/>
    <cellStyle name="Normal 2 66 2" xfId="7676"/>
    <cellStyle name="Normal 2 67" xfId="4187"/>
    <cellStyle name="Normal 2 67 2" xfId="7677"/>
    <cellStyle name="Normal 2 68" xfId="4188"/>
    <cellStyle name="Normal 2 68 2" xfId="7678"/>
    <cellStyle name="Normal 2 69" xfId="4189"/>
    <cellStyle name="Normal 2 69 2" xfId="7679"/>
    <cellStyle name="Normal 2 7" xfId="1510"/>
    <cellStyle name="Normal 2 7 2" xfId="7110"/>
    <cellStyle name="Normal 2 7 3" xfId="7111"/>
    <cellStyle name="Normal 2 7 4" xfId="7112"/>
    <cellStyle name="Normal 2 7 5" xfId="4190"/>
    <cellStyle name="Normal 2 70" xfId="4191"/>
    <cellStyle name="Normal 2 70 2" xfId="7680"/>
    <cellStyle name="Normal 2 71" xfId="4192"/>
    <cellStyle name="Normal 2 71 2" xfId="7681"/>
    <cellStyle name="Normal 2 72" xfId="4193"/>
    <cellStyle name="Normal 2 72 2" xfId="7682"/>
    <cellStyle name="Normal 2 73" xfId="4194"/>
    <cellStyle name="Normal 2 73 2" xfId="7683"/>
    <cellStyle name="Normal 2 74" xfId="4195"/>
    <cellStyle name="Normal 2 74 2" xfId="7684"/>
    <cellStyle name="Normal 2 75" xfId="4196"/>
    <cellStyle name="Normal 2 75 2" xfId="7685"/>
    <cellStyle name="Normal 2 76" xfId="4197"/>
    <cellStyle name="Normal 2 76 2" xfId="7686"/>
    <cellStyle name="Normal 2 77" xfId="4198"/>
    <cellStyle name="Normal 2 77 2" xfId="7687"/>
    <cellStyle name="Normal 2 78" xfId="4199"/>
    <cellStyle name="Normal 2 78 2" xfId="7688"/>
    <cellStyle name="Normal 2 79" xfId="4200"/>
    <cellStyle name="Normal 2 79 2" xfId="7689"/>
    <cellStyle name="Normal 2 8" xfId="1511"/>
    <cellStyle name="Normal 2 8 2" xfId="7113"/>
    <cellStyle name="Normal 2 8 3" xfId="7114"/>
    <cellStyle name="Normal 2 8 4" xfId="7115"/>
    <cellStyle name="Normal 2 8 5" xfId="4201"/>
    <cellStyle name="Normal 2 80" xfId="4202"/>
    <cellStyle name="Normal 2 80 2" xfId="7690"/>
    <cellStyle name="Normal 2 81" xfId="4203"/>
    <cellStyle name="Normal 2 81 2" xfId="7691"/>
    <cellStyle name="Normal 2 82" xfId="4204"/>
    <cellStyle name="Normal 2 82 2" xfId="7116"/>
    <cellStyle name="Normal 2 82 3" xfId="7692"/>
    <cellStyle name="Normal 2 83" xfId="4205"/>
    <cellStyle name="Normal 2 83 2" xfId="7693"/>
    <cellStyle name="Normal 2 84" xfId="4206"/>
    <cellStyle name="Normal 2 84 2" xfId="7694"/>
    <cellStyle name="Normal 2 85" xfId="4207"/>
    <cellStyle name="Normal 2 85 2" xfId="7695"/>
    <cellStyle name="Normal 2 86" xfId="4208"/>
    <cellStyle name="Normal 2 86 2" xfId="7696"/>
    <cellStyle name="Normal 2 87" xfId="4209"/>
    <cellStyle name="Normal 2 87 2" xfId="7697"/>
    <cellStyle name="Normal 2 88" xfId="4210"/>
    <cellStyle name="Normal 2 88 2" xfId="7698"/>
    <cellStyle name="Normal 2 89" xfId="4211"/>
    <cellStyle name="Normal 2 89 2" xfId="7699"/>
    <cellStyle name="Normal 2 9" xfId="1406"/>
    <cellStyle name="Normal 2 9 2" xfId="2928"/>
    <cellStyle name="Normal 2 9 2 2" xfId="7117"/>
    <cellStyle name="Normal 2 9 3" xfId="7118"/>
    <cellStyle name="Normal 2 9 4" xfId="7119"/>
    <cellStyle name="Normal 2 9 5" xfId="4212"/>
    <cellStyle name="Normal 2 90" xfId="4213"/>
    <cellStyle name="Normal 2 90 2" xfId="7700"/>
    <cellStyle name="Normal 2 91" xfId="4214"/>
    <cellStyle name="Normal 2 91 2" xfId="7701"/>
    <cellStyle name="Normal 2 92" xfId="4215"/>
    <cellStyle name="Normal 2 92 2" xfId="7702"/>
    <cellStyle name="Normal 2 93" xfId="4216"/>
    <cellStyle name="Normal 2 93 2" xfId="7703"/>
    <cellStyle name="Normal 2 94" xfId="4217"/>
    <cellStyle name="Normal 2 94 2" xfId="7704"/>
    <cellStyle name="Normal 2 95" xfId="4218"/>
    <cellStyle name="Normal 2 95 2" xfId="7705"/>
    <cellStyle name="Normal 2 96" xfId="4219"/>
    <cellStyle name="Normal 2 96 2" xfId="7706"/>
    <cellStyle name="Normal 2 97" xfId="4220"/>
    <cellStyle name="Normal 2 97 2" xfId="7707"/>
    <cellStyle name="Normal 2 98" xfId="4221"/>
    <cellStyle name="Normal 2 98 2" xfId="7708"/>
    <cellStyle name="Normal 2 99" xfId="4222"/>
    <cellStyle name="Normal 2 99 2" xfId="7709"/>
    <cellStyle name="Normal 2_Cap Petrol" xfId="1512"/>
    <cellStyle name="Normal 20" xfId="1513"/>
    <cellStyle name="Normal 20 2" xfId="9645"/>
    <cellStyle name="Normal 20 3" xfId="7120"/>
    <cellStyle name="Normal 21" xfId="1514"/>
    <cellStyle name="Normal 21 2" xfId="9649"/>
    <cellStyle name="Normal 21 3" xfId="7121"/>
    <cellStyle name="Normal 22" xfId="1515"/>
    <cellStyle name="Normal 22 2" xfId="9687"/>
    <cellStyle name="Normal 22 3" xfId="7122"/>
    <cellStyle name="Normal 23" xfId="1516"/>
    <cellStyle name="Normal 23 2" xfId="9700"/>
    <cellStyle name="Normal 23 3" xfId="7123"/>
    <cellStyle name="Normal 24" xfId="1517"/>
    <cellStyle name="Normal 24 2" xfId="7124"/>
    <cellStyle name="Normal 25" xfId="1518"/>
    <cellStyle name="Normal 26" xfId="1519"/>
    <cellStyle name="Normal 26 2" xfId="7273"/>
    <cellStyle name="Normal 27" xfId="1520"/>
    <cellStyle name="Normal 28" xfId="1521"/>
    <cellStyle name="Normal 28 2" xfId="12923"/>
    <cellStyle name="Normal 29" xfId="1522"/>
    <cellStyle name="Normal 29 2" xfId="12924"/>
    <cellStyle name="Normal 3" xfId="4"/>
    <cellStyle name="Normal 3 10" xfId="4223"/>
    <cellStyle name="Normal 3 11" xfId="4224"/>
    <cellStyle name="Normal 3 12" xfId="4225"/>
    <cellStyle name="Normal 3 12 2" xfId="7710"/>
    <cellStyle name="Normal 3 13" xfId="4226"/>
    <cellStyle name="Normal 3 13 2" xfId="7711"/>
    <cellStyle name="Normal 3 14" xfId="4227"/>
    <cellStyle name="Normal 3 14 2" xfId="7712"/>
    <cellStyle name="Normal 3 15" xfId="4228"/>
    <cellStyle name="Normal 3 15 2" xfId="7713"/>
    <cellStyle name="Normal 3 16" xfId="4229"/>
    <cellStyle name="Normal 3 16 2" xfId="7714"/>
    <cellStyle name="Normal 3 17" xfId="4230"/>
    <cellStyle name="Normal 3 17 2" xfId="7715"/>
    <cellStyle name="Normal 3 18" xfId="4231"/>
    <cellStyle name="Normal 3 18 2" xfId="7716"/>
    <cellStyle name="Normal 3 19" xfId="4232"/>
    <cellStyle name="Normal 3 19 2" xfId="7717"/>
    <cellStyle name="Normal 3 2" xfId="60"/>
    <cellStyle name="Normal 3 2 10" xfId="7125"/>
    <cellStyle name="Normal 3 2 10 2" xfId="9585"/>
    <cellStyle name="Normal 3 2 11" xfId="7126"/>
    <cellStyle name="Normal 3 2 11 2" xfId="9656"/>
    <cellStyle name="Normal 3 2 12" xfId="7497"/>
    <cellStyle name="Normal 3 2 13" xfId="7718"/>
    <cellStyle name="Normal 3 2 2" xfId="96"/>
    <cellStyle name="Normal 3 2 2 2" xfId="7127"/>
    <cellStyle name="Normal 3 2 2 2 2" xfId="9636"/>
    <cellStyle name="Normal 3 2 2 3" xfId="4233"/>
    <cellStyle name="Normal 3 2 3" xfId="4234"/>
    <cellStyle name="Normal 3 2 4" xfId="4235"/>
    <cellStyle name="Normal 3 2 5" xfId="4236"/>
    <cellStyle name="Normal 3 2 6" xfId="4237"/>
    <cellStyle name="Normal 3 2 7" xfId="4238"/>
    <cellStyle name="Normal 3 2 8" xfId="4239"/>
    <cellStyle name="Normal 3 2 9" xfId="7128"/>
    <cellStyle name="Normal 3 2 9 2" xfId="9532"/>
    <cellStyle name="Normal 3 20" xfId="4240"/>
    <cellStyle name="Normal 3 20 2" xfId="7719"/>
    <cellStyle name="Normal 3 21" xfId="4241"/>
    <cellStyle name="Normal 3 21 2" xfId="7720"/>
    <cellStyle name="Normal 3 22" xfId="4242"/>
    <cellStyle name="Normal 3 22 2" xfId="7721"/>
    <cellStyle name="Normal 3 23" xfId="4243"/>
    <cellStyle name="Normal 3 23 2" xfId="7722"/>
    <cellStyle name="Normal 3 24" xfId="4244"/>
    <cellStyle name="Normal 3 24 2" xfId="7723"/>
    <cellStyle name="Normal 3 25" xfId="4245"/>
    <cellStyle name="Normal 3 25 2" xfId="7724"/>
    <cellStyle name="Normal 3 26" xfId="4246"/>
    <cellStyle name="Normal 3 26 2" xfId="7725"/>
    <cellStyle name="Normal 3 27" xfId="4247"/>
    <cellStyle name="Normal 3 27 2" xfId="7726"/>
    <cellStyle name="Normal 3 28" xfId="4248"/>
    <cellStyle name="Normal 3 28 2" xfId="7727"/>
    <cellStyle name="Normal 3 29" xfId="4249"/>
    <cellStyle name="Normal 3 29 2" xfId="7728"/>
    <cellStyle name="Normal 3 3" xfId="113"/>
    <cellStyle name="Normal 3 3 2" xfId="1523"/>
    <cellStyle name="Normal 3 3 2 2" xfId="7130"/>
    <cellStyle name="Normal 3 3 2 2 2" xfId="9618"/>
    <cellStyle name="Normal 3 3 2 3" xfId="9508"/>
    <cellStyle name="Normal 3 3 2 4" xfId="7129"/>
    <cellStyle name="Normal 3 3 3" xfId="7131"/>
    <cellStyle name="Normal 3 3 3 2" xfId="9567"/>
    <cellStyle name="Normal 3 3 4" xfId="7132"/>
    <cellStyle name="Normal 3 30" xfId="4250"/>
    <cellStyle name="Normal 3 30 2" xfId="7729"/>
    <cellStyle name="Normal 3 31" xfId="4251"/>
    <cellStyle name="Normal 3 31 2" xfId="9470"/>
    <cellStyle name="Normal 3 32" xfId="4252"/>
    <cellStyle name="Normal 3 32 2" xfId="9492"/>
    <cellStyle name="Normal 3 33" xfId="7133"/>
    <cellStyle name="Normal 3 33 2" xfId="9551"/>
    <cellStyle name="Normal 3 34" xfId="7134"/>
    <cellStyle name="Normal 3 35" xfId="7413"/>
    <cellStyle name="Normal 3 35 2" xfId="9697"/>
    <cellStyle name="Normal 3 36" xfId="6856"/>
    <cellStyle name="Normal 3 37" xfId="26"/>
    <cellStyle name="Normal 3 38" xfId="12990"/>
    <cellStyle name="Normal 3 4" xfId="38"/>
    <cellStyle name="Normal 3 4 2" xfId="1524"/>
    <cellStyle name="Normal 3 4 2 2" xfId="2938"/>
    <cellStyle name="Normal 3 4 2 2 2" xfId="9602"/>
    <cellStyle name="Normal 3 4 2 3" xfId="7135"/>
    <cellStyle name="Normal 3 4 3" xfId="7136"/>
    <cellStyle name="Normal 3 5" xfId="2980"/>
    <cellStyle name="Normal 3 5 2" xfId="7137"/>
    <cellStyle name="Normal 3 5 3" xfId="4253"/>
    <cellStyle name="Normal 3 6" xfId="4254"/>
    <cellStyle name="Normal 3 7" xfId="4255"/>
    <cellStyle name="Normal 3 8" xfId="4256"/>
    <cellStyle name="Normal 3 9" xfId="4257"/>
    <cellStyle name="Normal 30" xfId="1525"/>
    <cellStyle name="Normal 30 2" xfId="2993"/>
    <cellStyle name="Normal 31" xfId="1526"/>
    <cellStyle name="Normal 32" xfId="1527"/>
    <cellStyle name="Normal 33" xfId="1528"/>
    <cellStyle name="Normal 34" xfId="1529"/>
    <cellStyle name="Normal 35" xfId="1530"/>
    <cellStyle name="Normal 36" xfId="1405"/>
    <cellStyle name="Normal 36 2" xfId="2927"/>
    <cellStyle name="Normal 37" xfId="1578"/>
    <cellStyle name="Normal 37 2" xfId="2947"/>
    <cellStyle name="Normal 38" xfId="1579"/>
    <cellStyle name="Normal 38 2" xfId="2948"/>
    <cellStyle name="Normal 39" xfId="1531"/>
    <cellStyle name="Normal 39 2" xfId="2939"/>
    <cellStyle name="Normal 4" xfId="29"/>
    <cellStyle name="Normal 4 10" xfId="1408"/>
    <cellStyle name="Normal 4 10 2" xfId="2930"/>
    <cellStyle name="Normal 4 11" xfId="6858"/>
    <cellStyle name="Normal 4 12" xfId="12950"/>
    <cellStyle name="Normal 4 2" xfId="62"/>
    <cellStyle name="Normal 4 2 2" xfId="90"/>
    <cellStyle name="Normal 4 2 2 2" xfId="182"/>
    <cellStyle name="Normal 4 2 2 2 2" xfId="352"/>
    <cellStyle name="Normal 4 2 2 2 2 2" xfId="686"/>
    <cellStyle name="Normal 4 2 2 2 2 2 2" xfId="2209"/>
    <cellStyle name="Normal 4 2 2 2 2 3" xfId="1018"/>
    <cellStyle name="Normal 4 2 2 2 2 3 2" xfId="2541"/>
    <cellStyle name="Normal 4 2 2 2 2 4" xfId="1350"/>
    <cellStyle name="Normal 4 2 2 2 2 4 2" xfId="2873"/>
    <cellStyle name="Normal 4 2 2 2 2 5" xfId="1877"/>
    <cellStyle name="Normal 4 2 2 2 3" xfId="520"/>
    <cellStyle name="Normal 4 2 2 2 3 2" xfId="2043"/>
    <cellStyle name="Normal 4 2 2 2 4" xfId="852"/>
    <cellStyle name="Normal 4 2 2 2 4 2" xfId="2375"/>
    <cellStyle name="Normal 4 2 2 2 5" xfId="1184"/>
    <cellStyle name="Normal 4 2 2 2 5 2" xfId="2707"/>
    <cellStyle name="Normal 4 2 2 2 6" xfId="1711"/>
    <cellStyle name="Normal 4 2 2 2 7" xfId="9621"/>
    <cellStyle name="Normal 4 2 2 3" xfId="268"/>
    <cellStyle name="Normal 4 2 2 3 2" xfId="603"/>
    <cellStyle name="Normal 4 2 2 3 2 2" xfId="2126"/>
    <cellStyle name="Normal 4 2 2 3 3" xfId="935"/>
    <cellStyle name="Normal 4 2 2 3 3 2" xfId="2458"/>
    <cellStyle name="Normal 4 2 2 3 4" xfId="1267"/>
    <cellStyle name="Normal 4 2 2 3 4 2" xfId="2790"/>
    <cellStyle name="Normal 4 2 2 3 5" xfId="1794"/>
    <cellStyle name="Normal 4 2 2 4" xfId="437"/>
    <cellStyle name="Normal 4 2 2 4 2" xfId="1960"/>
    <cellStyle name="Normal 4 2 2 5" xfId="769"/>
    <cellStyle name="Normal 4 2 2 5 2" xfId="2292"/>
    <cellStyle name="Normal 4 2 2 6" xfId="1101"/>
    <cellStyle name="Normal 4 2 2 6 2" xfId="2624"/>
    <cellStyle name="Normal 4 2 2 7" xfId="1628"/>
    <cellStyle name="Normal 4 2 2 8" xfId="7138"/>
    <cellStyle name="Normal 4 2 3" xfId="93"/>
    <cellStyle name="Normal 4 2 3 2" xfId="184"/>
    <cellStyle name="Normal 4 2 3 2 2" xfId="354"/>
    <cellStyle name="Normal 4 2 3 2 2 2" xfId="688"/>
    <cellStyle name="Normal 4 2 3 2 2 2 2" xfId="2211"/>
    <cellStyle name="Normal 4 2 3 2 2 3" xfId="1020"/>
    <cellStyle name="Normal 4 2 3 2 2 3 2" xfId="2543"/>
    <cellStyle name="Normal 4 2 3 2 2 4" xfId="1352"/>
    <cellStyle name="Normal 4 2 3 2 2 4 2" xfId="2875"/>
    <cellStyle name="Normal 4 2 3 2 2 5" xfId="1879"/>
    <cellStyle name="Normal 4 2 3 2 3" xfId="522"/>
    <cellStyle name="Normal 4 2 3 2 3 2" xfId="2045"/>
    <cellStyle name="Normal 4 2 3 2 4" xfId="854"/>
    <cellStyle name="Normal 4 2 3 2 4 2" xfId="2377"/>
    <cellStyle name="Normal 4 2 3 2 5" xfId="1186"/>
    <cellStyle name="Normal 4 2 3 2 5 2" xfId="2709"/>
    <cellStyle name="Normal 4 2 3 2 6" xfId="1713"/>
    <cellStyle name="Normal 4 2 3 3" xfId="270"/>
    <cellStyle name="Normal 4 2 3 3 2" xfId="605"/>
    <cellStyle name="Normal 4 2 3 3 2 2" xfId="2128"/>
    <cellStyle name="Normal 4 2 3 3 3" xfId="937"/>
    <cellStyle name="Normal 4 2 3 3 3 2" xfId="2460"/>
    <cellStyle name="Normal 4 2 3 3 4" xfId="1269"/>
    <cellStyle name="Normal 4 2 3 3 4 2" xfId="2792"/>
    <cellStyle name="Normal 4 2 3 3 5" xfId="1796"/>
    <cellStyle name="Normal 4 2 3 4" xfId="439"/>
    <cellStyle name="Normal 4 2 3 4 2" xfId="1962"/>
    <cellStyle name="Normal 4 2 3 5" xfId="771"/>
    <cellStyle name="Normal 4 2 3 5 2" xfId="2294"/>
    <cellStyle name="Normal 4 2 3 6" xfId="1103"/>
    <cellStyle name="Normal 4 2 3 6 2" xfId="2626"/>
    <cellStyle name="Normal 4 2 3 7" xfId="1630"/>
    <cellStyle name="Normal 4 2 3 8" xfId="9511"/>
    <cellStyle name="Normal 4 2 4" xfId="123"/>
    <cellStyle name="Normal 4 2 4 2" xfId="207"/>
    <cellStyle name="Normal 4 2 4 2 2" xfId="377"/>
    <cellStyle name="Normal 4 2 4 2 2 2" xfId="711"/>
    <cellStyle name="Normal 4 2 4 2 2 2 2" xfId="2234"/>
    <cellStyle name="Normal 4 2 4 2 2 3" xfId="1043"/>
    <cellStyle name="Normal 4 2 4 2 2 3 2" xfId="2566"/>
    <cellStyle name="Normal 4 2 4 2 2 4" xfId="1375"/>
    <cellStyle name="Normal 4 2 4 2 2 4 2" xfId="2898"/>
    <cellStyle name="Normal 4 2 4 2 2 5" xfId="1902"/>
    <cellStyle name="Normal 4 2 4 2 3" xfId="545"/>
    <cellStyle name="Normal 4 2 4 2 3 2" xfId="2068"/>
    <cellStyle name="Normal 4 2 4 2 4" xfId="877"/>
    <cellStyle name="Normal 4 2 4 2 4 2" xfId="2400"/>
    <cellStyle name="Normal 4 2 4 2 5" xfId="1209"/>
    <cellStyle name="Normal 4 2 4 2 5 2" xfId="2732"/>
    <cellStyle name="Normal 4 2 4 2 6" xfId="1736"/>
    <cellStyle name="Normal 4 2 4 3" xfId="293"/>
    <cellStyle name="Normal 4 2 4 3 2" xfId="628"/>
    <cellStyle name="Normal 4 2 4 3 2 2" xfId="2151"/>
    <cellStyle name="Normal 4 2 4 3 3" xfId="960"/>
    <cellStyle name="Normal 4 2 4 3 3 2" xfId="2483"/>
    <cellStyle name="Normal 4 2 4 3 4" xfId="1292"/>
    <cellStyle name="Normal 4 2 4 3 4 2" xfId="2815"/>
    <cellStyle name="Normal 4 2 4 3 5" xfId="1819"/>
    <cellStyle name="Normal 4 2 4 4" xfId="462"/>
    <cellStyle name="Normal 4 2 4 4 2" xfId="1985"/>
    <cellStyle name="Normal 4 2 4 5" xfId="794"/>
    <cellStyle name="Normal 4 2 4 5 2" xfId="2317"/>
    <cellStyle name="Normal 4 2 4 6" xfId="1126"/>
    <cellStyle name="Normal 4 2 4 6 2" xfId="2649"/>
    <cellStyle name="Normal 4 2 4 7" xfId="1653"/>
    <cellStyle name="Normal 4 2 5" xfId="134"/>
    <cellStyle name="Normal 4 2 5 2" xfId="218"/>
    <cellStyle name="Normal 4 2 5 2 2" xfId="388"/>
    <cellStyle name="Normal 4 2 5 2 2 2" xfId="722"/>
    <cellStyle name="Normal 4 2 5 2 2 2 2" xfId="2245"/>
    <cellStyle name="Normal 4 2 5 2 2 3" xfId="1054"/>
    <cellStyle name="Normal 4 2 5 2 2 3 2" xfId="2577"/>
    <cellStyle name="Normal 4 2 5 2 2 4" xfId="1386"/>
    <cellStyle name="Normal 4 2 5 2 2 4 2" xfId="2909"/>
    <cellStyle name="Normal 4 2 5 2 2 5" xfId="1913"/>
    <cellStyle name="Normal 4 2 5 2 3" xfId="556"/>
    <cellStyle name="Normal 4 2 5 2 3 2" xfId="2079"/>
    <cellStyle name="Normal 4 2 5 2 4" xfId="888"/>
    <cellStyle name="Normal 4 2 5 2 4 2" xfId="2411"/>
    <cellStyle name="Normal 4 2 5 2 5" xfId="1220"/>
    <cellStyle name="Normal 4 2 5 2 5 2" xfId="2743"/>
    <cellStyle name="Normal 4 2 5 2 6" xfId="1747"/>
    <cellStyle name="Normal 4 2 5 3" xfId="304"/>
    <cellStyle name="Normal 4 2 5 3 2" xfId="639"/>
    <cellStyle name="Normal 4 2 5 3 2 2" xfId="2162"/>
    <cellStyle name="Normal 4 2 5 3 3" xfId="971"/>
    <cellStyle name="Normal 4 2 5 3 3 2" xfId="2494"/>
    <cellStyle name="Normal 4 2 5 3 4" xfId="1303"/>
    <cellStyle name="Normal 4 2 5 3 4 2" xfId="2826"/>
    <cellStyle name="Normal 4 2 5 3 5" xfId="1830"/>
    <cellStyle name="Normal 4 2 5 4" xfId="473"/>
    <cellStyle name="Normal 4 2 5 4 2" xfId="1996"/>
    <cellStyle name="Normal 4 2 5 5" xfId="805"/>
    <cellStyle name="Normal 4 2 5 5 2" xfId="2328"/>
    <cellStyle name="Normal 4 2 5 6" xfId="1137"/>
    <cellStyle name="Normal 4 2 5 6 2" xfId="2660"/>
    <cellStyle name="Normal 4 2 5 7" xfId="1664"/>
    <cellStyle name="Normal 4 2 6" xfId="145"/>
    <cellStyle name="Normal 4 2 6 2" xfId="229"/>
    <cellStyle name="Normal 4 2 6 2 2" xfId="399"/>
    <cellStyle name="Normal 4 2 6 2 2 2" xfId="733"/>
    <cellStyle name="Normal 4 2 6 2 2 2 2" xfId="2256"/>
    <cellStyle name="Normal 4 2 6 2 2 3" xfId="1065"/>
    <cellStyle name="Normal 4 2 6 2 2 3 2" xfId="2588"/>
    <cellStyle name="Normal 4 2 6 2 2 4" xfId="1397"/>
    <cellStyle name="Normal 4 2 6 2 2 4 2" xfId="2920"/>
    <cellStyle name="Normal 4 2 6 2 2 5" xfId="1924"/>
    <cellStyle name="Normal 4 2 6 2 3" xfId="567"/>
    <cellStyle name="Normal 4 2 6 2 3 2" xfId="2090"/>
    <cellStyle name="Normal 4 2 6 2 4" xfId="899"/>
    <cellStyle name="Normal 4 2 6 2 4 2" xfId="2422"/>
    <cellStyle name="Normal 4 2 6 2 5" xfId="1231"/>
    <cellStyle name="Normal 4 2 6 2 5 2" xfId="2754"/>
    <cellStyle name="Normal 4 2 6 2 6" xfId="1758"/>
    <cellStyle name="Normal 4 2 6 3" xfId="315"/>
    <cellStyle name="Normal 4 2 6 3 2" xfId="650"/>
    <cellStyle name="Normal 4 2 6 3 2 2" xfId="2173"/>
    <cellStyle name="Normal 4 2 6 3 3" xfId="982"/>
    <cellStyle name="Normal 4 2 6 3 3 2" xfId="2505"/>
    <cellStyle name="Normal 4 2 6 3 4" xfId="1314"/>
    <cellStyle name="Normal 4 2 6 3 4 2" xfId="2837"/>
    <cellStyle name="Normal 4 2 6 3 5" xfId="1841"/>
    <cellStyle name="Normal 4 2 6 4" xfId="484"/>
    <cellStyle name="Normal 4 2 6 4 2" xfId="2007"/>
    <cellStyle name="Normal 4 2 6 5" xfId="816"/>
    <cellStyle name="Normal 4 2 6 5 2" xfId="2339"/>
    <cellStyle name="Normal 4 2 6 6" xfId="1148"/>
    <cellStyle name="Normal 4 2 6 6 2" xfId="2671"/>
    <cellStyle name="Normal 4 2 6 7" xfId="1675"/>
    <cellStyle name="Normal 4 2 7" xfId="95"/>
    <cellStyle name="Normal 4 2 7 2" xfId="186"/>
    <cellStyle name="Normal 4 2 7 2 2" xfId="356"/>
    <cellStyle name="Normal 4 2 7 2 2 2" xfId="690"/>
    <cellStyle name="Normal 4 2 7 2 2 2 2" xfId="2213"/>
    <cellStyle name="Normal 4 2 7 2 2 3" xfId="1022"/>
    <cellStyle name="Normal 4 2 7 2 2 3 2" xfId="2545"/>
    <cellStyle name="Normal 4 2 7 2 2 4" xfId="1354"/>
    <cellStyle name="Normal 4 2 7 2 2 4 2" xfId="2877"/>
    <cellStyle name="Normal 4 2 7 2 2 5" xfId="1881"/>
    <cellStyle name="Normal 4 2 7 2 3" xfId="524"/>
    <cellStyle name="Normal 4 2 7 2 3 2" xfId="2047"/>
    <cellStyle name="Normal 4 2 7 2 4" xfId="856"/>
    <cellStyle name="Normal 4 2 7 2 4 2" xfId="2379"/>
    <cellStyle name="Normal 4 2 7 2 5" xfId="1188"/>
    <cellStyle name="Normal 4 2 7 2 5 2" xfId="2711"/>
    <cellStyle name="Normal 4 2 7 2 6" xfId="1715"/>
    <cellStyle name="Normal 4 2 7 3" xfId="272"/>
    <cellStyle name="Normal 4 2 7 3 2" xfId="607"/>
    <cellStyle name="Normal 4 2 7 3 2 2" xfId="2130"/>
    <cellStyle name="Normal 4 2 7 3 3" xfId="939"/>
    <cellStyle name="Normal 4 2 7 3 3 2" xfId="2462"/>
    <cellStyle name="Normal 4 2 7 3 4" xfId="1271"/>
    <cellStyle name="Normal 4 2 7 3 4 2" xfId="2794"/>
    <cellStyle name="Normal 4 2 7 3 5" xfId="1798"/>
    <cellStyle name="Normal 4 2 7 4" xfId="441"/>
    <cellStyle name="Normal 4 2 7 4 2" xfId="1964"/>
    <cellStyle name="Normal 4 2 7 5" xfId="773"/>
    <cellStyle name="Normal 4 2 7 5 2" xfId="2296"/>
    <cellStyle name="Normal 4 2 7 6" xfId="1105"/>
    <cellStyle name="Normal 4 2 7 6 2" xfId="2628"/>
    <cellStyle name="Normal 4 2 7 7" xfId="1632"/>
    <cellStyle name="Normal 4 2 8" xfId="4258"/>
    <cellStyle name="Normal 4 3" xfId="63"/>
    <cellStyle name="Normal 4 3 2" xfId="99"/>
    <cellStyle name="Normal 4 3 2 2" xfId="187"/>
    <cellStyle name="Normal 4 3 2 2 2" xfId="357"/>
    <cellStyle name="Normal 4 3 2 2 2 2" xfId="691"/>
    <cellStyle name="Normal 4 3 2 2 2 2 2" xfId="2214"/>
    <cellStyle name="Normal 4 3 2 2 2 3" xfId="1023"/>
    <cellStyle name="Normal 4 3 2 2 2 3 2" xfId="2546"/>
    <cellStyle name="Normal 4 3 2 2 2 4" xfId="1355"/>
    <cellStyle name="Normal 4 3 2 2 2 4 2" xfId="2878"/>
    <cellStyle name="Normal 4 3 2 2 2 5" xfId="1882"/>
    <cellStyle name="Normal 4 3 2 2 3" xfId="525"/>
    <cellStyle name="Normal 4 3 2 2 3 2" xfId="2048"/>
    <cellStyle name="Normal 4 3 2 2 4" xfId="857"/>
    <cellStyle name="Normal 4 3 2 2 4 2" xfId="2380"/>
    <cellStyle name="Normal 4 3 2 2 5" xfId="1189"/>
    <cellStyle name="Normal 4 3 2 2 5 2" xfId="2712"/>
    <cellStyle name="Normal 4 3 2 2 6" xfId="1716"/>
    <cellStyle name="Normal 4 3 2 3" xfId="273"/>
    <cellStyle name="Normal 4 3 2 3 2" xfId="608"/>
    <cellStyle name="Normal 4 3 2 3 2 2" xfId="2131"/>
    <cellStyle name="Normal 4 3 2 3 3" xfId="940"/>
    <cellStyle name="Normal 4 3 2 3 3 2" xfId="2463"/>
    <cellStyle name="Normal 4 3 2 3 4" xfId="1272"/>
    <cellStyle name="Normal 4 3 2 3 4 2" xfId="2795"/>
    <cellStyle name="Normal 4 3 2 3 5" xfId="1799"/>
    <cellStyle name="Normal 4 3 2 4" xfId="442"/>
    <cellStyle name="Normal 4 3 2 4 2" xfId="1965"/>
    <cellStyle name="Normal 4 3 2 5" xfId="774"/>
    <cellStyle name="Normal 4 3 2 5 2" xfId="2297"/>
    <cellStyle name="Normal 4 3 2 6" xfId="1106"/>
    <cellStyle name="Normal 4 3 2 6 2" xfId="2629"/>
    <cellStyle name="Normal 4 3 2 7" xfId="1633"/>
    <cellStyle name="Normal 4 3 2 8" xfId="9570"/>
    <cellStyle name="Normal 4 3 3" xfId="87"/>
    <cellStyle name="Normal 4 3 3 2" xfId="179"/>
    <cellStyle name="Normal 4 3 3 2 2" xfId="349"/>
    <cellStyle name="Normal 4 3 3 2 2 2" xfId="683"/>
    <cellStyle name="Normal 4 3 3 2 2 2 2" xfId="2206"/>
    <cellStyle name="Normal 4 3 3 2 2 3" xfId="1015"/>
    <cellStyle name="Normal 4 3 3 2 2 3 2" xfId="2538"/>
    <cellStyle name="Normal 4 3 3 2 2 4" xfId="1347"/>
    <cellStyle name="Normal 4 3 3 2 2 4 2" xfId="2870"/>
    <cellStyle name="Normal 4 3 3 2 2 5" xfId="1874"/>
    <cellStyle name="Normal 4 3 3 2 3" xfId="517"/>
    <cellStyle name="Normal 4 3 3 2 3 2" xfId="2040"/>
    <cellStyle name="Normal 4 3 3 2 4" xfId="849"/>
    <cellStyle name="Normal 4 3 3 2 4 2" xfId="2372"/>
    <cellStyle name="Normal 4 3 3 2 5" xfId="1181"/>
    <cellStyle name="Normal 4 3 3 2 5 2" xfId="2704"/>
    <cellStyle name="Normal 4 3 3 2 6" xfId="1708"/>
    <cellStyle name="Normal 4 3 3 3" xfId="265"/>
    <cellStyle name="Normal 4 3 3 3 2" xfId="600"/>
    <cellStyle name="Normal 4 3 3 3 2 2" xfId="2123"/>
    <cellStyle name="Normal 4 3 3 3 3" xfId="932"/>
    <cellStyle name="Normal 4 3 3 3 3 2" xfId="2455"/>
    <cellStyle name="Normal 4 3 3 3 4" xfId="1264"/>
    <cellStyle name="Normal 4 3 3 3 4 2" xfId="2787"/>
    <cellStyle name="Normal 4 3 3 3 5" xfId="1791"/>
    <cellStyle name="Normal 4 3 3 4" xfId="434"/>
    <cellStyle name="Normal 4 3 3 4 2" xfId="1957"/>
    <cellStyle name="Normal 4 3 3 5" xfId="766"/>
    <cellStyle name="Normal 4 3 3 5 2" xfId="2289"/>
    <cellStyle name="Normal 4 3 3 6" xfId="1098"/>
    <cellStyle name="Normal 4 3 3 6 2" xfId="2621"/>
    <cellStyle name="Normal 4 3 3 7" xfId="1625"/>
    <cellStyle name="Normal 4 3 4" xfId="120"/>
    <cellStyle name="Normal 4 3 4 2" xfId="204"/>
    <cellStyle name="Normal 4 3 4 2 2" xfId="374"/>
    <cellStyle name="Normal 4 3 4 2 2 2" xfId="708"/>
    <cellStyle name="Normal 4 3 4 2 2 2 2" xfId="2231"/>
    <cellStyle name="Normal 4 3 4 2 2 3" xfId="1040"/>
    <cellStyle name="Normal 4 3 4 2 2 3 2" xfId="2563"/>
    <cellStyle name="Normal 4 3 4 2 2 4" xfId="1372"/>
    <cellStyle name="Normal 4 3 4 2 2 4 2" xfId="2895"/>
    <cellStyle name="Normal 4 3 4 2 2 5" xfId="1899"/>
    <cellStyle name="Normal 4 3 4 2 3" xfId="542"/>
    <cellStyle name="Normal 4 3 4 2 3 2" xfId="2065"/>
    <cellStyle name="Normal 4 3 4 2 4" xfId="874"/>
    <cellStyle name="Normal 4 3 4 2 4 2" xfId="2397"/>
    <cellStyle name="Normal 4 3 4 2 5" xfId="1206"/>
    <cellStyle name="Normal 4 3 4 2 5 2" xfId="2729"/>
    <cellStyle name="Normal 4 3 4 2 6" xfId="1733"/>
    <cellStyle name="Normal 4 3 4 3" xfId="290"/>
    <cellStyle name="Normal 4 3 4 3 2" xfId="625"/>
    <cellStyle name="Normal 4 3 4 3 2 2" xfId="2148"/>
    <cellStyle name="Normal 4 3 4 3 3" xfId="957"/>
    <cellStyle name="Normal 4 3 4 3 3 2" xfId="2480"/>
    <cellStyle name="Normal 4 3 4 3 4" xfId="1289"/>
    <cellStyle name="Normal 4 3 4 3 4 2" xfId="2812"/>
    <cellStyle name="Normal 4 3 4 3 5" xfId="1816"/>
    <cellStyle name="Normal 4 3 4 4" xfId="459"/>
    <cellStyle name="Normal 4 3 4 4 2" xfId="1982"/>
    <cellStyle name="Normal 4 3 4 5" xfId="791"/>
    <cellStyle name="Normal 4 3 4 5 2" xfId="2314"/>
    <cellStyle name="Normal 4 3 4 6" xfId="1123"/>
    <cellStyle name="Normal 4 3 4 6 2" xfId="2646"/>
    <cellStyle name="Normal 4 3 4 7" xfId="1650"/>
    <cellStyle name="Normal 4 3 5" xfId="131"/>
    <cellStyle name="Normal 4 3 5 2" xfId="215"/>
    <cellStyle name="Normal 4 3 5 2 2" xfId="385"/>
    <cellStyle name="Normal 4 3 5 2 2 2" xfId="719"/>
    <cellStyle name="Normal 4 3 5 2 2 2 2" xfId="2242"/>
    <cellStyle name="Normal 4 3 5 2 2 3" xfId="1051"/>
    <cellStyle name="Normal 4 3 5 2 2 3 2" xfId="2574"/>
    <cellStyle name="Normal 4 3 5 2 2 4" xfId="1383"/>
    <cellStyle name="Normal 4 3 5 2 2 4 2" xfId="2906"/>
    <cellStyle name="Normal 4 3 5 2 2 5" xfId="1910"/>
    <cellStyle name="Normal 4 3 5 2 3" xfId="553"/>
    <cellStyle name="Normal 4 3 5 2 3 2" xfId="2076"/>
    <cellStyle name="Normal 4 3 5 2 4" xfId="885"/>
    <cellStyle name="Normal 4 3 5 2 4 2" xfId="2408"/>
    <cellStyle name="Normal 4 3 5 2 5" xfId="1217"/>
    <cellStyle name="Normal 4 3 5 2 5 2" xfId="2740"/>
    <cellStyle name="Normal 4 3 5 2 6" xfId="1744"/>
    <cellStyle name="Normal 4 3 5 3" xfId="301"/>
    <cellStyle name="Normal 4 3 5 3 2" xfId="636"/>
    <cellStyle name="Normal 4 3 5 3 2 2" xfId="2159"/>
    <cellStyle name="Normal 4 3 5 3 3" xfId="968"/>
    <cellStyle name="Normal 4 3 5 3 3 2" xfId="2491"/>
    <cellStyle name="Normal 4 3 5 3 4" xfId="1300"/>
    <cellStyle name="Normal 4 3 5 3 4 2" xfId="2823"/>
    <cellStyle name="Normal 4 3 5 3 5" xfId="1827"/>
    <cellStyle name="Normal 4 3 5 4" xfId="470"/>
    <cellStyle name="Normal 4 3 5 4 2" xfId="1993"/>
    <cellStyle name="Normal 4 3 5 5" xfId="802"/>
    <cellStyle name="Normal 4 3 5 5 2" xfId="2325"/>
    <cellStyle name="Normal 4 3 5 6" xfId="1134"/>
    <cellStyle name="Normal 4 3 5 6 2" xfId="2657"/>
    <cellStyle name="Normal 4 3 5 7" xfId="1661"/>
    <cellStyle name="Normal 4 3 6" xfId="142"/>
    <cellStyle name="Normal 4 3 6 2" xfId="226"/>
    <cellStyle name="Normal 4 3 6 2 2" xfId="396"/>
    <cellStyle name="Normal 4 3 6 2 2 2" xfId="730"/>
    <cellStyle name="Normal 4 3 6 2 2 2 2" xfId="2253"/>
    <cellStyle name="Normal 4 3 6 2 2 3" xfId="1062"/>
    <cellStyle name="Normal 4 3 6 2 2 3 2" xfId="2585"/>
    <cellStyle name="Normal 4 3 6 2 2 4" xfId="1394"/>
    <cellStyle name="Normal 4 3 6 2 2 4 2" xfId="2917"/>
    <cellStyle name="Normal 4 3 6 2 2 5" xfId="1921"/>
    <cellStyle name="Normal 4 3 6 2 3" xfId="564"/>
    <cellStyle name="Normal 4 3 6 2 3 2" xfId="2087"/>
    <cellStyle name="Normal 4 3 6 2 4" xfId="896"/>
    <cellStyle name="Normal 4 3 6 2 4 2" xfId="2419"/>
    <cellStyle name="Normal 4 3 6 2 5" xfId="1228"/>
    <cellStyle name="Normal 4 3 6 2 5 2" xfId="2751"/>
    <cellStyle name="Normal 4 3 6 2 6" xfId="1755"/>
    <cellStyle name="Normal 4 3 6 3" xfId="312"/>
    <cellStyle name="Normal 4 3 6 3 2" xfId="647"/>
    <cellStyle name="Normal 4 3 6 3 2 2" xfId="2170"/>
    <cellStyle name="Normal 4 3 6 3 3" xfId="979"/>
    <cellStyle name="Normal 4 3 6 3 3 2" xfId="2502"/>
    <cellStyle name="Normal 4 3 6 3 4" xfId="1311"/>
    <cellStyle name="Normal 4 3 6 3 4 2" xfId="2834"/>
    <cellStyle name="Normal 4 3 6 3 5" xfId="1838"/>
    <cellStyle name="Normal 4 3 6 4" xfId="481"/>
    <cellStyle name="Normal 4 3 6 4 2" xfId="2004"/>
    <cellStyle name="Normal 4 3 6 5" xfId="813"/>
    <cellStyle name="Normal 4 3 6 5 2" xfId="2336"/>
    <cellStyle name="Normal 4 3 6 6" xfId="1145"/>
    <cellStyle name="Normal 4 3 6 6 2" xfId="2668"/>
    <cellStyle name="Normal 4 3 6 7" xfId="1672"/>
    <cellStyle name="Normal 4 3 7" xfId="83"/>
    <cellStyle name="Normal 4 3 7 2" xfId="176"/>
    <cellStyle name="Normal 4 3 7 2 2" xfId="346"/>
    <cellStyle name="Normal 4 3 7 2 2 2" xfId="680"/>
    <cellStyle name="Normal 4 3 7 2 2 2 2" xfId="2203"/>
    <cellStyle name="Normal 4 3 7 2 2 3" xfId="1012"/>
    <cellStyle name="Normal 4 3 7 2 2 3 2" xfId="2535"/>
    <cellStyle name="Normal 4 3 7 2 2 4" xfId="1344"/>
    <cellStyle name="Normal 4 3 7 2 2 4 2" xfId="2867"/>
    <cellStyle name="Normal 4 3 7 2 2 5" xfId="1871"/>
    <cellStyle name="Normal 4 3 7 2 3" xfId="514"/>
    <cellStyle name="Normal 4 3 7 2 3 2" xfId="2037"/>
    <cellStyle name="Normal 4 3 7 2 4" xfId="846"/>
    <cellStyle name="Normal 4 3 7 2 4 2" xfId="2369"/>
    <cellStyle name="Normal 4 3 7 2 5" xfId="1178"/>
    <cellStyle name="Normal 4 3 7 2 5 2" xfId="2701"/>
    <cellStyle name="Normal 4 3 7 2 6" xfId="1705"/>
    <cellStyle name="Normal 4 3 7 3" xfId="261"/>
    <cellStyle name="Normal 4 3 7 3 2" xfId="597"/>
    <cellStyle name="Normal 4 3 7 3 2 2" xfId="2120"/>
    <cellStyle name="Normal 4 3 7 3 3" xfId="929"/>
    <cellStyle name="Normal 4 3 7 3 3 2" xfId="2452"/>
    <cellStyle name="Normal 4 3 7 3 4" xfId="1261"/>
    <cellStyle name="Normal 4 3 7 3 4 2" xfId="2784"/>
    <cellStyle name="Normal 4 3 7 3 5" xfId="1788"/>
    <cellStyle name="Normal 4 3 7 4" xfId="431"/>
    <cellStyle name="Normal 4 3 7 4 2" xfId="1954"/>
    <cellStyle name="Normal 4 3 7 5" xfId="763"/>
    <cellStyle name="Normal 4 3 7 5 2" xfId="2286"/>
    <cellStyle name="Normal 4 3 7 6" xfId="1095"/>
    <cellStyle name="Normal 4 3 7 6 2" xfId="2618"/>
    <cellStyle name="Normal 4 3 7 7" xfId="1622"/>
    <cellStyle name="Normal 4 3 8" xfId="7139"/>
    <cellStyle name="Normal 4 4" xfId="61"/>
    <cellStyle name="Normal 4 4 2" xfId="112"/>
    <cellStyle name="Normal 4 4 2 2" xfId="197"/>
    <cellStyle name="Normal 4 4 2 2 2" xfId="367"/>
    <cellStyle name="Normal 4 4 2 2 2 2" xfId="701"/>
    <cellStyle name="Normal 4 4 2 2 2 2 2" xfId="2224"/>
    <cellStyle name="Normal 4 4 2 2 2 3" xfId="1033"/>
    <cellStyle name="Normal 4 4 2 2 2 3 2" xfId="2556"/>
    <cellStyle name="Normal 4 4 2 2 2 4" xfId="1365"/>
    <cellStyle name="Normal 4 4 2 2 2 4 2" xfId="2888"/>
    <cellStyle name="Normal 4 4 2 2 2 5" xfId="1892"/>
    <cellStyle name="Normal 4 4 2 2 3" xfId="535"/>
    <cellStyle name="Normal 4 4 2 2 3 2" xfId="2058"/>
    <cellStyle name="Normal 4 4 2 2 4" xfId="867"/>
    <cellStyle name="Normal 4 4 2 2 4 2" xfId="2390"/>
    <cellStyle name="Normal 4 4 2 2 5" xfId="1199"/>
    <cellStyle name="Normal 4 4 2 2 5 2" xfId="2722"/>
    <cellStyle name="Normal 4 4 2 2 6" xfId="1726"/>
    <cellStyle name="Normal 4 4 2 3" xfId="283"/>
    <cellStyle name="Normal 4 4 2 3 2" xfId="618"/>
    <cellStyle name="Normal 4 4 2 3 2 2" xfId="2141"/>
    <cellStyle name="Normal 4 4 2 3 3" xfId="950"/>
    <cellStyle name="Normal 4 4 2 3 3 2" xfId="2473"/>
    <cellStyle name="Normal 4 4 2 3 4" xfId="1282"/>
    <cellStyle name="Normal 4 4 2 3 4 2" xfId="2805"/>
    <cellStyle name="Normal 4 4 2 3 5" xfId="1809"/>
    <cellStyle name="Normal 4 4 2 4" xfId="452"/>
    <cellStyle name="Normal 4 4 2 4 2" xfId="1975"/>
    <cellStyle name="Normal 4 4 2 5" xfId="784"/>
    <cellStyle name="Normal 4 4 2 5 2" xfId="2307"/>
    <cellStyle name="Normal 4 4 2 6" xfId="1116"/>
    <cellStyle name="Normal 4 4 2 6 2" xfId="2639"/>
    <cellStyle name="Normal 4 4 2 7" xfId="1643"/>
    <cellStyle name="Normal 4 4 2 8" xfId="9660"/>
    <cellStyle name="Normal 4 4 3" xfId="7140"/>
    <cellStyle name="Normal 4 5" xfId="107"/>
    <cellStyle name="Normal 4 5 2" xfId="193"/>
    <cellStyle name="Normal 4 5 2 2" xfId="363"/>
    <cellStyle name="Normal 4 5 2 2 2" xfId="697"/>
    <cellStyle name="Normal 4 5 2 2 2 2" xfId="2220"/>
    <cellStyle name="Normal 4 5 2 2 3" xfId="1029"/>
    <cellStyle name="Normal 4 5 2 2 3 2" xfId="2552"/>
    <cellStyle name="Normal 4 5 2 2 4" xfId="1361"/>
    <cellStyle name="Normal 4 5 2 2 4 2" xfId="2884"/>
    <cellStyle name="Normal 4 5 2 2 5" xfId="1888"/>
    <cellStyle name="Normal 4 5 2 3" xfId="531"/>
    <cellStyle name="Normal 4 5 2 3 2" xfId="2054"/>
    <cellStyle name="Normal 4 5 2 4" xfId="863"/>
    <cellStyle name="Normal 4 5 2 4 2" xfId="2386"/>
    <cellStyle name="Normal 4 5 2 5" xfId="1195"/>
    <cellStyle name="Normal 4 5 2 5 2" xfId="2718"/>
    <cellStyle name="Normal 4 5 2 6" xfId="1722"/>
    <cellStyle name="Normal 4 5 3" xfId="279"/>
    <cellStyle name="Normal 4 5 3 2" xfId="614"/>
    <cellStyle name="Normal 4 5 3 2 2" xfId="2137"/>
    <cellStyle name="Normal 4 5 3 3" xfId="946"/>
    <cellStyle name="Normal 4 5 3 3 2" xfId="2469"/>
    <cellStyle name="Normal 4 5 3 4" xfId="1278"/>
    <cellStyle name="Normal 4 5 3 4 2" xfId="2801"/>
    <cellStyle name="Normal 4 5 3 5" xfId="1805"/>
    <cellStyle name="Normal 4 5 4" xfId="448"/>
    <cellStyle name="Normal 4 5 4 2" xfId="1971"/>
    <cellStyle name="Normal 4 5 5" xfId="780"/>
    <cellStyle name="Normal 4 5 5 2" xfId="2303"/>
    <cellStyle name="Normal 4 5 6" xfId="1112"/>
    <cellStyle name="Normal 4 5 6 2" xfId="2635"/>
    <cellStyle name="Normal 4 5 7" xfId="1639"/>
    <cellStyle name="Normal 4 5 8" xfId="7141"/>
    <cellStyle name="Normal 4 6" xfId="117"/>
    <cellStyle name="Normal 4 6 2" xfId="201"/>
    <cellStyle name="Normal 4 6 2 2" xfId="371"/>
    <cellStyle name="Normal 4 6 2 2 2" xfId="705"/>
    <cellStyle name="Normal 4 6 2 2 2 2" xfId="2228"/>
    <cellStyle name="Normal 4 6 2 2 3" xfId="1037"/>
    <cellStyle name="Normal 4 6 2 2 3 2" xfId="2560"/>
    <cellStyle name="Normal 4 6 2 2 4" xfId="1369"/>
    <cellStyle name="Normal 4 6 2 2 4 2" xfId="2892"/>
    <cellStyle name="Normal 4 6 2 2 5" xfId="1896"/>
    <cellStyle name="Normal 4 6 2 3" xfId="539"/>
    <cellStyle name="Normal 4 6 2 3 2" xfId="2062"/>
    <cellStyle name="Normal 4 6 2 4" xfId="871"/>
    <cellStyle name="Normal 4 6 2 4 2" xfId="2394"/>
    <cellStyle name="Normal 4 6 2 5" xfId="1203"/>
    <cellStyle name="Normal 4 6 2 5 2" xfId="2726"/>
    <cellStyle name="Normal 4 6 2 6" xfId="1730"/>
    <cellStyle name="Normal 4 6 3" xfId="287"/>
    <cellStyle name="Normal 4 6 3 2" xfId="622"/>
    <cellStyle name="Normal 4 6 3 2 2" xfId="2145"/>
    <cellStyle name="Normal 4 6 3 3" xfId="954"/>
    <cellStyle name="Normal 4 6 3 3 2" xfId="2477"/>
    <cellStyle name="Normal 4 6 3 4" xfId="1286"/>
    <cellStyle name="Normal 4 6 3 4 2" xfId="2809"/>
    <cellStyle name="Normal 4 6 3 5" xfId="1813"/>
    <cellStyle name="Normal 4 6 4" xfId="456"/>
    <cellStyle name="Normal 4 6 4 2" xfId="1979"/>
    <cellStyle name="Normal 4 6 5" xfId="788"/>
    <cellStyle name="Normal 4 6 5 2" xfId="2311"/>
    <cellStyle name="Normal 4 6 6" xfId="1120"/>
    <cellStyle name="Normal 4 6 6 2" xfId="2643"/>
    <cellStyle name="Normal 4 6 7" xfId="1647"/>
    <cellStyle name="Normal 4 6 8" xfId="7496"/>
    <cellStyle name="Normal 4 7" xfId="128"/>
    <cellStyle name="Normal 4 7 2" xfId="212"/>
    <cellStyle name="Normal 4 7 2 2" xfId="382"/>
    <cellStyle name="Normal 4 7 2 2 2" xfId="716"/>
    <cellStyle name="Normal 4 7 2 2 2 2" xfId="2239"/>
    <cellStyle name="Normal 4 7 2 2 3" xfId="1048"/>
    <cellStyle name="Normal 4 7 2 2 3 2" xfId="2571"/>
    <cellStyle name="Normal 4 7 2 2 4" xfId="1380"/>
    <cellStyle name="Normal 4 7 2 2 4 2" xfId="2903"/>
    <cellStyle name="Normal 4 7 2 2 5" xfId="1907"/>
    <cellStyle name="Normal 4 7 2 3" xfId="550"/>
    <cellStyle name="Normal 4 7 2 3 2" xfId="2073"/>
    <cellStyle name="Normal 4 7 2 4" xfId="882"/>
    <cellStyle name="Normal 4 7 2 4 2" xfId="2405"/>
    <cellStyle name="Normal 4 7 2 5" xfId="1214"/>
    <cellStyle name="Normal 4 7 2 5 2" xfId="2737"/>
    <cellStyle name="Normal 4 7 2 6" xfId="1741"/>
    <cellStyle name="Normal 4 7 3" xfId="298"/>
    <cellStyle name="Normal 4 7 3 2" xfId="633"/>
    <cellStyle name="Normal 4 7 3 2 2" xfId="2156"/>
    <cellStyle name="Normal 4 7 3 3" xfId="965"/>
    <cellStyle name="Normal 4 7 3 3 2" xfId="2488"/>
    <cellStyle name="Normal 4 7 3 4" xfId="1297"/>
    <cellStyle name="Normal 4 7 3 4 2" xfId="2820"/>
    <cellStyle name="Normal 4 7 3 5" xfId="1824"/>
    <cellStyle name="Normal 4 7 4" xfId="467"/>
    <cellStyle name="Normal 4 7 4 2" xfId="1990"/>
    <cellStyle name="Normal 4 7 5" xfId="799"/>
    <cellStyle name="Normal 4 7 5 2" xfId="2322"/>
    <cellStyle name="Normal 4 7 6" xfId="1131"/>
    <cellStyle name="Normal 4 7 6 2" xfId="2654"/>
    <cellStyle name="Normal 4 7 7" xfId="1658"/>
    <cellStyle name="Normal 4 8" xfId="139"/>
    <cellStyle name="Normal 4 8 2" xfId="223"/>
    <cellStyle name="Normal 4 8 2 2" xfId="393"/>
    <cellStyle name="Normal 4 8 2 2 2" xfId="727"/>
    <cellStyle name="Normal 4 8 2 2 2 2" xfId="2250"/>
    <cellStyle name="Normal 4 8 2 2 3" xfId="1059"/>
    <cellStyle name="Normal 4 8 2 2 3 2" xfId="2582"/>
    <cellStyle name="Normal 4 8 2 2 4" xfId="1391"/>
    <cellStyle name="Normal 4 8 2 2 4 2" xfId="2914"/>
    <cellStyle name="Normal 4 8 2 2 5" xfId="1918"/>
    <cellStyle name="Normal 4 8 2 3" xfId="561"/>
    <cellStyle name="Normal 4 8 2 3 2" xfId="2084"/>
    <cellStyle name="Normal 4 8 2 4" xfId="893"/>
    <cellStyle name="Normal 4 8 2 4 2" xfId="2416"/>
    <cellStyle name="Normal 4 8 2 5" xfId="1225"/>
    <cellStyle name="Normal 4 8 2 5 2" xfId="2748"/>
    <cellStyle name="Normal 4 8 2 6" xfId="1752"/>
    <cellStyle name="Normal 4 8 3" xfId="309"/>
    <cellStyle name="Normal 4 8 3 2" xfId="644"/>
    <cellStyle name="Normal 4 8 3 2 2" xfId="2167"/>
    <cellStyle name="Normal 4 8 3 3" xfId="976"/>
    <cellStyle name="Normal 4 8 3 3 2" xfId="2499"/>
    <cellStyle name="Normal 4 8 3 4" xfId="1308"/>
    <cellStyle name="Normal 4 8 3 4 2" xfId="2831"/>
    <cellStyle name="Normal 4 8 3 5" xfId="1835"/>
    <cellStyle name="Normal 4 8 4" xfId="478"/>
    <cellStyle name="Normal 4 8 4 2" xfId="2001"/>
    <cellStyle name="Normal 4 8 5" xfId="810"/>
    <cellStyle name="Normal 4 8 5 2" xfId="2333"/>
    <cellStyle name="Normal 4 8 6" xfId="1142"/>
    <cellStyle name="Normal 4 8 6 2" xfId="2665"/>
    <cellStyle name="Normal 4 8 7" xfId="1669"/>
    <cellStyle name="Normal 4 9" xfId="81"/>
    <cellStyle name="Normal 4 9 2" xfId="174"/>
    <cellStyle name="Normal 4 9 2 2" xfId="344"/>
    <cellStyle name="Normal 4 9 2 2 2" xfId="678"/>
    <cellStyle name="Normal 4 9 2 2 2 2" xfId="2201"/>
    <cellStyle name="Normal 4 9 2 2 3" xfId="1010"/>
    <cellStyle name="Normal 4 9 2 2 3 2" xfId="2533"/>
    <cellStyle name="Normal 4 9 2 2 4" xfId="1342"/>
    <cellStyle name="Normal 4 9 2 2 4 2" xfId="2865"/>
    <cellStyle name="Normal 4 9 2 2 5" xfId="1869"/>
    <cellStyle name="Normal 4 9 2 3" xfId="512"/>
    <cellStyle name="Normal 4 9 2 3 2" xfId="2035"/>
    <cellStyle name="Normal 4 9 2 4" xfId="844"/>
    <cellStyle name="Normal 4 9 2 4 2" xfId="2367"/>
    <cellStyle name="Normal 4 9 2 5" xfId="1176"/>
    <cellStyle name="Normal 4 9 2 5 2" xfId="2699"/>
    <cellStyle name="Normal 4 9 2 6" xfId="1703"/>
    <cellStyle name="Normal 4 9 3" xfId="259"/>
    <cellStyle name="Normal 4 9 3 2" xfId="595"/>
    <cellStyle name="Normal 4 9 3 2 2" xfId="2118"/>
    <cellStyle name="Normal 4 9 3 3" xfId="927"/>
    <cellStyle name="Normal 4 9 3 3 2" xfId="2450"/>
    <cellStyle name="Normal 4 9 3 4" xfId="1259"/>
    <cellStyle name="Normal 4 9 3 4 2" xfId="2782"/>
    <cellStyle name="Normal 4 9 3 5" xfId="1786"/>
    <cellStyle name="Normal 4 9 4" xfId="429"/>
    <cellStyle name="Normal 4 9 4 2" xfId="1952"/>
    <cellStyle name="Normal 4 9 5" xfId="761"/>
    <cellStyle name="Normal 4 9 5 2" xfId="2284"/>
    <cellStyle name="Normal 4 9 6" xfId="1093"/>
    <cellStyle name="Normal 4 9 6 2" xfId="2616"/>
    <cellStyle name="Normal 4 9 7" xfId="1620"/>
    <cellStyle name="Normal 40" xfId="1532"/>
    <cellStyle name="Normal 40 2" xfId="2940"/>
    <cellStyle name="Normal 41" xfId="1404"/>
    <cellStyle name="Normal 41 2" xfId="2926"/>
    <cellStyle name="Normal 42" xfId="1555"/>
    <cellStyle name="Normal 42 2" xfId="2944"/>
    <cellStyle name="Normal 43" xfId="1586"/>
    <cellStyle name="Normal 43 2" xfId="2953"/>
    <cellStyle name="Normal 44" xfId="1587"/>
    <cellStyle name="Normal 44 2" xfId="2954"/>
    <cellStyle name="Normal 45" xfId="1585"/>
    <cellStyle name="Normal 45 2" xfId="2952"/>
    <cellStyle name="Normal 46" xfId="1580"/>
    <cellStyle name="Normal 46 2" xfId="2949"/>
    <cellStyle name="Normal 47" xfId="1588"/>
    <cellStyle name="Normal 48" xfId="1589"/>
    <cellStyle name="Normal 49" xfId="1590"/>
    <cellStyle name="Normal 5" xfId="28"/>
    <cellStyle name="Normal 5 10" xfId="1533"/>
    <cellStyle name="Normal 5 10 2" xfId="2941"/>
    <cellStyle name="Normal 5 11" xfId="1603"/>
    <cellStyle name="Normal 5 12" xfId="6862"/>
    <cellStyle name="Normal 5 2" xfId="75"/>
    <cellStyle name="Normal 5 2 2" xfId="103"/>
    <cellStyle name="Normal 5 2 2 2" xfId="9513"/>
    <cellStyle name="Normal 5 2 3" xfId="1534"/>
    <cellStyle name="Normal 5 3" xfId="37"/>
    <cellStyle name="Normal 5 3 2" xfId="97"/>
    <cellStyle name="Normal 5 3 2 2" xfId="9672"/>
    <cellStyle name="Normal 5 3 3" xfId="7142"/>
    <cellStyle name="Normal 5 4" xfId="108"/>
    <cellStyle name="Normal 5 4 2" xfId="7143"/>
    <cellStyle name="Normal 5 5" xfId="158"/>
    <cellStyle name="Normal 5 5 2" xfId="328"/>
    <cellStyle name="Normal 5 5 2 2" xfId="662"/>
    <cellStyle name="Normal 5 5 2 2 2" xfId="2185"/>
    <cellStyle name="Normal 5 5 2 3" xfId="994"/>
    <cellStyle name="Normal 5 5 2 3 2" xfId="2517"/>
    <cellStyle name="Normal 5 5 2 4" xfId="1326"/>
    <cellStyle name="Normal 5 5 2 4 2" xfId="2849"/>
    <cellStyle name="Normal 5 5 2 5" xfId="1853"/>
    <cellStyle name="Normal 5 5 3" xfId="496"/>
    <cellStyle name="Normal 5 5 3 2" xfId="2019"/>
    <cellStyle name="Normal 5 5 4" xfId="828"/>
    <cellStyle name="Normal 5 5 4 2" xfId="2351"/>
    <cellStyle name="Normal 5 5 5" xfId="1160"/>
    <cellStyle name="Normal 5 5 5 2" xfId="2683"/>
    <cellStyle name="Normal 5 5 6" xfId="1687"/>
    <cellStyle name="Normal 5 5 7" xfId="7499"/>
    <cellStyle name="Normal 5 6" xfId="243"/>
    <cellStyle name="Normal 5 6 2" xfId="579"/>
    <cellStyle name="Normal 5 6 2 2" xfId="2102"/>
    <cellStyle name="Normal 5 6 3" xfId="911"/>
    <cellStyle name="Normal 5 6 3 2" xfId="2434"/>
    <cellStyle name="Normal 5 6 4" xfId="1243"/>
    <cellStyle name="Normal 5 6 4 2" xfId="2766"/>
    <cellStyle name="Normal 5 6 5" xfId="1770"/>
    <cellStyle name="Normal 5 6 6" xfId="7730"/>
    <cellStyle name="Normal 5 7" xfId="413"/>
    <cellStyle name="Normal 5 7 2" xfId="1936"/>
    <cellStyle name="Normal 5 8" xfId="745"/>
    <cellStyle name="Normal 5 8 2" xfId="2268"/>
    <cellStyle name="Normal 5 9" xfId="1077"/>
    <cellStyle name="Normal 5 9 2" xfId="2600"/>
    <cellStyle name="Normal 50" xfId="1591"/>
    <cellStyle name="Normal 51" xfId="1592"/>
    <cellStyle name="Normal 52" xfId="1593"/>
    <cellStyle name="Normal 53" xfId="1594"/>
    <cellStyle name="Normal 54" xfId="1596"/>
    <cellStyle name="Normal 55" xfId="1595"/>
    <cellStyle name="Normal 56" xfId="2946"/>
    <cellStyle name="Normal 57" xfId="2955"/>
    <cellStyle name="Normal 58" xfId="2963"/>
    <cellStyle name="Normal 59" xfId="2962"/>
    <cellStyle name="Normal 6" xfId="19"/>
    <cellStyle name="Normal 6 10" xfId="1535"/>
    <cellStyle name="Normal 6 11" xfId="1597"/>
    <cellStyle name="Normal 6 12" xfId="7144"/>
    <cellStyle name="Normal 6 2" xfId="30"/>
    <cellStyle name="Normal 6 2 2" xfId="78"/>
    <cellStyle name="Normal 6 2 2 2" xfId="172"/>
    <cellStyle name="Normal 6 2 2 2 2" xfId="342"/>
    <cellStyle name="Normal 6 2 2 2 2 2" xfId="676"/>
    <cellStyle name="Normal 6 2 2 2 2 2 2" xfId="2199"/>
    <cellStyle name="Normal 6 2 2 2 2 3" xfId="1008"/>
    <cellStyle name="Normal 6 2 2 2 2 3 2" xfId="2531"/>
    <cellStyle name="Normal 6 2 2 2 2 4" xfId="1340"/>
    <cellStyle name="Normal 6 2 2 2 2 4 2" xfId="2863"/>
    <cellStyle name="Normal 6 2 2 2 2 5" xfId="1867"/>
    <cellStyle name="Normal 6 2 2 2 3" xfId="510"/>
    <cellStyle name="Normal 6 2 2 2 3 2" xfId="2033"/>
    <cellStyle name="Normal 6 2 2 2 4" xfId="842"/>
    <cellStyle name="Normal 6 2 2 2 4 2" xfId="2365"/>
    <cellStyle name="Normal 6 2 2 2 5" xfId="1174"/>
    <cellStyle name="Normal 6 2 2 2 5 2" xfId="2697"/>
    <cellStyle name="Normal 6 2 2 2 6" xfId="1701"/>
    <cellStyle name="Normal 6 2 2 3" xfId="257"/>
    <cellStyle name="Normal 6 2 2 3 2" xfId="593"/>
    <cellStyle name="Normal 6 2 2 3 2 2" xfId="2116"/>
    <cellStyle name="Normal 6 2 2 3 3" xfId="925"/>
    <cellStyle name="Normal 6 2 2 3 3 2" xfId="2448"/>
    <cellStyle name="Normal 6 2 2 3 4" xfId="1257"/>
    <cellStyle name="Normal 6 2 2 3 4 2" xfId="2780"/>
    <cellStyle name="Normal 6 2 2 3 5" xfId="1784"/>
    <cellStyle name="Normal 6 2 2 4" xfId="427"/>
    <cellStyle name="Normal 6 2 2 4 2" xfId="1950"/>
    <cellStyle name="Normal 6 2 2 5" xfId="759"/>
    <cellStyle name="Normal 6 2 2 5 2" xfId="2282"/>
    <cellStyle name="Normal 6 2 2 6" xfId="1091"/>
    <cellStyle name="Normal 6 2 2 6 2" xfId="2614"/>
    <cellStyle name="Normal 6 2 2 7" xfId="1618"/>
    <cellStyle name="Normal 6 2 2 8" xfId="9478"/>
    <cellStyle name="Normal 6 2 3" xfId="159"/>
    <cellStyle name="Normal 6 2 3 2" xfId="329"/>
    <cellStyle name="Normal 6 2 3 2 2" xfId="663"/>
    <cellStyle name="Normal 6 2 3 2 2 2" xfId="2186"/>
    <cellStyle name="Normal 6 2 3 2 3" xfId="995"/>
    <cellStyle name="Normal 6 2 3 2 3 2" xfId="2518"/>
    <cellStyle name="Normal 6 2 3 2 4" xfId="1327"/>
    <cellStyle name="Normal 6 2 3 2 4 2" xfId="2850"/>
    <cellStyle name="Normal 6 2 3 2 5" xfId="1854"/>
    <cellStyle name="Normal 6 2 3 3" xfId="497"/>
    <cellStyle name="Normal 6 2 3 3 2" xfId="2020"/>
    <cellStyle name="Normal 6 2 3 4" xfId="829"/>
    <cellStyle name="Normal 6 2 3 4 2" xfId="2352"/>
    <cellStyle name="Normal 6 2 3 5" xfId="1161"/>
    <cellStyle name="Normal 6 2 3 5 2" xfId="2684"/>
    <cellStyle name="Normal 6 2 3 6" xfId="1688"/>
    <cellStyle name="Normal 6 2 4" xfId="244"/>
    <cellStyle name="Normal 6 2 4 2" xfId="580"/>
    <cellStyle name="Normal 6 2 4 2 2" xfId="2103"/>
    <cellStyle name="Normal 6 2 4 3" xfId="912"/>
    <cellStyle name="Normal 6 2 4 3 2" xfId="2435"/>
    <cellStyle name="Normal 6 2 4 4" xfId="1244"/>
    <cellStyle name="Normal 6 2 4 4 2" xfId="2767"/>
    <cellStyle name="Normal 6 2 4 5" xfId="1771"/>
    <cellStyle name="Normal 6 2 5" xfId="414"/>
    <cellStyle name="Normal 6 2 5 2" xfId="1937"/>
    <cellStyle name="Normal 6 2 6" xfId="746"/>
    <cellStyle name="Normal 6 2 6 2" xfId="2269"/>
    <cellStyle name="Normal 6 2 7" xfId="1078"/>
    <cellStyle name="Normal 6 2 7 2" xfId="2601"/>
    <cellStyle name="Normal 6 2 8" xfId="1536"/>
    <cellStyle name="Normal 6 2 9" xfId="1604"/>
    <cellStyle name="Normal 6 3" xfId="74"/>
    <cellStyle name="Normal 6 3 2" xfId="169"/>
    <cellStyle name="Normal 6 3 2 2" xfId="339"/>
    <cellStyle name="Normal 6 3 2 2 2" xfId="673"/>
    <cellStyle name="Normal 6 3 2 2 2 2" xfId="2196"/>
    <cellStyle name="Normal 6 3 2 2 3" xfId="1005"/>
    <cellStyle name="Normal 6 3 2 2 3 2" xfId="2528"/>
    <cellStyle name="Normal 6 3 2 2 4" xfId="1337"/>
    <cellStyle name="Normal 6 3 2 2 4 2" xfId="2860"/>
    <cellStyle name="Normal 6 3 2 2 5" xfId="1864"/>
    <cellStyle name="Normal 6 3 2 3" xfId="507"/>
    <cellStyle name="Normal 6 3 2 3 2" xfId="2030"/>
    <cellStyle name="Normal 6 3 2 4" xfId="839"/>
    <cellStyle name="Normal 6 3 2 4 2" xfId="2362"/>
    <cellStyle name="Normal 6 3 2 5" xfId="1171"/>
    <cellStyle name="Normal 6 3 2 5 2" xfId="2694"/>
    <cellStyle name="Normal 6 3 2 6" xfId="1698"/>
    <cellStyle name="Normal 6 3 3" xfId="254"/>
    <cellStyle name="Normal 6 3 3 2" xfId="590"/>
    <cellStyle name="Normal 6 3 3 2 2" xfId="2113"/>
    <cellStyle name="Normal 6 3 3 3" xfId="922"/>
    <cellStyle name="Normal 6 3 3 3 2" xfId="2445"/>
    <cellStyle name="Normal 6 3 3 4" xfId="1254"/>
    <cellStyle name="Normal 6 3 3 4 2" xfId="2777"/>
    <cellStyle name="Normal 6 3 3 5" xfId="1781"/>
    <cellStyle name="Normal 6 3 4" xfId="424"/>
    <cellStyle name="Normal 6 3 4 2" xfId="1947"/>
    <cellStyle name="Normal 6 3 5" xfId="756"/>
    <cellStyle name="Normal 6 3 5 2" xfId="2279"/>
    <cellStyle name="Normal 6 3 6" xfId="1088"/>
    <cellStyle name="Normal 6 3 6 2" xfId="2611"/>
    <cellStyle name="Normal 6 3 7" xfId="1615"/>
    <cellStyle name="Normal 6 3 8" xfId="7731"/>
    <cellStyle name="Normal 6 4" xfId="92"/>
    <cellStyle name="Normal 6 5" xfId="152"/>
    <cellStyle name="Normal 6 5 2" xfId="322"/>
    <cellStyle name="Normal 6 5 2 2" xfId="656"/>
    <cellStyle name="Normal 6 5 2 2 2" xfId="2179"/>
    <cellStyle name="Normal 6 5 2 3" xfId="988"/>
    <cellStyle name="Normal 6 5 2 3 2" xfId="2511"/>
    <cellStyle name="Normal 6 5 2 4" xfId="1320"/>
    <cellStyle name="Normal 6 5 2 4 2" xfId="2843"/>
    <cellStyle name="Normal 6 5 2 5" xfId="1847"/>
    <cellStyle name="Normal 6 5 3" xfId="490"/>
    <cellStyle name="Normal 6 5 3 2" xfId="2013"/>
    <cellStyle name="Normal 6 5 4" xfId="822"/>
    <cellStyle name="Normal 6 5 4 2" xfId="2345"/>
    <cellStyle name="Normal 6 5 5" xfId="1154"/>
    <cellStyle name="Normal 6 5 5 2" xfId="2677"/>
    <cellStyle name="Normal 6 5 6" xfId="1681"/>
    <cellStyle name="Normal 6 6" xfId="237"/>
    <cellStyle name="Normal 6 6 2" xfId="573"/>
    <cellStyle name="Normal 6 6 2 2" xfId="2096"/>
    <cellStyle name="Normal 6 6 3" xfId="905"/>
    <cellStyle name="Normal 6 6 3 2" xfId="2428"/>
    <cellStyle name="Normal 6 6 4" xfId="1237"/>
    <cellStyle name="Normal 6 6 4 2" xfId="2760"/>
    <cellStyle name="Normal 6 6 5" xfId="1764"/>
    <cellStyle name="Normal 6 7" xfId="407"/>
    <cellStyle name="Normal 6 7 2" xfId="1930"/>
    <cellStyle name="Normal 6 8" xfId="739"/>
    <cellStyle name="Normal 6 8 2" xfId="2262"/>
    <cellStyle name="Normal 6 9" xfId="1071"/>
    <cellStyle name="Normal 6 9 2" xfId="2594"/>
    <cellStyle name="Normal 60" xfId="2978"/>
    <cellStyle name="Normal 61" xfId="2977"/>
    <cellStyle name="Normal 61 2" xfId="7145"/>
    <cellStyle name="Normal 62" xfId="2975"/>
    <cellStyle name="Normal 63" xfId="2979"/>
    <cellStyle name="Normal 64" xfId="2986"/>
    <cellStyle name="Normal 65" xfId="2987"/>
    <cellStyle name="Normal 66" xfId="2992"/>
    <cellStyle name="Normal 67" xfId="5848"/>
    <cellStyle name="Normal 68" xfId="12932"/>
    <cellStyle name="Normal 69" xfId="2991"/>
    <cellStyle name="Normal 7" xfId="21"/>
    <cellStyle name="Normal 7 10" xfId="1537"/>
    <cellStyle name="Normal 7 11" xfId="4259"/>
    <cellStyle name="Normal 7 2" xfId="79"/>
    <cellStyle name="Normal 7 2 2" xfId="101"/>
    <cellStyle name="Normal 7 2 2 2" xfId="189"/>
    <cellStyle name="Normal 7 2 2 2 2" xfId="359"/>
    <cellStyle name="Normal 7 2 2 2 2 2" xfId="693"/>
    <cellStyle name="Normal 7 2 2 2 2 2 2" xfId="2216"/>
    <cellStyle name="Normal 7 2 2 2 2 3" xfId="1025"/>
    <cellStyle name="Normal 7 2 2 2 2 3 2" xfId="2548"/>
    <cellStyle name="Normal 7 2 2 2 2 4" xfId="1357"/>
    <cellStyle name="Normal 7 2 2 2 2 4 2" xfId="2880"/>
    <cellStyle name="Normal 7 2 2 2 2 5" xfId="1884"/>
    <cellStyle name="Normal 7 2 2 2 3" xfId="527"/>
    <cellStyle name="Normal 7 2 2 2 3 2" xfId="2050"/>
    <cellStyle name="Normal 7 2 2 2 4" xfId="859"/>
    <cellStyle name="Normal 7 2 2 2 4 2" xfId="2382"/>
    <cellStyle name="Normal 7 2 2 2 5" xfId="1191"/>
    <cellStyle name="Normal 7 2 2 2 5 2" xfId="2714"/>
    <cellStyle name="Normal 7 2 2 2 6" xfId="1718"/>
    <cellStyle name="Normal 7 2 2 3" xfId="275"/>
    <cellStyle name="Normal 7 2 2 3 2" xfId="610"/>
    <cellStyle name="Normal 7 2 2 3 2 2" xfId="2133"/>
    <cellStyle name="Normal 7 2 2 3 3" xfId="942"/>
    <cellStyle name="Normal 7 2 2 3 3 2" xfId="2465"/>
    <cellStyle name="Normal 7 2 2 3 4" xfId="1274"/>
    <cellStyle name="Normal 7 2 2 3 4 2" xfId="2797"/>
    <cellStyle name="Normal 7 2 2 3 5" xfId="1801"/>
    <cellStyle name="Normal 7 2 2 4" xfId="444"/>
    <cellStyle name="Normal 7 2 2 4 2" xfId="1967"/>
    <cellStyle name="Normal 7 2 2 5" xfId="776"/>
    <cellStyle name="Normal 7 2 2 5 2" xfId="2299"/>
    <cellStyle name="Normal 7 2 2 6" xfId="1108"/>
    <cellStyle name="Normal 7 2 2 6 2" xfId="2631"/>
    <cellStyle name="Normal 7 2 2 7" xfId="1635"/>
    <cellStyle name="Normal 7 2 2 8" xfId="9588"/>
    <cellStyle name="Normal 7 2 3" xfId="114"/>
    <cellStyle name="Normal 7 2 3 2" xfId="198"/>
    <cellStyle name="Normal 7 2 3 2 2" xfId="368"/>
    <cellStyle name="Normal 7 2 3 2 2 2" xfId="702"/>
    <cellStyle name="Normal 7 2 3 2 2 2 2" xfId="2225"/>
    <cellStyle name="Normal 7 2 3 2 2 3" xfId="1034"/>
    <cellStyle name="Normal 7 2 3 2 2 3 2" xfId="2557"/>
    <cellStyle name="Normal 7 2 3 2 2 4" xfId="1366"/>
    <cellStyle name="Normal 7 2 3 2 2 4 2" xfId="2889"/>
    <cellStyle name="Normal 7 2 3 2 2 5" xfId="1893"/>
    <cellStyle name="Normal 7 2 3 2 3" xfId="536"/>
    <cellStyle name="Normal 7 2 3 2 3 2" xfId="2059"/>
    <cellStyle name="Normal 7 2 3 2 4" xfId="868"/>
    <cellStyle name="Normal 7 2 3 2 4 2" xfId="2391"/>
    <cellStyle name="Normal 7 2 3 2 5" xfId="1200"/>
    <cellStyle name="Normal 7 2 3 2 5 2" xfId="2723"/>
    <cellStyle name="Normal 7 2 3 2 6" xfId="1727"/>
    <cellStyle name="Normal 7 2 3 3" xfId="284"/>
    <cellStyle name="Normal 7 2 3 3 2" xfId="619"/>
    <cellStyle name="Normal 7 2 3 3 2 2" xfId="2142"/>
    <cellStyle name="Normal 7 2 3 3 3" xfId="951"/>
    <cellStyle name="Normal 7 2 3 3 3 2" xfId="2474"/>
    <cellStyle name="Normal 7 2 3 3 4" xfId="1283"/>
    <cellStyle name="Normal 7 2 3 3 4 2" xfId="2806"/>
    <cellStyle name="Normal 7 2 3 3 5" xfId="1810"/>
    <cellStyle name="Normal 7 2 3 4" xfId="453"/>
    <cellStyle name="Normal 7 2 3 4 2" xfId="1976"/>
    <cellStyle name="Normal 7 2 3 5" xfId="785"/>
    <cellStyle name="Normal 7 2 3 5 2" xfId="2308"/>
    <cellStyle name="Normal 7 2 3 6" xfId="1117"/>
    <cellStyle name="Normal 7 2 3 6 2" xfId="2640"/>
    <cellStyle name="Normal 7 2 3 7" xfId="1644"/>
    <cellStyle name="Normal 7 2 4" xfId="124"/>
    <cellStyle name="Normal 7 2 4 2" xfId="208"/>
    <cellStyle name="Normal 7 2 4 2 2" xfId="378"/>
    <cellStyle name="Normal 7 2 4 2 2 2" xfId="712"/>
    <cellStyle name="Normal 7 2 4 2 2 2 2" xfId="2235"/>
    <cellStyle name="Normal 7 2 4 2 2 3" xfId="1044"/>
    <cellStyle name="Normal 7 2 4 2 2 3 2" xfId="2567"/>
    <cellStyle name="Normal 7 2 4 2 2 4" xfId="1376"/>
    <cellStyle name="Normal 7 2 4 2 2 4 2" xfId="2899"/>
    <cellStyle name="Normal 7 2 4 2 2 5" xfId="1903"/>
    <cellStyle name="Normal 7 2 4 2 3" xfId="546"/>
    <cellStyle name="Normal 7 2 4 2 3 2" xfId="2069"/>
    <cellStyle name="Normal 7 2 4 2 4" xfId="878"/>
    <cellStyle name="Normal 7 2 4 2 4 2" xfId="2401"/>
    <cellStyle name="Normal 7 2 4 2 5" xfId="1210"/>
    <cellStyle name="Normal 7 2 4 2 5 2" xfId="2733"/>
    <cellStyle name="Normal 7 2 4 2 6" xfId="1737"/>
    <cellStyle name="Normal 7 2 4 3" xfId="294"/>
    <cellStyle name="Normal 7 2 4 3 2" xfId="629"/>
    <cellStyle name="Normal 7 2 4 3 2 2" xfId="2152"/>
    <cellStyle name="Normal 7 2 4 3 3" xfId="961"/>
    <cellStyle name="Normal 7 2 4 3 3 2" xfId="2484"/>
    <cellStyle name="Normal 7 2 4 3 4" xfId="1293"/>
    <cellStyle name="Normal 7 2 4 3 4 2" xfId="2816"/>
    <cellStyle name="Normal 7 2 4 3 5" xfId="1820"/>
    <cellStyle name="Normal 7 2 4 4" xfId="463"/>
    <cellStyle name="Normal 7 2 4 4 2" xfId="1986"/>
    <cellStyle name="Normal 7 2 4 5" xfId="795"/>
    <cellStyle name="Normal 7 2 4 5 2" xfId="2318"/>
    <cellStyle name="Normal 7 2 4 6" xfId="1127"/>
    <cellStyle name="Normal 7 2 4 6 2" xfId="2650"/>
    <cellStyle name="Normal 7 2 4 7" xfId="1654"/>
    <cellStyle name="Normal 7 2 5" xfId="135"/>
    <cellStyle name="Normal 7 2 5 2" xfId="219"/>
    <cellStyle name="Normal 7 2 5 2 2" xfId="389"/>
    <cellStyle name="Normal 7 2 5 2 2 2" xfId="723"/>
    <cellStyle name="Normal 7 2 5 2 2 2 2" xfId="2246"/>
    <cellStyle name="Normal 7 2 5 2 2 3" xfId="1055"/>
    <cellStyle name="Normal 7 2 5 2 2 3 2" xfId="2578"/>
    <cellStyle name="Normal 7 2 5 2 2 4" xfId="1387"/>
    <cellStyle name="Normal 7 2 5 2 2 4 2" xfId="2910"/>
    <cellStyle name="Normal 7 2 5 2 2 5" xfId="1914"/>
    <cellStyle name="Normal 7 2 5 2 3" xfId="557"/>
    <cellStyle name="Normal 7 2 5 2 3 2" xfId="2080"/>
    <cellStyle name="Normal 7 2 5 2 4" xfId="889"/>
    <cellStyle name="Normal 7 2 5 2 4 2" xfId="2412"/>
    <cellStyle name="Normal 7 2 5 2 5" xfId="1221"/>
    <cellStyle name="Normal 7 2 5 2 5 2" xfId="2744"/>
    <cellStyle name="Normal 7 2 5 2 6" xfId="1748"/>
    <cellStyle name="Normal 7 2 5 3" xfId="305"/>
    <cellStyle name="Normal 7 2 5 3 2" xfId="640"/>
    <cellStyle name="Normal 7 2 5 3 2 2" xfId="2163"/>
    <cellStyle name="Normal 7 2 5 3 3" xfId="972"/>
    <cellStyle name="Normal 7 2 5 3 3 2" xfId="2495"/>
    <cellStyle name="Normal 7 2 5 3 4" xfId="1304"/>
    <cellStyle name="Normal 7 2 5 3 4 2" xfId="2827"/>
    <cellStyle name="Normal 7 2 5 3 5" xfId="1831"/>
    <cellStyle name="Normal 7 2 5 4" xfId="474"/>
    <cellStyle name="Normal 7 2 5 4 2" xfId="1997"/>
    <cellStyle name="Normal 7 2 5 5" xfId="806"/>
    <cellStyle name="Normal 7 2 5 5 2" xfId="2329"/>
    <cellStyle name="Normal 7 2 5 6" xfId="1138"/>
    <cellStyle name="Normal 7 2 5 6 2" xfId="2661"/>
    <cellStyle name="Normal 7 2 5 7" xfId="1665"/>
    <cellStyle name="Normal 7 2 6" xfId="146"/>
    <cellStyle name="Normal 7 2 6 2" xfId="230"/>
    <cellStyle name="Normal 7 2 6 2 2" xfId="400"/>
    <cellStyle name="Normal 7 2 6 2 2 2" xfId="734"/>
    <cellStyle name="Normal 7 2 6 2 2 2 2" xfId="2257"/>
    <cellStyle name="Normal 7 2 6 2 2 3" xfId="1066"/>
    <cellStyle name="Normal 7 2 6 2 2 3 2" xfId="2589"/>
    <cellStyle name="Normal 7 2 6 2 2 4" xfId="1398"/>
    <cellStyle name="Normal 7 2 6 2 2 4 2" xfId="2921"/>
    <cellStyle name="Normal 7 2 6 2 2 5" xfId="1925"/>
    <cellStyle name="Normal 7 2 6 2 3" xfId="568"/>
    <cellStyle name="Normal 7 2 6 2 3 2" xfId="2091"/>
    <cellStyle name="Normal 7 2 6 2 4" xfId="900"/>
    <cellStyle name="Normal 7 2 6 2 4 2" xfId="2423"/>
    <cellStyle name="Normal 7 2 6 2 5" xfId="1232"/>
    <cellStyle name="Normal 7 2 6 2 5 2" xfId="2755"/>
    <cellStyle name="Normal 7 2 6 2 6" xfId="1759"/>
    <cellStyle name="Normal 7 2 6 3" xfId="316"/>
    <cellStyle name="Normal 7 2 6 3 2" xfId="651"/>
    <cellStyle name="Normal 7 2 6 3 2 2" xfId="2174"/>
    <cellStyle name="Normal 7 2 6 3 3" xfId="983"/>
    <cellStyle name="Normal 7 2 6 3 3 2" xfId="2506"/>
    <cellStyle name="Normal 7 2 6 3 4" xfId="1315"/>
    <cellStyle name="Normal 7 2 6 3 4 2" xfId="2838"/>
    <cellStyle name="Normal 7 2 6 3 5" xfId="1842"/>
    <cellStyle name="Normal 7 2 6 4" xfId="485"/>
    <cellStyle name="Normal 7 2 6 4 2" xfId="2008"/>
    <cellStyle name="Normal 7 2 6 5" xfId="817"/>
    <cellStyle name="Normal 7 2 6 5 2" xfId="2340"/>
    <cellStyle name="Normal 7 2 6 6" xfId="1149"/>
    <cellStyle name="Normal 7 2 6 6 2" xfId="2672"/>
    <cellStyle name="Normal 7 2 6 7" xfId="1676"/>
    <cellStyle name="Normal 7 2 7" xfId="94"/>
    <cellStyle name="Normal 7 2 7 2" xfId="185"/>
    <cellStyle name="Normal 7 2 7 2 2" xfId="355"/>
    <cellStyle name="Normal 7 2 7 2 2 2" xfId="689"/>
    <cellStyle name="Normal 7 2 7 2 2 2 2" xfId="2212"/>
    <cellStyle name="Normal 7 2 7 2 2 3" xfId="1021"/>
    <cellStyle name="Normal 7 2 7 2 2 3 2" xfId="2544"/>
    <cellStyle name="Normal 7 2 7 2 2 4" xfId="1353"/>
    <cellStyle name="Normal 7 2 7 2 2 4 2" xfId="2876"/>
    <cellStyle name="Normal 7 2 7 2 2 5" xfId="1880"/>
    <cellStyle name="Normal 7 2 7 2 3" xfId="523"/>
    <cellStyle name="Normal 7 2 7 2 3 2" xfId="2046"/>
    <cellStyle name="Normal 7 2 7 2 4" xfId="855"/>
    <cellStyle name="Normal 7 2 7 2 4 2" xfId="2378"/>
    <cellStyle name="Normal 7 2 7 2 5" xfId="1187"/>
    <cellStyle name="Normal 7 2 7 2 5 2" xfId="2710"/>
    <cellStyle name="Normal 7 2 7 2 6" xfId="1714"/>
    <cellStyle name="Normal 7 2 7 3" xfId="271"/>
    <cellStyle name="Normal 7 2 7 3 2" xfId="606"/>
    <cellStyle name="Normal 7 2 7 3 2 2" xfId="2129"/>
    <cellStyle name="Normal 7 2 7 3 3" xfId="938"/>
    <cellStyle name="Normal 7 2 7 3 3 2" xfId="2461"/>
    <cellStyle name="Normal 7 2 7 3 4" xfId="1270"/>
    <cellStyle name="Normal 7 2 7 3 4 2" xfId="2793"/>
    <cellStyle name="Normal 7 2 7 3 5" xfId="1797"/>
    <cellStyle name="Normal 7 2 7 4" xfId="440"/>
    <cellStyle name="Normal 7 2 7 4 2" xfId="1963"/>
    <cellStyle name="Normal 7 2 7 5" xfId="772"/>
    <cellStyle name="Normal 7 2 7 5 2" xfId="2295"/>
    <cellStyle name="Normal 7 2 7 6" xfId="1104"/>
    <cellStyle name="Normal 7 2 7 6 2" xfId="2627"/>
    <cellStyle name="Normal 7 2 7 7" xfId="1631"/>
    <cellStyle name="Normal 7 2 8" xfId="7146"/>
    <cellStyle name="Normal 7 3" xfId="84"/>
    <cellStyle name="Normal 7 3 10" xfId="764"/>
    <cellStyle name="Normal 7 3 10 2" xfId="2287"/>
    <cellStyle name="Normal 7 3 11" xfId="1096"/>
    <cellStyle name="Normal 7 3 11 2" xfId="2619"/>
    <cellStyle name="Normal 7 3 12" xfId="1623"/>
    <cellStyle name="Normal 7 3 2" xfId="86"/>
    <cellStyle name="Normal 7 3 2 2" xfId="178"/>
    <cellStyle name="Normal 7 3 2 2 2" xfId="348"/>
    <cellStyle name="Normal 7 3 2 2 2 2" xfId="682"/>
    <cellStyle name="Normal 7 3 2 2 2 2 2" xfId="2205"/>
    <cellStyle name="Normal 7 3 2 2 2 3" xfId="1014"/>
    <cellStyle name="Normal 7 3 2 2 2 3 2" xfId="2537"/>
    <cellStyle name="Normal 7 3 2 2 2 4" xfId="1346"/>
    <cellStyle name="Normal 7 3 2 2 2 4 2" xfId="2869"/>
    <cellStyle name="Normal 7 3 2 2 2 5" xfId="1873"/>
    <cellStyle name="Normal 7 3 2 2 3" xfId="516"/>
    <cellStyle name="Normal 7 3 2 2 3 2" xfId="2039"/>
    <cellStyle name="Normal 7 3 2 2 4" xfId="848"/>
    <cellStyle name="Normal 7 3 2 2 4 2" xfId="2371"/>
    <cellStyle name="Normal 7 3 2 2 5" xfId="1180"/>
    <cellStyle name="Normal 7 3 2 2 5 2" xfId="2703"/>
    <cellStyle name="Normal 7 3 2 2 6" xfId="1707"/>
    <cellStyle name="Normal 7 3 2 3" xfId="264"/>
    <cellStyle name="Normal 7 3 2 3 2" xfId="599"/>
    <cellStyle name="Normal 7 3 2 3 2 2" xfId="2122"/>
    <cellStyle name="Normal 7 3 2 3 3" xfId="931"/>
    <cellStyle name="Normal 7 3 2 3 3 2" xfId="2454"/>
    <cellStyle name="Normal 7 3 2 3 4" xfId="1263"/>
    <cellStyle name="Normal 7 3 2 3 4 2" xfId="2786"/>
    <cellStyle name="Normal 7 3 2 3 5" xfId="1790"/>
    <cellStyle name="Normal 7 3 2 4" xfId="433"/>
    <cellStyle name="Normal 7 3 2 4 2" xfId="1956"/>
    <cellStyle name="Normal 7 3 2 5" xfId="765"/>
    <cellStyle name="Normal 7 3 2 5 2" xfId="2288"/>
    <cellStyle name="Normal 7 3 2 6" xfId="1097"/>
    <cellStyle name="Normal 7 3 2 6 2" xfId="2620"/>
    <cellStyle name="Normal 7 3 2 7" xfId="1624"/>
    <cellStyle name="Normal 7 3 3" xfId="91"/>
    <cellStyle name="Normal 7 3 3 2" xfId="183"/>
    <cellStyle name="Normal 7 3 3 2 2" xfId="353"/>
    <cellStyle name="Normal 7 3 3 2 2 2" xfId="687"/>
    <cellStyle name="Normal 7 3 3 2 2 2 2" xfId="2210"/>
    <cellStyle name="Normal 7 3 3 2 2 3" xfId="1019"/>
    <cellStyle name="Normal 7 3 3 2 2 3 2" xfId="2542"/>
    <cellStyle name="Normal 7 3 3 2 2 4" xfId="1351"/>
    <cellStyle name="Normal 7 3 3 2 2 4 2" xfId="2874"/>
    <cellStyle name="Normal 7 3 3 2 2 5" xfId="1878"/>
    <cellStyle name="Normal 7 3 3 2 3" xfId="521"/>
    <cellStyle name="Normal 7 3 3 2 3 2" xfId="2044"/>
    <cellStyle name="Normal 7 3 3 2 4" xfId="853"/>
    <cellStyle name="Normal 7 3 3 2 4 2" xfId="2376"/>
    <cellStyle name="Normal 7 3 3 2 5" xfId="1185"/>
    <cellStyle name="Normal 7 3 3 2 5 2" xfId="2708"/>
    <cellStyle name="Normal 7 3 3 2 6" xfId="1712"/>
    <cellStyle name="Normal 7 3 3 3" xfId="269"/>
    <cellStyle name="Normal 7 3 3 3 2" xfId="604"/>
    <cellStyle name="Normal 7 3 3 3 2 2" xfId="2127"/>
    <cellStyle name="Normal 7 3 3 3 3" xfId="936"/>
    <cellStyle name="Normal 7 3 3 3 3 2" xfId="2459"/>
    <cellStyle name="Normal 7 3 3 3 4" xfId="1268"/>
    <cellStyle name="Normal 7 3 3 3 4 2" xfId="2791"/>
    <cellStyle name="Normal 7 3 3 3 5" xfId="1795"/>
    <cellStyle name="Normal 7 3 3 4" xfId="438"/>
    <cellStyle name="Normal 7 3 3 4 2" xfId="1961"/>
    <cellStyle name="Normal 7 3 3 5" xfId="770"/>
    <cellStyle name="Normal 7 3 3 5 2" xfId="2293"/>
    <cellStyle name="Normal 7 3 3 6" xfId="1102"/>
    <cellStyle name="Normal 7 3 3 6 2" xfId="2625"/>
    <cellStyle name="Normal 7 3 3 7" xfId="1629"/>
    <cellStyle name="Normal 7 3 4" xfId="121"/>
    <cellStyle name="Normal 7 3 4 2" xfId="205"/>
    <cellStyle name="Normal 7 3 4 2 2" xfId="375"/>
    <cellStyle name="Normal 7 3 4 2 2 2" xfId="709"/>
    <cellStyle name="Normal 7 3 4 2 2 2 2" xfId="2232"/>
    <cellStyle name="Normal 7 3 4 2 2 3" xfId="1041"/>
    <cellStyle name="Normal 7 3 4 2 2 3 2" xfId="2564"/>
    <cellStyle name="Normal 7 3 4 2 2 4" xfId="1373"/>
    <cellStyle name="Normal 7 3 4 2 2 4 2" xfId="2896"/>
    <cellStyle name="Normal 7 3 4 2 2 5" xfId="1900"/>
    <cellStyle name="Normal 7 3 4 2 3" xfId="543"/>
    <cellStyle name="Normal 7 3 4 2 3 2" xfId="2066"/>
    <cellStyle name="Normal 7 3 4 2 4" xfId="875"/>
    <cellStyle name="Normal 7 3 4 2 4 2" xfId="2398"/>
    <cellStyle name="Normal 7 3 4 2 5" xfId="1207"/>
    <cellStyle name="Normal 7 3 4 2 5 2" xfId="2730"/>
    <cellStyle name="Normal 7 3 4 2 6" xfId="1734"/>
    <cellStyle name="Normal 7 3 4 3" xfId="291"/>
    <cellStyle name="Normal 7 3 4 3 2" xfId="626"/>
    <cellStyle name="Normal 7 3 4 3 2 2" xfId="2149"/>
    <cellStyle name="Normal 7 3 4 3 3" xfId="958"/>
    <cellStyle name="Normal 7 3 4 3 3 2" xfId="2481"/>
    <cellStyle name="Normal 7 3 4 3 4" xfId="1290"/>
    <cellStyle name="Normal 7 3 4 3 4 2" xfId="2813"/>
    <cellStyle name="Normal 7 3 4 3 5" xfId="1817"/>
    <cellStyle name="Normal 7 3 4 4" xfId="460"/>
    <cellStyle name="Normal 7 3 4 4 2" xfId="1983"/>
    <cellStyle name="Normal 7 3 4 5" xfId="792"/>
    <cellStyle name="Normal 7 3 4 5 2" xfId="2315"/>
    <cellStyle name="Normal 7 3 4 6" xfId="1124"/>
    <cellStyle name="Normal 7 3 4 6 2" xfId="2647"/>
    <cellStyle name="Normal 7 3 4 7" xfId="1651"/>
    <cellStyle name="Normal 7 3 5" xfId="132"/>
    <cellStyle name="Normal 7 3 5 2" xfId="216"/>
    <cellStyle name="Normal 7 3 5 2 2" xfId="386"/>
    <cellStyle name="Normal 7 3 5 2 2 2" xfId="720"/>
    <cellStyle name="Normal 7 3 5 2 2 2 2" xfId="2243"/>
    <cellStyle name="Normal 7 3 5 2 2 3" xfId="1052"/>
    <cellStyle name="Normal 7 3 5 2 2 3 2" xfId="2575"/>
    <cellStyle name="Normal 7 3 5 2 2 4" xfId="1384"/>
    <cellStyle name="Normal 7 3 5 2 2 4 2" xfId="2907"/>
    <cellStyle name="Normal 7 3 5 2 2 5" xfId="1911"/>
    <cellStyle name="Normal 7 3 5 2 3" xfId="554"/>
    <cellStyle name="Normal 7 3 5 2 3 2" xfId="2077"/>
    <cellStyle name="Normal 7 3 5 2 4" xfId="886"/>
    <cellStyle name="Normal 7 3 5 2 4 2" xfId="2409"/>
    <cellStyle name="Normal 7 3 5 2 5" xfId="1218"/>
    <cellStyle name="Normal 7 3 5 2 5 2" xfId="2741"/>
    <cellStyle name="Normal 7 3 5 2 6" xfId="1745"/>
    <cellStyle name="Normal 7 3 5 3" xfId="302"/>
    <cellStyle name="Normal 7 3 5 3 2" xfId="637"/>
    <cellStyle name="Normal 7 3 5 3 2 2" xfId="2160"/>
    <cellStyle name="Normal 7 3 5 3 3" xfId="969"/>
    <cellStyle name="Normal 7 3 5 3 3 2" xfId="2492"/>
    <cellStyle name="Normal 7 3 5 3 4" xfId="1301"/>
    <cellStyle name="Normal 7 3 5 3 4 2" xfId="2824"/>
    <cellStyle name="Normal 7 3 5 3 5" xfId="1828"/>
    <cellStyle name="Normal 7 3 5 4" xfId="471"/>
    <cellStyle name="Normal 7 3 5 4 2" xfId="1994"/>
    <cellStyle name="Normal 7 3 5 5" xfId="803"/>
    <cellStyle name="Normal 7 3 5 5 2" xfId="2326"/>
    <cellStyle name="Normal 7 3 5 6" xfId="1135"/>
    <cellStyle name="Normal 7 3 5 6 2" xfId="2658"/>
    <cellStyle name="Normal 7 3 5 7" xfId="1662"/>
    <cellStyle name="Normal 7 3 6" xfId="143"/>
    <cellStyle name="Normal 7 3 6 2" xfId="227"/>
    <cellStyle name="Normal 7 3 6 2 2" xfId="397"/>
    <cellStyle name="Normal 7 3 6 2 2 2" xfId="731"/>
    <cellStyle name="Normal 7 3 6 2 2 2 2" xfId="2254"/>
    <cellStyle name="Normal 7 3 6 2 2 3" xfId="1063"/>
    <cellStyle name="Normal 7 3 6 2 2 3 2" xfId="2586"/>
    <cellStyle name="Normal 7 3 6 2 2 4" xfId="1395"/>
    <cellStyle name="Normal 7 3 6 2 2 4 2" xfId="2918"/>
    <cellStyle name="Normal 7 3 6 2 2 5" xfId="1922"/>
    <cellStyle name="Normal 7 3 6 2 3" xfId="565"/>
    <cellStyle name="Normal 7 3 6 2 3 2" xfId="2088"/>
    <cellStyle name="Normal 7 3 6 2 4" xfId="897"/>
    <cellStyle name="Normal 7 3 6 2 4 2" xfId="2420"/>
    <cellStyle name="Normal 7 3 6 2 5" xfId="1229"/>
    <cellStyle name="Normal 7 3 6 2 5 2" xfId="2752"/>
    <cellStyle name="Normal 7 3 6 2 6" xfId="1756"/>
    <cellStyle name="Normal 7 3 6 3" xfId="313"/>
    <cellStyle name="Normal 7 3 6 3 2" xfId="648"/>
    <cellStyle name="Normal 7 3 6 3 2 2" xfId="2171"/>
    <cellStyle name="Normal 7 3 6 3 3" xfId="980"/>
    <cellStyle name="Normal 7 3 6 3 3 2" xfId="2503"/>
    <cellStyle name="Normal 7 3 6 3 4" xfId="1312"/>
    <cellStyle name="Normal 7 3 6 3 4 2" xfId="2835"/>
    <cellStyle name="Normal 7 3 6 3 5" xfId="1839"/>
    <cellStyle name="Normal 7 3 6 4" xfId="482"/>
    <cellStyle name="Normal 7 3 6 4 2" xfId="2005"/>
    <cellStyle name="Normal 7 3 6 5" xfId="814"/>
    <cellStyle name="Normal 7 3 6 5 2" xfId="2337"/>
    <cellStyle name="Normal 7 3 6 6" xfId="1146"/>
    <cellStyle name="Normal 7 3 6 6 2" xfId="2669"/>
    <cellStyle name="Normal 7 3 6 7" xfId="1673"/>
    <cellStyle name="Normal 7 3 7" xfId="177"/>
    <cellStyle name="Normal 7 3 7 2" xfId="347"/>
    <cellStyle name="Normal 7 3 7 2 2" xfId="681"/>
    <cellStyle name="Normal 7 3 7 2 2 2" xfId="2204"/>
    <cellStyle name="Normal 7 3 7 2 3" xfId="1013"/>
    <cellStyle name="Normal 7 3 7 2 3 2" xfId="2536"/>
    <cellStyle name="Normal 7 3 7 2 4" xfId="1345"/>
    <cellStyle name="Normal 7 3 7 2 4 2" xfId="2868"/>
    <cellStyle name="Normal 7 3 7 2 5" xfId="1872"/>
    <cellStyle name="Normal 7 3 7 3" xfId="515"/>
    <cellStyle name="Normal 7 3 7 3 2" xfId="2038"/>
    <cellStyle name="Normal 7 3 7 4" xfId="847"/>
    <cellStyle name="Normal 7 3 7 4 2" xfId="2370"/>
    <cellStyle name="Normal 7 3 7 5" xfId="1179"/>
    <cellStyle name="Normal 7 3 7 5 2" xfId="2702"/>
    <cellStyle name="Normal 7 3 7 6" xfId="1706"/>
    <cellStyle name="Normal 7 3 8" xfId="262"/>
    <cellStyle name="Normal 7 3 8 2" xfId="598"/>
    <cellStyle name="Normal 7 3 8 2 2" xfId="2121"/>
    <cellStyle name="Normal 7 3 8 3" xfId="930"/>
    <cellStyle name="Normal 7 3 8 3 2" xfId="2453"/>
    <cellStyle name="Normal 7 3 8 4" xfId="1262"/>
    <cellStyle name="Normal 7 3 8 4 2" xfId="2785"/>
    <cellStyle name="Normal 7 3 8 5" xfId="1789"/>
    <cellStyle name="Normal 7 3 9" xfId="432"/>
    <cellStyle name="Normal 7 3 9 2" xfId="1955"/>
    <cellStyle name="Normal 7 4" xfId="100"/>
    <cellStyle name="Normal 7 4 2" xfId="188"/>
    <cellStyle name="Normal 7 4 2 2" xfId="358"/>
    <cellStyle name="Normal 7 4 2 2 2" xfId="692"/>
    <cellStyle name="Normal 7 4 2 2 2 2" xfId="2215"/>
    <cellStyle name="Normal 7 4 2 2 3" xfId="1024"/>
    <cellStyle name="Normal 7 4 2 2 3 2" xfId="2547"/>
    <cellStyle name="Normal 7 4 2 2 4" xfId="1356"/>
    <cellStyle name="Normal 7 4 2 2 4 2" xfId="2879"/>
    <cellStyle name="Normal 7 4 2 2 5" xfId="1883"/>
    <cellStyle name="Normal 7 4 2 3" xfId="526"/>
    <cellStyle name="Normal 7 4 2 3 2" xfId="2049"/>
    <cellStyle name="Normal 7 4 2 4" xfId="858"/>
    <cellStyle name="Normal 7 4 2 4 2" xfId="2381"/>
    <cellStyle name="Normal 7 4 2 5" xfId="1190"/>
    <cellStyle name="Normal 7 4 2 5 2" xfId="2713"/>
    <cellStyle name="Normal 7 4 2 6" xfId="1717"/>
    <cellStyle name="Normal 7 4 3" xfId="274"/>
    <cellStyle name="Normal 7 4 3 2" xfId="609"/>
    <cellStyle name="Normal 7 4 3 2 2" xfId="2132"/>
    <cellStyle name="Normal 7 4 3 3" xfId="941"/>
    <cellStyle name="Normal 7 4 3 3 2" xfId="2464"/>
    <cellStyle name="Normal 7 4 3 4" xfId="1273"/>
    <cellStyle name="Normal 7 4 3 4 2" xfId="2796"/>
    <cellStyle name="Normal 7 4 3 5" xfId="1800"/>
    <cellStyle name="Normal 7 4 4" xfId="443"/>
    <cellStyle name="Normal 7 4 4 2" xfId="1966"/>
    <cellStyle name="Normal 7 4 5" xfId="775"/>
    <cellStyle name="Normal 7 4 5 2" xfId="2298"/>
    <cellStyle name="Normal 7 4 6" xfId="1107"/>
    <cellStyle name="Normal 7 4 6 2" xfId="2630"/>
    <cellStyle name="Normal 7 4 7" xfId="1634"/>
    <cellStyle name="Normal 7 5" xfId="88"/>
    <cellStyle name="Normal 7 5 2" xfId="180"/>
    <cellStyle name="Normal 7 5 2 2" xfId="350"/>
    <cellStyle name="Normal 7 5 2 2 2" xfId="684"/>
    <cellStyle name="Normal 7 5 2 2 2 2" xfId="2207"/>
    <cellStyle name="Normal 7 5 2 2 3" xfId="1016"/>
    <cellStyle name="Normal 7 5 2 2 3 2" xfId="2539"/>
    <cellStyle name="Normal 7 5 2 2 4" xfId="1348"/>
    <cellStyle name="Normal 7 5 2 2 4 2" xfId="2871"/>
    <cellStyle name="Normal 7 5 2 2 5" xfId="1875"/>
    <cellStyle name="Normal 7 5 2 3" xfId="518"/>
    <cellStyle name="Normal 7 5 2 3 2" xfId="2041"/>
    <cellStyle name="Normal 7 5 2 4" xfId="850"/>
    <cellStyle name="Normal 7 5 2 4 2" xfId="2373"/>
    <cellStyle name="Normal 7 5 2 5" xfId="1182"/>
    <cellStyle name="Normal 7 5 2 5 2" xfId="2705"/>
    <cellStyle name="Normal 7 5 2 6" xfId="1709"/>
    <cellStyle name="Normal 7 5 3" xfId="266"/>
    <cellStyle name="Normal 7 5 3 2" xfId="601"/>
    <cellStyle name="Normal 7 5 3 2 2" xfId="2124"/>
    <cellStyle name="Normal 7 5 3 3" xfId="933"/>
    <cellStyle name="Normal 7 5 3 3 2" xfId="2456"/>
    <cellStyle name="Normal 7 5 3 4" xfId="1265"/>
    <cellStyle name="Normal 7 5 3 4 2" xfId="2788"/>
    <cellStyle name="Normal 7 5 3 5" xfId="1792"/>
    <cellStyle name="Normal 7 5 4" xfId="435"/>
    <cellStyle name="Normal 7 5 4 2" xfId="1958"/>
    <cellStyle name="Normal 7 5 5" xfId="767"/>
    <cellStyle name="Normal 7 5 5 2" xfId="2290"/>
    <cellStyle name="Normal 7 5 6" xfId="1099"/>
    <cellStyle name="Normal 7 5 6 2" xfId="2622"/>
    <cellStyle name="Normal 7 5 7" xfId="1626"/>
    <cellStyle name="Normal 7 6" xfId="118"/>
    <cellStyle name="Normal 7 6 2" xfId="202"/>
    <cellStyle name="Normal 7 6 2 2" xfId="372"/>
    <cellStyle name="Normal 7 6 2 2 2" xfId="706"/>
    <cellStyle name="Normal 7 6 2 2 2 2" xfId="2229"/>
    <cellStyle name="Normal 7 6 2 2 3" xfId="1038"/>
    <cellStyle name="Normal 7 6 2 2 3 2" xfId="2561"/>
    <cellStyle name="Normal 7 6 2 2 4" xfId="1370"/>
    <cellStyle name="Normal 7 6 2 2 4 2" xfId="2893"/>
    <cellStyle name="Normal 7 6 2 2 5" xfId="1897"/>
    <cellStyle name="Normal 7 6 2 3" xfId="540"/>
    <cellStyle name="Normal 7 6 2 3 2" xfId="2063"/>
    <cellStyle name="Normal 7 6 2 4" xfId="872"/>
    <cellStyle name="Normal 7 6 2 4 2" xfId="2395"/>
    <cellStyle name="Normal 7 6 2 5" xfId="1204"/>
    <cellStyle name="Normal 7 6 2 5 2" xfId="2727"/>
    <cellStyle name="Normal 7 6 2 6" xfId="1731"/>
    <cellStyle name="Normal 7 6 3" xfId="288"/>
    <cellStyle name="Normal 7 6 3 2" xfId="623"/>
    <cellStyle name="Normal 7 6 3 2 2" xfId="2146"/>
    <cellStyle name="Normal 7 6 3 3" xfId="955"/>
    <cellStyle name="Normal 7 6 3 3 2" xfId="2478"/>
    <cellStyle name="Normal 7 6 3 4" xfId="1287"/>
    <cellStyle name="Normal 7 6 3 4 2" xfId="2810"/>
    <cellStyle name="Normal 7 6 3 5" xfId="1814"/>
    <cellStyle name="Normal 7 6 4" xfId="457"/>
    <cellStyle name="Normal 7 6 4 2" xfId="1980"/>
    <cellStyle name="Normal 7 6 5" xfId="789"/>
    <cellStyle name="Normal 7 6 5 2" xfId="2312"/>
    <cellStyle name="Normal 7 6 6" xfId="1121"/>
    <cellStyle name="Normal 7 6 6 2" xfId="2644"/>
    <cellStyle name="Normal 7 6 7" xfId="1648"/>
    <cellStyle name="Normal 7 7" xfId="129"/>
    <cellStyle name="Normal 7 7 2" xfId="213"/>
    <cellStyle name="Normal 7 7 2 2" xfId="383"/>
    <cellStyle name="Normal 7 7 2 2 2" xfId="717"/>
    <cellStyle name="Normal 7 7 2 2 2 2" xfId="2240"/>
    <cellStyle name="Normal 7 7 2 2 3" xfId="1049"/>
    <cellStyle name="Normal 7 7 2 2 3 2" xfId="2572"/>
    <cellStyle name="Normal 7 7 2 2 4" xfId="1381"/>
    <cellStyle name="Normal 7 7 2 2 4 2" xfId="2904"/>
    <cellStyle name="Normal 7 7 2 2 5" xfId="1908"/>
    <cellStyle name="Normal 7 7 2 3" xfId="551"/>
    <cellStyle name="Normal 7 7 2 3 2" xfId="2074"/>
    <cellStyle name="Normal 7 7 2 4" xfId="883"/>
    <cellStyle name="Normal 7 7 2 4 2" xfId="2406"/>
    <cellStyle name="Normal 7 7 2 5" xfId="1215"/>
    <cellStyle name="Normal 7 7 2 5 2" xfId="2738"/>
    <cellStyle name="Normal 7 7 2 6" xfId="1742"/>
    <cellStyle name="Normal 7 7 3" xfId="299"/>
    <cellStyle name="Normal 7 7 3 2" xfId="634"/>
    <cellStyle name="Normal 7 7 3 2 2" xfId="2157"/>
    <cellStyle name="Normal 7 7 3 3" xfId="966"/>
    <cellStyle name="Normal 7 7 3 3 2" xfId="2489"/>
    <cellStyle name="Normal 7 7 3 4" xfId="1298"/>
    <cellStyle name="Normal 7 7 3 4 2" xfId="2821"/>
    <cellStyle name="Normal 7 7 3 5" xfId="1825"/>
    <cellStyle name="Normal 7 7 4" xfId="468"/>
    <cellStyle name="Normal 7 7 4 2" xfId="1991"/>
    <cellStyle name="Normal 7 7 5" xfId="800"/>
    <cellStyle name="Normal 7 7 5 2" xfId="2323"/>
    <cellStyle name="Normal 7 7 6" xfId="1132"/>
    <cellStyle name="Normal 7 7 6 2" xfId="2655"/>
    <cellStyle name="Normal 7 7 7" xfId="1659"/>
    <cellStyle name="Normal 7 8" xfId="140"/>
    <cellStyle name="Normal 7 8 2" xfId="224"/>
    <cellStyle name="Normal 7 8 2 2" xfId="394"/>
    <cellStyle name="Normal 7 8 2 2 2" xfId="728"/>
    <cellStyle name="Normal 7 8 2 2 2 2" xfId="2251"/>
    <cellStyle name="Normal 7 8 2 2 3" xfId="1060"/>
    <cellStyle name="Normal 7 8 2 2 3 2" xfId="2583"/>
    <cellStyle name="Normal 7 8 2 2 4" xfId="1392"/>
    <cellStyle name="Normal 7 8 2 2 4 2" xfId="2915"/>
    <cellStyle name="Normal 7 8 2 2 5" xfId="1919"/>
    <cellStyle name="Normal 7 8 2 3" xfId="562"/>
    <cellStyle name="Normal 7 8 2 3 2" xfId="2085"/>
    <cellStyle name="Normal 7 8 2 4" xfId="894"/>
    <cellStyle name="Normal 7 8 2 4 2" xfId="2417"/>
    <cellStyle name="Normal 7 8 2 5" xfId="1226"/>
    <cellStyle name="Normal 7 8 2 5 2" xfId="2749"/>
    <cellStyle name="Normal 7 8 2 6" xfId="1753"/>
    <cellStyle name="Normal 7 8 3" xfId="310"/>
    <cellStyle name="Normal 7 8 3 2" xfId="645"/>
    <cellStyle name="Normal 7 8 3 2 2" xfId="2168"/>
    <cellStyle name="Normal 7 8 3 3" xfId="977"/>
    <cellStyle name="Normal 7 8 3 3 2" xfId="2500"/>
    <cellStyle name="Normal 7 8 3 4" xfId="1309"/>
    <cellStyle name="Normal 7 8 3 4 2" xfId="2832"/>
    <cellStyle name="Normal 7 8 3 5" xfId="1836"/>
    <cellStyle name="Normal 7 8 4" xfId="479"/>
    <cellStyle name="Normal 7 8 4 2" xfId="2002"/>
    <cellStyle name="Normal 7 8 5" xfId="811"/>
    <cellStyle name="Normal 7 8 5 2" xfId="2334"/>
    <cellStyle name="Normal 7 8 6" xfId="1143"/>
    <cellStyle name="Normal 7 8 6 2" xfId="2666"/>
    <cellStyle name="Normal 7 8 7" xfId="1670"/>
    <cellStyle name="Normal 7 9" xfId="89"/>
    <cellStyle name="Normal 7 9 2" xfId="181"/>
    <cellStyle name="Normal 7 9 2 2" xfId="351"/>
    <cellStyle name="Normal 7 9 2 2 2" xfId="685"/>
    <cellStyle name="Normal 7 9 2 2 2 2" xfId="2208"/>
    <cellStyle name="Normal 7 9 2 2 3" xfId="1017"/>
    <cellStyle name="Normal 7 9 2 2 3 2" xfId="2540"/>
    <cellStyle name="Normal 7 9 2 2 4" xfId="1349"/>
    <cellStyle name="Normal 7 9 2 2 4 2" xfId="2872"/>
    <cellStyle name="Normal 7 9 2 2 5" xfId="1876"/>
    <cellStyle name="Normal 7 9 2 3" xfId="519"/>
    <cellStyle name="Normal 7 9 2 3 2" xfId="2042"/>
    <cellStyle name="Normal 7 9 2 4" xfId="851"/>
    <cellStyle name="Normal 7 9 2 4 2" xfId="2374"/>
    <cellStyle name="Normal 7 9 2 5" xfId="1183"/>
    <cellStyle name="Normal 7 9 2 5 2" xfId="2706"/>
    <cellStyle name="Normal 7 9 2 6" xfId="1710"/>
    <cellStyle name="Normal 7 9 3" xfId="267"/>
    <cellStyle name="Normal 7 9 3 2" xfId="602"/>
    <cellStyle name="Normal 7 9 3 2 2" xfId="2125"/>
    <cellStyle name="Normal 7 9 3 3" xfId="934"/>
    <cellStyle name="Normal 7 9 3 3 2" xfId="2457"/>
    <cellStyle name="Normal 7 9 3 4" xfId="1266"/>
    <cellStyle name="Normal 7 9 3 4 2" xfId="2789"/>
    <cellStyle name="Normal 7 9 3 5" xfId="1793"/>
    <cellStyle name="Normal 7 9 4" xfId="436"/>
    <cellStyle name="Normal 7 9 4 2" xfId="1959"/>
    <cellStyle name="Normal 7 9 5" xfId="768"/>
    <cellStyle name="Normal 7 9 5 2" xfId="2291"/>
    <cellStyle name="Normal 7 9 6" xfId="1100"/>
    <cellStyle name="Normal 7 9 6 2" xfId="2623"/>
    <cellStyle name="Normal 7 9 7" xfId="1627"/>
    <cellStyle name="Normal 70" xfId="2990"/>
    <cellStyle name="Normal 71" xfId="2989"/>
    <cellStyle name="Normal 72" xfId="12929"/>
    <cellStyle name="Normal 73" xfId="12934"/>
    <cellStyle name="Normal 74" xfId="12931"/>
    <cellStyle name="Normal 75" xfId="12930"/>
    <cellStyle name="Normal 76" xfId="12928"/>
    <cellStyle name="Normal 77" xfId="12933"/>
    <cellStyle name="Normal 78" xfId="12939"/>
    <cellStyle name="Normal 79" xfId="12935"/>
    <cellStyle name="Normal 8" xfId="13"/>
    <cellStyle name="Normal 8 10" xfId="241"/>
    <cellStyle name="Normal 8 10 2" xfId="577"/>
    <cellStyle name="Normal 8 10 2 2" xfId="2100"/>
    <cellStyle name="Normal 8 10 3" xfId="909"/>
    <cellStyle name="Normal 8 10 3 2" xfId="2432"/>
    <cellStyle name="Normal 8 10 4" xfId="1241"/>
    <cellStyle name="Normal 8 10 4 2" xfId="2764"/>
    <cellStyle name="Normal 8 10 5" xfId="1768"/>
    <cellStyle name="Normal 8 11" xfId="411"/>
    <cellStyle name="Normal 8 11 2" xfId="1934"/>
    <cellStyle name="Normal 8 12" xfId="743"/>
    <cellStyle name="Normal 8 12 2" xfId="2266"/>
    <cellStyle name="Normal 8 13" xfId="1075"/>
    <cellStyle name="Normal 8 13 2" xfId="2598"/>
    <cellStyle name="Normal 8 14" xfId="1407"/>
    <cellStyle name="Normal 8 14 2" xfId="2929"/>
    <cellStyle name="Normal 8 15" xfId="1601"/>
    <cellStyle name="Normal 8 16" xfId="4260"/>
    <cellStyle name="Normal 8 17" xfId="12942"/>
    <cellStyle name="Normal 8 18" xfId="24"/>
    <cellStyle name="Normal 8 2" xfId="34"/>
    <cellStyle name="Normal 8 2 10" xfId="418"/>
    <cellStyle name="Normal 8 2 10 2" xfId="1941"/>
    <cellStyle name="Normal 8 2 11" xfId="750"/>
    <cellStyle name="Normal 8 2 11 2" xfId="2273"/>
    <cellStyle name="Normal 8 2 12" xfId="1082"/>
    <cellStyle name="Normal 8 2 12 2" xfId="2605"/>
    <cellStyle name="Normal 8 2 13" xfId="1608"/>
    <cellStyle name="Normal 8 2 14" xfId="7147"/>
    <cellStyle name="Normal 8 2 2" xfId="102"/>
    <cellStyle name="Normal 8 2 2 2" xfId="190"/>
    <cellStyle name="Normal 8 2 2 2 2" xfId="360"/>
    <cellStyle name="Normal 8 2 2 2 2 2" xfId="694"/>
    <cellStyle name="Normal 8 2 2 2 2 2 2" xfId="2217"/>
    <cellStyle name="Normal 8 2 2 2 2 3" xfId="1026"/>
    <cellStyle name="Normal 8 2 2 2 2 3 2" xfId="2549"/>
    <cellStyle name="Normal 8 2 2 2 2 4" xfId="1358"/>
    <cellStyle name="Normal 8 2 2 2 2 4 2" xfId="2881"/>
    <cellStyle name="Normal 8 2 2 2 2 5" xfId="1885"/>
    <cellStyle name="Normal 8 2 2 2 3" xfId="528"/>
    <cellStyle name="Normal 8 2 2 2 3 2" xfId="2051"/>
    <cellStyle name="Normal 8 2 2 2 4" xfId="860"/>
    <cellStyle name="Normal 8 2 2 2 4 2" xfId="2383"/>
    <cellStyle name="Normal 8 2 2 2 5" xfId="1192"/>
    <cellStyle name="Normal 8 2 2 2 5 2" xfId="2715"/>
    <cellStyle name="Normal 8 2 2 2 6" xfId="1719"/>
    <cellStyle name="Normal 8 2 2 3" xfId="276"/>
    <cellStyle name="Normal 8 2 2 3 2" xfId="611"/>
    <cellStyle name="Normal 8 2 2 3 2 2" xfId="2134"/>
    <cellStyle name="Normal 8 2 2 3 3" xfId="943"/>
    <cellStyle name="Normal 8 2 2 3 3 2" xfId="2466"/>
    <cellStyle name="Normal 8 2 2 3 4" xfId="1275"/>
    <cellStyle name="Normal 8 2 2 3 4 2" xfId="2798"/>
    <cellStyle name="Normal 8 2 2 3 5" xfId="1802"/>
    <cellStyle name="Normal 8 2 2 4" xfId="445"/>
    <cellStyle name="Normal 8 2 2 4 2" xfId="1968"/>
    <cellStyle name="Normal 8 2 2 5" xfId="777"/>
    <cellStyle name="Normal 8 2 2 5 2" xfId="2300"/>
    <cellStyle name="Normal 8 2 2 6" xfId="1109"/>
    <cellStyle name="Normal 8 2 2 6 2" xfId="2632"/>
    <cellStyle name="Normal 8 2 2 7" xfId="1636"/>
    <cellStyle name="Normal 8 2 3" xfId="109"/>
    <cellStyle name="Normal 8 2 3 2" xfId="194"/>
    <cellStyle name="Normal 8 2 3 2 2" xfId="364"/>
    <cellStyle name="Normal 8 2 3 2 2 2" xfId="698"/>
    <cellStyle name="Normal 8 2 3 2 2 2 2" xfId="2221"/>
    <cellStyle name="Normal 8 2 3 2 2 3" xfId="1030"/>
    <cellStyle name="Normal 8 2 3 2 2 3 2" xfId="2553"/>
    <cellStyle name="Normal 8 2 3 2 2 4" xfId="1362"/>
    <cellStyle name="Normal 8 2 3 2 2 4 2" xfId="2885"/>
    <cellStyle name="Normal 8 2 3 2 2 5" xfId="1889"/>
    <cellStyle name="Normal 8 2 3 2 3" xfId="532"/>
    <cellStyle name="Normal 8 2 3 2 3 2" xfId="2055"/>
    <cellStyle name="Normal 8 2 3 2 4" xfId="864"/>
    <cellStyle name="Normal 8 2 3 2 4 2" xfId="2387"/>
    <cellStyle name="Normal 8 2 3 2 5" xfId="1196"/>
    <cellStyle name="Normal 8 2 3 2 5 2" xfId="2719"/>
    <cellStyle name="Normal 8 2 3 2 6" xfId="1723"/>
    <cellStyle name="Normal 8 2 3 3" xfId="280"/>
    <cellStyle name="Normal 8 2 3 3 2" xfId="615"/>
    <cellStyle name="Normal 8 2 3 3 2 2" xfId="2138"/>
    <cellStyle name="Normal 8 2 3 3 3" xfId="947"/>
    <cellStyle name="Normal 8 2 3 3 3 2" xfId="2470"/>
    <cellStyle name="Normal 8 2 3 3 4" xfId="1279"/>
    <cellStyle name="Normal 8 2 3 3 4 2" xfId="2802"/>
    <cellStyle name="Normal 8 2 3 3 5" xfId="1806"/>
    <cellStyle name="Normal 8 2 3 4" xfId="449"/>
    <cellStyle name="Normal 8 2 3 4 2" xfId="1972"/>
    <cellStyle name="Normal 8 2 3 5" xfId="781"/>
    <cellStyle name="Normal 8 2 3 5 2" xfId="2304"/>
    <cellStyle name="Normal 8 2 3 6" xfId="1113"/>
    <cellStyle name="Normal 8 2 3 6 2" xfId="2636"/>
    <cellStyle name="Normal 8 2 3 7" xfId="1640"/>
    <cellStyle name="Normal 8 2 4" xfId="125"/>
    <cellStyle name="Normal 8 2 4 2" xfId="209"/>
    <cellStyle name="Normal 8 2 4 2 2" xfId="379"/>
    <cellStyle name="Normal 8 2 4 2 2 2" xfId="713"/>
    <cellStyle name="Normal 8 2 4 2 2 2 2" xfId="2236"/>
    <cellStyle name="Normal 8 2 4 2 2 3" xfId="1045"/>
    <cellStyle name="Normal 8 2 4 2 2 3 2" xfId="2568"/>
    <cellStyle name="Normal 8 2 4 2 2 4" xfId="1377"/>
    <cellStyle name="Normal 8 2 4 2 2 4 2" xfId="2900"/>
    <cellStyle name="Normal 8 2 4 2 2 5" xfId="1904"/>
    <cellStyle name="Normal 8 2 4 2 3" xfId="547"/>
    <cellStyle name="Normal 8 2 4 2 3 2" xfId="2070"/>
    <cellStyle name="Normal 8 2 4 2 4" xfId="879"/>
    <cellStyle name="Normal 8 2 4 2 4 2" xfId="2402"/>
    <cellStyle name="Normal 8 2 4 2 5" xfId="1211"/>
    <cellStyle name="Normal 8 2 4 2 5 2" xfId="2734"/>
    <cellStyle name="Normal 8 2 4 2 6" xfId="1738"/>
    <cellStyle name="Normal 8 2 4 3" xfId="295"/>
    <cellStyle name="Normal 8 2 4 3 2" xfId="630"/>
    <cellStyle name="Normal 8 2 4 3 2 2" xfId="2153"/>
    <cellStyle name="Normal 8 2 4 3 3" xfId="962"/>
    <cellStyle name="Normal 8 2 4 3 3 2" xfId="2485"/>
    <cellStyle name="Normal 8 2 4 3 4" xfId="1294"/>
    <cellStyle name="Normal 8 2 4 3 4 2" xfId="2817"/>
    <cellStyle name="Normal 8 2 4 3 5" xfId="1821"/>
    <cellStyle name="Normal 8 2 4 4" xfId="464"/>
    <cellStyle name="Normal 8 2 4 4 2" xfId="1987"/>
    <cellStyle name="Normal 8 2 4 5" xfId="796"/>
    <cellStyle name="Normal 8 2 4 5 2" xfId="2319"/>
    <cellStyle name="Normal 8 2 4 6" xfId="1128"/>
    <cellStyle name="Normal 8 2 4 6 2" xfId="2651"/>
    <cellStyle name="Normal 8 2 4 7" xfId="1655"/>
    <cellStyle name="Normal 8 2 5" xfId="136"/>
    <cellStyle name="Normal 8 2 5 2" xfId="220"/>
    <cellStyle name="Normal 8 2 5 2 2" xfId="390"/>
    <cellStyle name="Normal 8 2 5 2 2 2" xfId="724"/>
    <cellStyle name="Normal 8 2 5 2 2 2 2" xfId="2247"/>
    <cellStyle name="Normal 8 2 5 2 2 3" xfId="1056"/>
    <cellStyle name="Normal 8 2 5 2 2 3 2" xfId="2579"/>
    <cellStyle name="Normal 8 2 5 2 2 4" xfId="1388"/>
    <cellStyle name="Normal 8 2 5 2 2 4 2" xfId="2911"/>
    <cellStyle name="Normal 8 2 5 2 2 5" xfId="1915"/>
    <cellStyle name="Normal 8 2 5 2 3" xfId="558"/>
    <cellStyle name="Normal 8 2 5 2 3 2" xfId="2081"/>
    <cellStyle name="Normal 8 2 5 2 4" xfId="890"/>
    <cellStyle name="Normal 8 2 5 2 4 2" xfId="2413"/>
    <cellStyle name="Normal 8 2 5 2 5" xfId="1222"/>
    <cellStyle name="Normal 8 2 5 2 5 2" xfId="2745"/>
    <cellStyle name="Normal 8 2 5 2 6" xfId="1749"/>
    <cellStyle name="Normal 8 2 5 3" xfId="306"/>
    <cellStyle name="Normal 8 2 5 3 2" xfId="641"/>
    <cellStyle name="Normal 8 2 5 3 2 2" xfId="2164"/>
    <cellStyle name="Normal 8 2 5 3 3" xfId="973"/>
    <cellStyle name="Normal 8 2 5 3 3 2" xfId="2496"/>
    <cellStyle name="Normal 8 2 5 3 4" xfId="1305"/>
    <cellStyle name="Normal 8 2 5 3 4 2" xfId="2828"/>
    <cellStyle name="Normal 8 2 5 3 5" xfId="1832"/>
    <cellStyle name="Normal 8 2 5 4" xfId="475"/>
    <cellStyle name="Normal 8 2 5 4 2" xfId="1998"/>
    <cellStyle name="Normal 8 2 5 5" xfId="807"/>
    <cellStyle name="Normal 8 2 5 5 2" xfId="2330"/>
    <cellStyle name="Normal 8 2 5 6" xfId="1139"/>
    <cellStyle name="Normal 8 2 5 6 2" xfId="2662"/>
    <cellStyle name="Normal 8 2 5 7" xfId="1666"/>
    <cellStyle name="Normal 8 2 6" xfId="147"/>
    <cellStyle name="Normal 8 2 6 2" xfId="231"/>
    <cellStyle name="Normal 8 2 6 2 2" xfId="401"/>
    <cellStyle name="Normal 8 2 6 2 2 2" xfId="735"/>
    <cellStyle name="Normal 8 2 6 2 2 2 2" xfId="2258"/>
    <cellStyle name="Normal 8 2 6 2 2 3" xfId="1067"/>
    <cellStyle name="Normal 8 2 6 2 2 3 2" xfId="2590"/>
    <cellStyle name="Normal 8 2 6 2 2 4" xfId="1399"/>
    <cellStyle name="Normal 8 2 6 2 2 4 2" xfId="2922"/>
    <cellStyle name="Normal 8 2 6 2 2 5" xfId="1926"/>
    <cellStyle name="Normal 8 2 6 2 3" xfId="569"/>
    <cellStyle name="Normal 8 2 6 2 3 2" xfId="2092"/>
    <cellStyle name="Normal 8 2 6 2 4" xfId="901"/>
    <cellStyle name="Normal 8 2 6 2 4 2" xfId="2424"/>
    <cellStyle name="Normal 8 2 6 2 5" xfId="1233"/>
    <cellStyle name="Normal 8 2 6 2 5 2" xfId="2756"/>
    <cellStyle name="Normal 8 2 6 2 6" xfId="1760"/>
    <cellStyle name="Normal 8 2 6 3" xfId="317"/>
    <cellStyle name="Normal 8 2 6 3 2" xfId="652"/>
    <cellStyle name="Normal 8 2 6 3 2 2" xfId="2175"/>
    <cellStyle name="Normal 8 2 6 3 3" xfId="984"/>
    <cellStyle name="Normal 8 2 6 3 3 2" xfId="2507"/>
    <cellStyle name="Normal 8 2 6 3 4" xfId="1316"/>
    <cellStyle name="Normal 8 2 6 3 4 2" xfId="2839"/>
    <cellStyle name="Normal 8 2 6 3 5" xfId="1843"/>
    <cellStyle name="Normal 8 2 6 4" xfId="486"/>
    <cellStyle name="Normal 8 2 6 4 2" xfId="2009"/>
    <cellStyle name="Normal 8 2 6 5" xfId="818"/>
    <cellStyle name="Normal 8 2 6 5 2" xfId="2341"/>
    <cellStyle name="Normal 8 2 6 6" xfId="1150"/>
    <cellStyle name="Normal 8 2 6 6 2" xfId="2673"/>
    <cellStyle name="Normal 8 2 6 7" xfId="1677"/>
    <cellStyle name="Normal 8 2 7" xfId="82"/>
    <cellStyle name="Normal 8 2 7 2" xfId="175"/>
    <cellStyle name="Normal 8 2 7 2 2" xfId="345"/>
    <cellStyle name="Normal 8 2 7 2 2 2" xfId="679"/>
    <cellStyle name="Normal 8 2 7 2 2 2 2" xfId="2202"/>
    <cellStyle name="Normal 8 2 7 2 2 3" xfId="1011"/>
    <cellStyle name="Normal 8 2 7 2 2 3 2" xfId="2534"/>
    <cellStyle name="Normal 8 2 7 2 2 4" xfId="1343"/>
    <cellStyle name="Normal 8 2 7 2 2 4 2" xfId="2866"/>
    <cellStyle name="Normal 8 2 7 2 2 5" xfId="1870"/>
    <cellStyle name="Normal 8 2 7 2 3" xfId="513"/>
    <cellStyle name="Normal 8 2 7 2 3 2" xfId="2036"/>
    <cellStyle name="Normal 8 2 7 2 4" xfId="845"/>
    <cellStyle name="Normal 8 2 7 2 4 2" xfId="2368"/>
    <cellStyle name="Normal 8 2 7 2 5" xfId="1177"/>
    <cellStyle name="Normal 8 2 7 2 5 2" xfId="2700"/>
    <cellStyle name="Normal 8 2 7 2 6" xfId="1704"/>
    <cellStyle name="Normal 8 2 7 3" xfId="260"/>
    <cellStyle name="Normal 8 2 7 3 2" xfId="596"/>
    <cellStyle name="Normal 8 2 7 3 2 2" xfId="2119"/>
    <cellStyle name="Normal 8 2 7 3 3" xfId="928"/>
    <cellStyle name="Normal 8 2 7 3 3 2" xfId="2451"/>
    <cellStyle name="Normal 8 2 7 3 4" xfId="1260"/>
    <cellStyle name="Normal 8 2 7 3 4 2" xfId="2783"/>
    <cellStyle name="Normal 8 2 7 3 5" xfId="1787"/>
    <cellStyle name="Normal 8 2 7 4" xfId="430"/>
    <cellStyle name="Normal 8 2 7 4 2" xfId="1953"/>
    <cellStyle name="Normal 8 2 7 5" xfId="762"/>
    <cellStyle name="Normal 8 2 7 5 2" xfId="2285"/>
    <cellStyle name="Normal 8 2 7 6" xfId="1094"/>
    <cellStyle name="Normal 8 2 7 6 2" xfId="2617"/>
    <cellStyle name="Normal 8 2 7 7" xfId="1621"/>
    <cellStyle name="Normal 8 2 8" xfId="163"/>
    <cellStyle name="Normal 8 2 8 2" xfId="333"/>
    <cellStyle name="Normal 8 2 8 2 2" xfId="667"/>
    <cellStyle name="Normal 8 2 8 2 2 2" xfId="2190"/>
    <cellStyle name="Normal 8 2 8 2 3" xfId="999"/>
    <cellStyle name="Normal 8 2 8 2 3 2" xfId="2522"/>
    <cellStyle name="Normal 8 2 8 2 4" xfId="1331"/>
    <cellStyle name="Normal 8 2 8 2 4 2" xfId="2854"/>
    <cellStyle name="Normal 8 2 8 2 5" xfId="1858"/>
    <cellStyle name="Normal 8 2 8 3" xfId="501"/>
    <cellStyle name="Normal 8 2 8 3 2" xfId="2024"/>
    <cellStyle name="Normal 8 2 8 4" xfId="833"/>
    <cellStyle name="Normal 8 2 8 4 2" xfId="2356"/>
    <cellStyle name="Normal 8 2 8 5" xfId="1165"/>
    <cellStyle name="Normal 8 2 8 5 2" xfId="2688"/>
    <cellStyle name="Normal 8 2 8 6" xfId="1692"/>
    <cellStyle name="Normal 8 2 9" xfId="248"/>
    <cellStyle name="Normal 8 2 9 2" xfId="584"/>
    <cellStyle name="Normal 8 2 9 2 2" xfId="2107"/>
    <cellStyle name="Normal 8 2 9 3" xfId="916"/>
    <cellStyle name="Normal 8 2 9 3 2" xfId="2439"/>
    <cellStyle name="Normal 8 2 9 4" xfId="1248"/>
    <cellStyle name="Normal 8 2 9 4 2" xfId="2771"/>
    <cellStyle name="Normal 8 2 9 5" xfId="1775"/>
    <cellStyle name="Normal 8 3" xfId="80"/>
    <cellStyle name="Normal 8 3 10" xfId="760"/>
    <cellStyle name="Normal 8 3 10 2" xfId="2283"/>
    <cellStyle name="Normal 8 3 11" xfId="1092"/>
    <cellStyle name="Normal 8 3 11 2" xfId="2615"/>
    <cellStyle name="Normal 8 3 12" xfId="1619"/>
    <cellStyle name="Normal 8 3 2" xfId="104"/>
    <cellStyle name="Normal 8 3 2 2" xfId="191"/>
    <cellStyle name="Normal 8 3 2 2 2" xfId="361"/>
    <cellStyle name="Normal 8 3 2 2 2 2" xfId="695"/>
    <cellStyle name="Normal 8 3 2 2 2 2 2" xfId="2218"/>
    <cellStyle name="Normal 8 3 2 2 2 3" xfId="1027"/>
    <cellStyle name="Normal 8 3 2 2 2 3 2" xfId="2550"/>
    <cellStyle name="Normal 8 3 2 2 2 4" xfId="1359"/>
    <cellStyle name="Normal 8 3 2 2 2 4 2" xfId="2882"/>
    <cellStyle name="Normal 8 3 2 2 2 5" xfId="1886"/>
    <cellStyle name="Normal 8 3 2 2 3" xfId="529"/>
    <cellStyle name="Normal 8 3 2 2 3 2" xfId="2052"/>
    <cellStyle name="Normal 8 3 2 2 4" xfId="861"/>
    <cellStyle name="Normal 8 3 2 2 4 2" xfId="2384"/>
    <cellStyle name="Normal 8 3 2 2 5" xfId="1193"/>
    <cellStyle name="Normal 8 3 2 2 5 2" xfId="2716"/>
    <cellStyle name="Normal 8 3 2 2 6" xfId="1720"/>
    <cellStyle name="Normal 8 3 2 3" xfId="277"/>
    <cellStyle name="Normal 8 3 2 3 2" xfId="612"/>
    <cellStyle name="Normal 8 3 2 3 2 2" xfId="2135"/>
    <cellStyle name="Normal 8 3 2 3 3" xfId="944"/>
    <cellStyle name="Normal 8 3 2 3 3 2" xfId="2467"/>
    <cellStyle name="Normal 8 3 2 3 4" xfId="1276"/>
    <cellStyle name="Normal 8 3 2 3 4 2" xfId="2799"/>
    <cellStyle name="Normal 8 3 2 3 5" xfId="1803"/>
    <cellStyle name="Normal 8 3 2 4" xfId="446"/>
    <cellStyle name="Normal 8 3 2 4 2" xfId="1969"/>
    <cellStyle name="Normal 8 3 2 5" xfId="778"/>
    <cellStyle name="Normal 8 3 2 5 2" xfId="2301"/>
    <cellStyle name="Normal 8 3 2 6" xfId="1110"/>
    <cellStyle name="Normal 8 3 2 6 2" xfId="2633"/>
    <cellStyle name="Normal 8 3 2 7" xfId="1637"/>
    <cellStyle name="Normal 8 3 3" xfId="106"/>
    <cellStyle name="Normal 8 3 3 2" xfId="192"/>
    <cellStyle name="Normal 8 3 3 2 2" xfId="362"/>
    <cellStyle name="Normal 8 3 3 2 2 2" xfId="696"/>
    <cellStyle name="Normal 8 3 3 2 2 2 2" xfId="2219"/>
    <cellStyle name="Normal 8 3 3 2 2 3" xfId="1028"/>
    <cellStyle name="Normal 8 3 3 2 2 3 2" xfId="2551"/>
    <cellStyle name="Normal 8 3 3 2 2 4" xfId="1360"/>
    <cellStyle name="Normal 8 3 3 2 2 4 2" xfId="2883"/>
    <cellStyle name="Normal 8 3 3 2 2 5" xfId="1887"/>
    <cellStyle name="Normal 8 3 3 2 3" xfId="530"/>
    <cellStyle name="Normal 8 3 3 2 3 2" xfId="2053"/>
    <cellStyle name="Normal 8 3 3 2 4" xfId="862"/>
    <cellStyle name="Normal 8 3 3 2 4 2" xfId="2385"/>
    <cellStyle name="Normal 8 3 3 2 5" xfId="1194"/>
    <cellStyle name="Normal 8 3 3 2 5 2" xfId="2717"/>
    <cellStyle name="Normal 8 3 3 2 6" xfId="1721"/>
    <cellStyle name="Normal 8 3 3 3" xfId="278"/>
    <cellStyle name="Normal 8 3 3 3 2" xfId="613"/>
    <cellStyle name="Normal 8 3 3 3 2 2" xfId="2136"/>
    <cellStyle name="Normal 8 3 3 3 3" xfId="945"/>
    <cellStyle name="Normal 8 3 3 3 3 2" xfId="2468"/>
    <cellStyle name="Normal 8 3 3 3 4" xfId="1277"/>
    <cellStyle name="Normal 8 3 3 3 4 2" xfId="2800"/>
    <cellStyle name="Normal 8 3 3 3 5" xfId="1804"/>
    <cellStyle name="Normal 8 3 3 4" xfId="447"/>
    <cellStyle name="Normal 8 3 3 4 2" xfId="1970"/>
    <cellStyle name="Normal 8 3 3 5" xfId="779"/>
    <cellStyle name="Normal 8 3 3 5 2" xfId="2302"/>
    <cellStyle name="Normal 8 3 3 6" xfId="1111"/>
    <cellStyle name="Normal 8 3 3 6 2" xfId="2634"/>
    <cellStyle name="Normal 8 3 3 7" xfId="1638"/>
    <cellStyle name="Normal 8 3 4" xfId="122"/>
    <cellStyle name="Normal 8 3 4 2" xfId="206"/>
    <cellStyle name="Normal 8 3 4 2 2" xfId="376"/>
    <cellStyle name="Normal 8 3 4 2 2 2" xfId="710"/>
    <cellStyle name="Normal 8 3 4 2 2 2 2" xfId="2233"/>
    <cellStyle name="Normal 8 3 4 2 2 3" xfId="1042"/>
    <cellStyle name="Normal 8 3 4 2 2 3 2" xfId="2565"/>
    <cellStyle name="Normal 8 3 4 2 2 4" xfId="1374"/>
    <cellStyle name="Normal 8 3 4 2 2 4 2" xfId="2897"/>
    <cellStyle name="Normal 8 3 4 2 2 5" xfId="1901"/>
    <cellStyle name="Normal 8 3 4 2 3" xfId="544"/>
    <cellStyle name="Normal 8 3 4 2 3 2" xfId="2067"/>
    <cellStyle name="Normal 8 3 4 2 4" xfId="876"/>
    <cellStyle name="Normal 8 3 4 2 4 2" xfId="2399"/>
    <cellStyle name="Normal 8 3 4 2 5" xfId="1208"/>
    <cellStyle name="Normal 8 3 4 2 5 2" xfId="2731"/>
    <cellStyle name="Normal 8 3 4 2 6" xfId="1735"/>
    <cellStyle name="Normal 8 3 4 3" xfId="292"/>
    <cellStyle name="Normal 8 3 4 3 2" xfId="627"/>
    <cellStyle name="Normal 8 3 4 3 2 2" xfId="2150"/>
    <cellStyle name="Normal 8 3 4 3 3" xfId="959"/>
    <cellStyle name="Normal 8 3 4 3 3 2" xfId="2482"/>
    <cellStyle name="Normal 8 3 4 3 4" xfId="1291"/>
    <cellStyle name="Normal 8 3 4 3 4 2" xfId="2814"/>
    <cellStyle name="Normal 8 3 4 3 5" xfId="1818"/>
    <cellStyle name="Normal 8 3 4 4" xfId="461"/>
    <cellStyle name="Normal 8 3 4 4 2" xfId="1984"/>
    <cellStyle name="Normal 8 3 4 5" xfId="793"/>
    <cellStyle name="Normal 8 3 4 5 2" xfId="2316"/>
    <cellStyle name="Normal 8 3 4 6" xfId="1125"/>
    <cellStyle name="Normal 8 3 4 6 2" xfId="2648"/>
    <cellStyle name="Normal 8 3 4 7" xfId="1652"/>
    <cellStyle name="Normal 8 3 5" xfId="133"/>
    <cellStyle name="Normal 8 3 5 2" xfId="217"/>
    <cellStyle name="Normal 8 3 5 2 2" xfId="387"/>
    <cellStyle name="Normal 8 3 5 2 2 2" xfId="721"/>
    <cellStyle name="Normal 8 3 5 2 2 2 2" xfId="2244"/>
    <cellStyle name="Normal 8 3 5 2 2 3" xfId="1053"/>
    <cellStyle name="Normal 8 3 5 2 2 3 2" xfId="2576"/>
    <cellStyle name="Normal 8 3 5 2 2 4" xfId="1385"/>
    <cellStyle name="Normal 8 3 5 2 2 4 2" xfId="2908"/>
    <cellStyle name="Normal 8 3 5 2 2 5" xfId="1912"/>
    <cellStyle name="Normal 8 3 5 2 3" xfId="555"/>
    <cellStyle name="Normal 8 3 5 2 3 2" xfId="2078"/>
    <cellStyle name="Normal 8 3 5 2 4" xfId="887"/>
    <cellStyle name="Normal 8 3 5 2 4 2" xfId="2410"/>
    <cellStyle name="Normal 8 3 5 2 5" xfId="1219"/>
    <cellStyle name="Normal 8 3 5 2 5 2" xfId="2742"/>
    <cellStyle name="Normal 8 3 5 2 6" xfId="1746"/>
    <cellStyle name="Normal 8 3 5 3" xfId="303"/>
    <cellStyle name="Normal 8 3 5 3 2" xfId="638"/>
    <cellStyle name="Normal 8 3 5 3 2 2" xfId="2161"/>
    <cellStyle name="Normal 8 3 5 3 3" xfId="970"/>
    <cellStyle name="Normal 8 3 5 3 3 2" xfId="2493"/>
    <cellStyle name="Normal 8 3 5 3 4" xfId="1302"/>
    <cellStyle name="Normal 8 3 5 3 4 2" xfId="2825"/>
    <cellStyle name="Normal 8 3 5 3 5" xfId="1829"/>
    <cellStyle name="Normal 8 3 5 4" xfId="472"/>
    <cellStyle name="Normal 8 3 5 4 2" xfId="1995"/>
    <cellStyle name="Normal 8 3 5 5" xfId="804"/>
    <cellStyle name="Normal 8 3 5 5 2" xfId="2327"/>
    <cellStyle name="Normal 8 3 5 6" xfId="1136"/>
    <cellStyle name="Normal 8 3 5 6 2" xfId="2659"/>
    <cellStyle name="Normal 8 3 5 7" xfId="1663"/>
    <cellStyle name="Normal 8 3 6" xfId="144"/>
    <cellStyle name="Normal 8 3 6 2" xfId="228"/>
    <cellStyle name="Normal 8 3 6 2 2" xfId="398"/>
    <cellStyle name="Normal 8 3 6 2 2 2" xfId="732"/>
    <cellStyle name="Normal 8 3 6 2 2 2 2" xfId="2255"/>
    <cellStyle name="Normal 8 3 6 2 2 3" xfId="1064"/>
    <cellStyle name="Normal 8 3 6 2 2 3 2" xfId="2587"/>
    <cellStyle name="Normal 8 3 6 2 2 4" xfId="1396"/>
    <cellStyle name="Normal 8 3 6 2 2 4 2" xfId="2919"/>
    <cellStyle name="Normal 8 3 6 2 2 5" xfId="1923"/>
    <cellStyle name="Normal 8 3 6 2 3" xfId="566"/>
    <cellStyle name="Normal 8 3 6 2 3 2" xfId="2089"/>
    <cellStyle name="Normal 8 3 6 2 4" xfId="898"/>
    <cellStyle name="Normal 8 3 6 2 4 2" xfId="2421"/>
    <cellStyle name="Normal 8 3 6 2 5" xfId="1230"/>
    <cellStyle name="Normal 8 3 6 2 5 2" xfId="2753"/>
    <cellStyle name="Normal 8 3 6 2 6" xfId="1757"/>
    <cellStyle name="Normal 8 3 6 3" xfId="314"/>
    <cellStyle name="Normal 8 3 6 3 2" xfId="649"/>
    <cellStyle name="Normal 8 3 6 3 2 2" xfId="2172"/>
    <cellStyle name="Normal 8 3 6 3 3" xfId="981"/>
    <cellStyle name="Normal 8 3 6 3 3 2" xfId="2504"/>
    <cellStyle name="Normal 8 3 6 3 4" xfId="1313"/>
    <cellStyle name="Normal 8 3 6 3 4 2" xfId="2836"/>
    <cellStyle name="Normal 8 3 6 3 5" xfId="1840"/>
    <cellStyle name="Normal 8 3 6 4" xfId="483"/>
    <cellStyle name="Normal 8 3 6 4 2" xfId="2006"/>
    <cellStyle name="Normal 8 3 6 5" xfId="815"/>
    <cellStyle name="Normal 8 3 6 5 2" xfId="2338"/>
    <cellStyle name="Normal 8 3 6 6" xfId="1147"/>
    <cellStyle name="Normal 8 3 6 6 2" xfId="2670"/>
    <cellStyle name="Normal 8 3 6 7" xfId="1674"/>
    <cellStyle name="Normal 8 3 7" xfId="173"/>
    <cellStyle name="Normal 8 3 7 2" xfId="343"/>
    <cellStyle name="Normal 8 3 7 2 2" xfId="677"/>
    <cellStyle name="Normal 8 3 7 2 2 2" xfId="2200"/>
    <cellStyle name="Normal 8 3 7 2 3" xfId="1009"/>
    <cellStyle name="Normal 8 3 7 2 3 2" xfId="2532"/>
    <cellStyle name="Normal 8 3 7 2 4" xfId="1341"/>
    <cellStyle name="Normal 8 3 7 2 4 2" xfId="2864"/>
    <cellStyle name="Normal 8 3 7 2 5" xfId="1868"/>
    <cellStyle name="Normal 8 3 7 3" xfId="511"/>
    <cellStyle name="Normal 8 3 7 3 2" xfId="2034"/>
    <cellStyle name="Normal 8 3 7 4" xfId="843"/>
    <cellStyle name="Normal 8 3 7 4 2" xfId="2366"/>
    <cellStyle name="Normal 8 3 7 5" xfId="1175"/>
    <cellStyle name="Normal 8 3 7 5 2" xfId="2698"/>
    <cellStyle name="Normal 8 3 7 6" xfId="1702"/>
    <cellStyle name="Normal 8 3 8" xfId="258"/>
    <cellStyle name="Normal 8 3 8 2" xfId="594"/>
    <cellStyle name="Normal 8 3 8 2 2" xfId="2117"/>
    <cellStyle name="Normal 8 3 8 3" xfId="926"/>
    <cellStyle name="Normal 8 3 8 3 2" xfId="2449"/>
    <cellStyle name="Normal 8 3 8 4" xfId="1258"/>
    <cellStyle name="Normal 8 3 8 4 2" xfId="2781"/>
    <cellStyle name="Normal 8 3 8 5" xfId="1785"/>
    <cellStyle name="Normal 8 3 9" xfId="428"/>
    <cellStyle name="Normal 8 3 9 2" xfId="1951"/>
    <cellStyle name="Normal 8 4" xfId="111"/>
    <cellStyle name="Normal 8 4 2" xfId="196"/>
    <cellStyle name="Normal 8 4 2 2" xfId="366"/>
    <cellStyle name="Normal 8 4 2 2 2" xfId="700"/>
    <cellStyle name="Normal 8 4 2 2 2 2" xfId="2223"/>
    <cellStyle name="Normal 8 4 2 2 3" xfId="1032"/>
    <cellStyle name="Normal 8 4 2 2 3 2" xfId="2555"/>
    <cellStyle name="Normal 8 4 2 2 4" xfId="1364"/>
    <cellStyle name="Normal 8 4 2 2 4 2" xfId="2887"/>
    <cellStyle name="Normal 8 4 2 2 5" xfId="1891"/>
    <cellStyle name="Normal 8 4 2 3" xfId="534"/>
    <cellStyle name="Normal 8 4 2 3 2" xfId="2057"/>
    <cellStyle name="Normal 8 4 2 4" xfId="866"/>
    <cellStyle name="Normal 8 4 2 4 2" xfId="2389"/>
    <cellStyle name="Normal 8 4 2 5" xfId="1198"/>
    <cellStyle name="Normal 8 4 2 5 2" xfId="2721"/>
    <cellStyle name="Normal 8 4 2 6" xfId="1725"/>
    <cellStyle name="Normal 8 4 3" xfId="282"/>
    <cellStyle name="Normal 8 4 3 2" xfId="617"/>
    <cellStyle name="Normal 8 4 3 2 2" xfId="2140"/>
    <cellStyle name="Normal 8 4 3 3" xfId="949"/>
    <cellStyle name="Normal 8 4 3 3 2" xfId="2472"/>
    <cellStyle name="Normal 8 4 3 4" xfId="1281"/>
    <cellStyle name="Normal 8 4 3 4 2" xfId="2804"/>
    <cellStyle name="Normal 8 4 3 5" xfId="1808"/>
    <cellStyle name="Normal 8 4 4" xfId="451"/>
    <cellStyle name="Normal 8 4 4 2" xfId="1974"/>
    <cellStyle name="Normal 8 4 5" xfId="783"/>
    <cellStyle name="Normal 8 4 5 2" xfId="2306"/>
    <cellStyle name="Normal 8 4 6" xfId="1115"/>
    <cellStyle name="Normal 8 4 6 2" xfId="2638"/>
    <cellStyle name="Normal 8 4 7" xfId="1642"/>
    <cellStyle name="Normal 8 5" xfId="115"/>
    <cellStyle name="Normal 8 5 2" xfId="199"/>
    <cellStyle name="Normal 8 5 2 2" xfId="369"/>
    <cellStyle name="Normal 8 5 2 2 2" xfId="703"/>
    <cellStyle name="Normal 8 5 2 2 2 2" xfId="2226"/>
    <cellStyle name="Normal 8 5 2 2 3" xfId="1035"/>
    <cellStyle name="Normal 8 5 2 2 3 2" xfId="2558"/>
    <cellStyle name="Normal 8 5 2 2 4" xfId="1367"/>
    <cellStyle name="Normal 8 5 2 2 4 2" xfId="2890"/>
    <cellStyle name="Normal 8 5 2 2 5" xfId="1894"/>
    <cellStyle name="Normal 8 5 2 3" xfId="537"/>
    <cellStyle name="Normal 8 5 2 3 2" xfId="2060"/>
    <cellStyle name="Normal 8 5 2 4" xfId="869"/>
    <cellStyle name="Normal 8 5 2 4 2" xfId="2392"/>
    <cellStyle name="Normal 8 5 2 5" xfId="1201"/>
    <cellStyle name="Normal 8 5 2 5 2" xfId="2724"/>
    <cellStyle name="Normal 8 5 2 6" xfId="1728"/>
    <cellStyle name="Normal 8 5 3" xfId="285"/>
    <cellStyle name="Normal 8 5 3 2" xfId="620"/>
    <cellStyle name="Normal 8 5 3 2 2" xfId="2143"/>
    <cellStyle name="Normal 8 5 3 3" xfId="952"/>
    <cellStyle name="Normal 8 5 3 3 2" xfId="2475"/>
    <cellStyle name="Normal 8 5 3 4" xfId="1284"/>
    <cellStyle name="Normal 8 5 3 4 2" xfId="2807"/>
    <cellStyle name="Normal 8 5 3 5" xfId="1811"/>
    <cellStyle name="Normal 8 5 4" xfId="454"/>
    <cellStyle name="Normal 8 5 4 2" xfId="1977"/>
    <cellStyle name="Normal 8 5 5" xfId="786"/>
    <cellStyle name="Normal 8 5 5 2" xfId="2309"/>
    <cellStyle name="Normal 8 5 6" xfId="1118"/>
    <cellStyle name="Normal 8 5 6 2" xfId="2641"/>
    <cellStyle name="Normal 8 5 7" xfId="1645"/>
    <cellStyle name="Normal 8 6" xfId="119"/>
    <cellStyle name="Normal 8 6 2" xfId="203"/>
    <cellStyle name="Normal 8 6 2 2" xfId="373"/>
    <cellStyle name="Normal 8 6 2 2 2" xfId="707"/>
    <cellStyle name="Normal 8 6 2 2 2 2" xfId="2230"/>
    <cellStyle name="Normal 8 6 2 2 3" xfId="1039"/>
    <cellStyle name="Normal 8 6 2 2 3 2" xfId="2562"/>
    <cellStyle name="Normal 8 6 2 2 4" xfId="1371"/>
    <cellStyle name="Normal 8 6 2 2 4 2" xfId="2894"/>
    <cellStyle name="Normal 8 6 2 2 5" xfId="1898"/>
    <cellStyle name="Normal 8 6 2 3" xfId="541"/>
    <cellStyle name="Normal 8 6 2 3 2" xfId="2064"/>
    <cellStyle name="Normal 8 6 2 4" xfId="873"/>
    <cellStyle name="Normal 8 6 2 4 2" xfId="2396"/>
    <cellStyle name="Normal 8 6 2 5" xfId="1205"/>
    <cellStyle name="Normal 8 6 2 5 2" xfId="2728"/>
    <cellStyle name="Normal 8 6 2 6" xfId="1732"/>
    <cellStyle name="Normal 8 6 3" xfId="289"/>
    <cellStyle name="Normal 8 6 3 2" xfId="624"/>
    <cellStyle name="Normal 8 6 3 2 2" xfId="2147"/>
    <cellStyle name="Normal 8 6 3 3" xfId="956"/>
    <cellStyle name="Normal 8 6 3 3 2" xfId="2479"/>
    <cellStyle name="Normal 8 6 3 4" xfId="1288"/>
    <cellStyle name="Normal 8 6 3 4 2" xfId="2811"/>
    <cellStyle name="Normal 8 6 3 5" xfId="1815"/>
    <cellStyle name="Normal 8 6 4" xfId="458"/>
    <cellStyle name="Normal 8 6 4 2" xfId="1981"/>
    <cellStyle name="Normal 8 6 5" xfId="790"/>
    <cellStyle name="Normal 8 6 5 2" xfId="2313"/>
    <cellStyle name="Normal 8 6 6" xfId="1122"/>
    <cellStyle name="Normal 8 6 6 2" xfId="2645"/>
    <cellStyle name="Normal 8 6 7" xfId="1649"/>
    <cellStyle name="Normal 8 7" xfId="130"/>
    <cellStyle name="Normal 8 7 2" xfId="214"/>
    <cellStyle name="Normal 8 7 2 2" xfId="384"/>
    <cellStyle name="Normal 8 7 2 2 2" xfId="718"/>
    <cellStyle name="Normal 8 7 2 2 2 2" xfId="2241"/>
    <cellStyle name="Normal 8 7 2 2 3" xfId="1050"/>
    <cellStyle name="Normal 8 7 2 2 3 2" xfId="2573"/>
    <cellStyle name="Normal 8 7 2 2 4" xfId="1382"/>
    <cellStyle name="Normal 8 7 2 2 4 2" xfId="2905"/>
    <cellStyle name="Normal 8 7 2 2 5" xfId="1909"/>
    <cellStyle name="Normal 8 7 2 3" xfId="552"/>
    <cellStyle name="Normal 8 7 2 3 2" xfId="2075"/>
    <cellStyle name="Normal 8 7 2 4" xfId="884"/>
    <cellStyle name="Normal 8 7 2 4 2" xfId="2407"/>
    <cellStyle name="Normal 8 7 2 5" xfId="1216"/>
    <cellStyle name="Normal 8 7 2 5 2" xfId="2739"/>
    <cellStyle name="Normal 8 7 2 6" xfId="1743"/>
    <cellStyle name="Normal 8 7 3" xfId="300"/>
    <cellStyle name="Normal 8 7 3 2" xfId="635"/>
    <cellStyle name="Normal 8 7 3 2 2" xfId="2158"/>
    <cellStyle name="Normal 8 7 3 3" xfId="967"/>
    <cellStyle name="Normal 8 7 3 3 2" xfId="2490"/>
    <cellStyle name="Normal 8 7 3 4" xfId="1299"/>
    <cellStyle name="Normal 8 7 3 4 2" xfId="2822"/>
    <cellStyle name="Normal 8 7 3 5" xfId="1826"/>
    <cellStyle name="Normal 8 7 4" xfId="469"/>
    <cellStyle name="Normal 8 7 4 2" xfId="1992"/>
    <cellStyle name="Normal 8 7 5" xfId="801"/>
    <cellStyle name="Normal 8 7 5 2" xfId="2324"/>
    <cellStyle name="Normal 8 7 6" xfId="1133"/>
    <cellStyle name="Normal 8 7 6 2" xfId="2656"/>
    <cellStyle name="Normal 8 7 7" xfId="1660"/>
    <cellStyle name="Normal 8 8" xfId="141"/>
    <cellStyle name="Normal 8 8 2" xfId="225"/>
    <cellStyle name="Normal 8 8 2 2" xfId="395"/>
    <cellStyle name="Normal 8 8 2 2 2" xfId="729"/>
    <cellStyle name="Normal 8 8 2 2 2 2" xfId="2252"/>
    <cellStyle name="Normal 8 8 2 2 3" xfId="1061"/>
    <cellStyle name="Normal 8 8 2 2 3 2" xfId="2584"/>
    <cellStyle name="Normal 8 8 2 2 4" xfId="1393"/>
    <cellStyle name="Normal 8 8 2 2 4 2" xfId="2916"/>
    <cellStyle name="Normal 8 8 2 2 5" xfId="1920"/>
    <cellStyle name="Normal 8 8 2 3" xfId="563"/>
    <cellStyle name="Normal 8 8 2 3 2" xfId="2086"/>
    <cellStyle name="Normal 8 8 2 4" xfId="895"/>
    <cellStyle name="Normal 8 8 2 4 2" xfId="2418"/>
    <cellStyle name="Normal 8 8 2 5" xfId="1227"/>
    <cellStyle name="Normal 8 8 2 5 2" xfId="2750"/>
    <cellStyle name="Normal 8 8 2 6" xfId="1754"/>
    <cellStyle name="Normal 8 8 3" xfId="311"/>
    <cellStyle name="Normal 8 8 3 2" xfId="646"/>
    <cellStyle name="Normal 8 8 3 2 2" xfId="2169"/>
    <cellStyle name="Normal 8 8 3 3" xfId="978"/>
    <cellStyle name="Normal 8 8 3 3 2" xfId="2501"/>
    <cellStyle name="Normal 8 8 3 4" xfId="1310"/>
    <cellStyle name="Normal 8 8 3 4 2" xfId="2833"/>
    <cellStyle name="Normal 8 8 3 5" xfId="1837"/>
    <cellStyle name="Normal 8 8 4" xfId="480"/>
    <cellStyle name="Normal 8 8 4 2" xfId="2003"/>
    <cellStyle name="Normal 8 8 5" xfId="812"/>
    <cellStyle name="Normal 8 8 5 2" xfId="2335"/>
    <cellStyle name="Normal 8 8 6" xfId="1144"/>
    <cellStyle name="Normal 8 8 6 2" xfId="2667"/>
    <cellStyle name="Normal 8 8 7" xfId="1671"/>
    <cellStyle name="Normal 8 9" xfId="156"/>
    <cellStyle name="Normal 8 9 2" xfId="326"/>
    <cellStyle name="Normal 8 9 2 2" xfId="660"/>
    <cellStyle name="Normal 8 9 2 2 2" xfId="2183"/>
    <cellStyle name="Normal 8 9 2 3" xfId="992"/>
    <cellStyle name="Normal 8 9 2 3 2" xfId="2515"/>
    <cellStyle name="Normal 8 9 2 4" xfId="1324"/>
    <cellStyle name="Normal 8 9 2 4 2" xfId="2847"/>
    <cellStyle name="Normal 8 9 2 5" xfId="1851"/>
    <cellStyle name="Normal 8 9 3" xfId="494"/>
    <cellStyle name="Normal 8 9 3 2" xfId="2017"/>
    <cellStyle name="Normal 8 9 4" xfId="826"/>
    <cellStyle name="Normal 8 9 4 2" xfId="2349"/>
    <cellStyle name="Normal 8 9 5" xfId="1158"/>
    <cellStyle name="Normal 8 9 5 2" xfId="2681"/>
    <cellStyle name="Normal 8 9 6" xfId="1685"/>
    <cellStyle name="Normal 80" xfId="12945"/>
    <cellStyle name="Normal 81" xfId="12936"/>
    <cellStyle name="Normal 82" xfId="12951"/>
    <cellStyle name="Normal 83" xfId="12937"/>
    <cellStyle name="Normal 84" xfId="12948"/>
    <cellStyle name="Normal 85" xfId="12938"/>
    <cellStyle name="Normal 86" xfId="12949"/>
    <cellStyle name="Normal 87" xfId="12946"/>
    <cellStyle name="Normal 88" xfId="16"/>
    <cellStyle name="Normal 89" xfId="12952"/>
    <cellStyle name="Normal 9" xfId="22"/>
    <cellStyle name="Normal 9 10" xfId="409"/>
    <cellStyle name="Normal 9 10 2" xfId="1932"/>
    <cellStyle name="Normal 9 11" xfId="741"/>
    <cellStyle name="Normal 9 11 2" xfId="2264"/>
    <cellStyle name="Normal 9 12" xfId="1073"/>
    <cellStyle name="Normal 9 12 2" xfId="2596"/>
    <cellStyle name="Normal 9 13" xfId="1538"/>
    <cellStyle name="Normal 9 13 2" xfId="2942"/>
    <cellStyle name="Normal 9 14" xfId="1599"/>
    <cellStyle name="Normal 9 15" xfId="4261"/>
    <cellStyle name="Normal 9 2" xfId="32"/>
    <cellStyle name="Normal 9 2 2" xfId="71"/>
    <cellStyle name="Normal 9 2 2 2" xfId="168"/>
    <cellStyle name="Normal 9 2 2 2 2" xfId="338"/>
    <cellStyle name="Normal 9 2 2 2 2 2" xfId="672"/>
    <cellStyle name="Normal 9 2 2 2 2 2 2" xfId="2195"/>
    <cellStyle name="Normal 9 2 2 2 2 3" xfId="1004"/>
    <cellStyle name="Normal 9 2 2 2 2 3 2" xfId="2527"/>
    <cellStyle name="Normal 9 2 2 2 2 4" xfId="1336"/>
    <cellStyle name="Normal 9 2 2 2 2 4 2" xfId="2859"/>
    <cellStyle name="Normal 9 2 2 2 2 5" xfId="1863"/>
    <cellStyle name="Normal 9 2 2 2 3" xfId="506"/>
    <cellStyle name="Normal 9 2 2 2 3 2" xfId="2029"/>
    <cellStyle name="Normal 9 2 2 2 4" xfId="838"/>
    <cellStyle name="Normal 9 2 2 2 4 2" xfId="2361"/>
    <cellStyle name="Normal 9 2 2 2 5" xfId="1170"/>
    <cellStyle name="Normal 9 2 2 2 5 2" xfId="2693"/>
    <cellStyle name="Normal 9 2 2 2 6" xfId="1697"/>
    <cellStyle name="Normal 9 2 2 3" xfId="253"/>
    <cellStyle name="Normal 9 2 2 3 2" xfId="589"/>
    <cellStyle name="Normal 9 2 2 3 2 2" xfId="2112"/>
    <cellStyle name="Normal 9 2 2 3 3" xfId="921"/>
    <cellStyle name="Normal 9 2 2 3 3 2" xfId="2444"/>
    <cellStyle name="Normal 9 2 2 3 4" xfId="1253"/>
    <cellStyle name="Normal 9 2 2 3 4 2" xfId="2776"/>
    <cellStyle name="Normal 9 2 2 3 5" xfId="1780"/>
    <cellStyle name="Normal 9 2 2 4" xfId="423"/>
    <cellStyle name="Normal 9 2 2 4 2" xfId="1946"/>
    <cellStyle name="Normal 9 2 2 5" xfId="755"/>
    <cellStyle name="Normal 9 2 2 5 2" xfId="2278"/>
    <cellStyle name="Normal 9 2 2 6" xfId="1087"/>
    <cellStyle name="Normal 9 2 2 6 2" xfId="2610"/>
    <cellStyle name="Normal 9 2 2 7" xfId="1614"/>
    <cellStyle name="Normal 9 2 3" xfId="161"/>
    <cellStyle name="Normal 9 2 3 2" xfId="331"/>
    <cellStyle name="Normal 9 2 3 2 2" xfId="665"/>
    <cellStyle name="Normal 9 2 3 2 2 2" xfId="2188"/>
    <cellStyle name="Normal 9 2 3 2 3" xfId="997"/>
    <cellStyle name="Normal 9 2 3 2 3 2" xfId="2520"/>
    <cellStyle name="Normal 9 2 3 2 4" xfId="1329"/>
    <cellStyle name="Normal 9 2 3 2 4 2" xfId="2852"/>
    <cellStyle name="Normal 9 2 3 2 5" xfId="1856"/>
    <cellStyle name="Normal 9 2 3 3" xfId="499"/>
    <cellStyle name="Normal 9 2 3 3 2" xfId="2022"/>
    <cellStyle name="Normal 9 2 3 4" xfId="831"/>
    <cellStyle name="Normal 9 2 3 4 2" xfId="2354"/>
    <cellStyle name="Normal 9 2 3 5" xfId="1163"/>
    <cellStyle name="Normal 9 2 3 5 2" xfId="2686"/>
    <cellStyle name="Normal 9 2 3 6" xfId="1690"/>
    <cellStyle name="Normal 9 2 4" xfId="246"/>
    <cellStyle name="Normal 9 2 4 2" xfId="582"/>
    <cellStyle name="Normal 9 2 4 2 2" xfId="2105"/>
    <cellStyle name="Normal 9 2 4 3" xfId="914"/>
    <cellStyle name="Normal 9 2 4 3 2" xfId="2437"/>
    <cellStyle name="Normal 9 2 4 4" xfId="1246"/>
    <cellStyle name="Normal 9 2 4 4 2" xfId="2769"/>
    <cellStyle name="Normal 9 2 4 5" xfId="1773"/>
    <cellStyle name="Normal 9 2 5" xfId="416"/>
    <cellStyle name="Normal 9 2 5 2" xfId="1939"/>
    <cellStyle name="Normal 9 2 6" xfId="748"/>
    <cellStyle name="Normal 9 2 6 2" xfId="2271"/>
    <cellStyle name="Normal 9 2 7" xfId="1080"/>
    <cellStyle name="Normal 9 2 7 2" xfId="2603"/>
    <cellStyle name="Normal 9 2 8" xfId="1606"/>
    <cellStyle name="Normal 9 2 9" xfId="9462"/>
    <cellStyle name="Normal 9 3" xfId="116"/>
    <cellStyle name="Normal 9 3 2" xfId="200"/>
    <cellStyle name="Normal 9 3 2 2" xfId="370"/>
    <cellStyle name="Normal 9 3 2 2 2" xfId="704"/>
    <cellStyle name="Normal 9 3 2 2 2 2" xfId="2227"/>
    <cellStyle name="Normal 9 3 2 2 3" xfId="1036"/>
    <cellStyle name="Normal 9 3 2 2 3 2" xfId="2559"/>
    <cellStyle name="Normal 9 3 2 2 4" xfId="1368"/>
    <cellStyle name="Normal 9 3 2 2 4 2" xfId="2891"/>
    <cellStyle name="Normal 9 3 2 2 5" xfId="1895"/>
    <cellStyle name="Normal 9 3 2 3" xfId="538"/>
    <cellStyle name="Normal 9 3 2 3 2" xfId="2061"/>
    <cellStyle name="Normal 9 3 2 4" xfId="870"/>
    <cellStyle name="Normal 9 3 2 4 2" xfId="2393"/>
    <cellStyle name="Normal 9 3 2 5" xfId="1202"/>
    <cellStyle name="Normal 9 3 2 5 2" xfId="2725"/>
    <cellStyle name="Normal 9 3 2 6" xfId="1729"/>
    <cellStyle name="Normal 9 3 3" xfId="286"/>
    <cellStyle name="Normal 9 3 3 2" xfId="621"/>
    <cellStyle name="Normal 9 3 3 2 2" xfId="2144"/>
    <cellStyle name="Normal 9 3 3 3" xfId="953"/>
    <cellStyle name="Normal 9 3 3 3 2" xfId="2476"/>
    <cellStyle name="Normal 9 3 3 4" xfId="1285"/>
    <cellStyle name="Normal 9 3 3 4 2" xfId="2808"/>
    <cellStyle name="Normal 9 3 3 5" xfId="1812"/>
    <cellStyle name="Normal 9 3 4" xfId="455"/>
    <cellStyle name="Normal 9 3 4 2" xfId="1978"/>
    <cellStyle name="Normal 9 3 5" xfId="787"/>
    <cellStyle name="Normal 9 3 5 2" xfId="2310"/>
    <cellStyle name="Normal 9 3 6" xfId="1119"/>
    <cellStyle name="Normal 9 3 6 2" xfId="2642"/>
    <cellStyle name="Normal 9 3 7" xfId="1646"/>
    <cellStyle name="Normal 9 4" xfId="126"/>
    <cellStyle name="Normal 9 4 2" xfId="210"/>
    <cellStyle name="Normal 9 4 2 2" xfId="380"/>
    <cellStyle name="Normal 9 4 2 2 2" xfId="714"/>
    <cellStyle name="Normal 9 4 2 2 2 2" xfId="2237"/>
    <cellStyle name="Normal 9 4 2 2 3" xfId="1046"/>
    <cellStyle name="Normal 9 4 2 2 3 2" xfId="2569"/>
    <cellStyle name="Normal 9 4 2 2 4" xfId="1378"/>
    <cellStyle name="Normal 9 4 2 2 4 2" xfId="2901"/>
    <cellStyle name="Normal 9 4 2 2 5" xfId="1905"/>
    <cellStyle name="Normal 9 4 2 3" xfId="548"/>
    <cellStyle name="Normal 9 4 2 3 2" xfId="2071"/>
    <cellStyle name="Normal 9 4 2 4" xfId="880"/>
    <cellStyle name="Normal 9 4 2 4 2" xfId="2403"/>
    <cellStyle name="Normal 9 4 2 5" xfId="1212"/>
    <cellStyle name="Normal 9 4 2 5 2" xfId="2735"/>
    <cellStyle name="Normal 9 4 2 6" xfId="1739"/>
    <cellStyle name="Normal 9 4 3" xfId="296"/>
    <cellStyle name="Normal 9 4 3 2" xfId="631"/>
    <cellStyle name="Normal 9 4 3 2 2" xfId="2154"/>
    <cellStyle name="Normal 9 4 3 3" xfId="963"/>
    <cellStyle name="Normal 9 4 3 3 2" xfId="2486"/>
    <cellStyle name="Normal 9 4 3 4" xfId="1295"/>
    <cellStyle name="Normal 9 4 3 4 2" xfId="2818"/>
    <cellStyle name="Normal 9 4 3 5" xfId="1822"/>
    <cellStyle name="Normal 9 4 4" xfId="465"/>
    <cellStyle name="Normal 9 4 4 2" xfId="1988"/>
    <cellStyle name="Normal 9 4 5" xfId="797"/>
    <cellStyle name="Normal 9 4 5 2" xfId="2320"/>
    <cellStyle name="Normal 9 4 6" xfId="1129"/>
    <cellStyle name="Normal 9 4 6 2" xfId="2652"/>
    <cellStyle name="Normal 9 4 7" xfId="1656"/>
    <cellStyle name="Normal 9 5" xfId="137"/>
    <cellStyle name="Normal 9 5 2" xfId="221"/>
    <cellStyle name="Normal 9 5 2 2" xfId="391"/>
    <cellStyle name="Normal 9 5 2 2 2" xfId="725"/>
    <cellStyle name="Normal 9 5 2 2 2 2" xfId="2248"/>
    <cellStyle name="Normal 9 5 2 2 3" xfId="1057"/>
    <cellStyle name="Normal 9 5 2 2 3 2" xfId="2580"/>
    <cellStyle name="Normal 9 5 2 2 4" xfId="1389"/>
    <cellStyle name="Normal 9 5 2 2 4 2" xfId="2912"/>
    <cellStyle name="Normal 9 5 2 2 5" xfId="1916"/>
    <cellStyle name="Normal 9 5 2 3" xfId="559"/>
    <cellStyle name="Normal 9 5 2 3 2" xfId="2082"/>
    <cellStyle name="Normal 9 5 2 4" xfId="891"/>
    <cellStyle name="Normal 9 5 2 4 2" xfId="2414"/>
    <cellStyle name="Normal 9 5 2 5" xfId="1223"/>
    <cellStyle name="Normal 9 5 2 5 2" xfId="2746"/>
    <cellStyle name="Normal 9 5 2 6" xfId="1750"/>
    <cellStyle name="Normal 9 5 3" xfId="307"/>
    <cellStyle name="Normal 9 5 3 2" xfId="642"/>
    <cellStyle name="Normal 9 5 3 2 2" xfId="2165"/>
    <cellStyle name="Normal 9 5 3 3" xfId="974"/>
    <cellStyle name="Normal 9 5 3 3 2" xfId="2497"/>
    <cellStyle name="Normal 9 5 3 4" xfId="1306"/>
    <cellStyle name="Normal 9 5 3 4 2" xfId="2829"/>
    <cellStyle name="Normal 9 5 3 5" xfId="1833"/>
    <cellStyle name="Normal 9 5 4" xfId="476"/>
    <cellStyle name="Normal 9 5 4 2" xfId="1999"/>
    <cellStyle name="Normal 9 5 5" xfId="808"/>
    <cellStyle name="Normal 9 5 5 2" xfId="2331"/>
    <cellStyle name="Normal 9 5 6" xfId="1140"/>
    <cellStyle name="Normal 9 5 6 2" xfId="2663"/>
    <cellStyle name="Normal 9 5 7" xfId="1667"/>
    <cellStyle name="Normal 9 6" xfId="148"/>
    <cellStyle name="Normal 9 6 2" xfId="232"/>
    <cellStyle name="Normal 9 6 2 2" xfId="402"/>
    <cellStyle name="Normal 9 6 2 2 2" xfId="736"/>
    <cellStyle name="Normal 9 6 2 2 2 2" xfId="2259"/>
    <cellStyle name="Normal 9 6 2 2 3" xfId="1068"/>
    <cellStyle name="Normal 9 6 2 2 3 2" xfId="2591"/>
    <cellStyle name="Normal 9 6 2 2 4" xfId="1400"/>
    <cellStyle name="Normal 9 6 2 2 4 2" xfId="2923"/>
    <cellStyle name="Normal 9 6 2 2 5" xfId="1927"/>
    <cellStyle name="Normal 9 6 2 3" xfId="570"/>
    <cellStyle name="Normal 9 6 2 3 2" xfId="2093"/>
    <cellStyle name="Normal 9 6 2 4" xfId="902"/>
    <cellStyle name="Normal 9 6 2 4 2" xfId="2425"/>
    <cellStyle name="Normal 9 6 2 5" xfId="1234"/>
    <cellStyle name="Normal 9 6 2 5 2" xfId="2757"/>
    <cellStyle name="Normal 9 6 2 6" xfId="1761"/>
    <cellStyle name="Normal 9 6 3" xfId="318"/>
    <cellStyle name="Normal 9 6 3 2" xfId="653"/>
    <cellStyle name="Normal 9 6 3 2 2" xfId="2176"/>
    <cellStyle name="Normal 9 6 3 3" xfId="985"/>
    <cellStyle name="Normal 9 6 3 3 2" xfId="2508"/>
    <cellStyle name="Normal 9 6 3 4" xfId="1317"/>
    <cellStyle name="Normal 9 6 3 4 2" xfId="2840"/>
    <cellStyle name="Normal 9 6 3 5" xfId="1844"/>
    <cellStyle name="Normal 9 6 4" xfId="487"/>
    <cellStyle name="Normal 9 6 4 2" xfId="2010"/>
    <cellStyle name="Normal 9 6 5" xfId="819"/>
    <cellStyle name="Normal 9 6 5 2" xfId="2342"/>
    <cellStyle name="Normal 9 6 6" xfId="1151"/>
    <cellStyle name="Normal 9 6 6 2" xfId="2674"/>
    <cellStyle name="Normal 9 6 7" xfId="1678"/>
    <cellStyle name="Normal 9 7" xfId="110"/>
    <cellStyle name="Normal 9 7 2" xfId="195"/>
    <cellStyle name="Normal 9 7 2 2" xfId="365"/>
    <cellStyle name="Normal 9 7 2 2 2" xfId="699"/>
    <cellStyle name="Normal 9 7 2 2 2 2" xfId="2222"/>
    <cellStyle name="Normal 9 7 2 2 3" xfId="1031"/>
    <cellStyle name="Normal 9 7 2 2 3 2" xfId="2554"/>
    <cellStyle name="Normal 9 7 2 2 4" xfId="1363"/>
    <cellStyle name="Normal 9 7 2 2 4 2" xfId="2886"/>
    <cellStyle name="Normal 9 7 2 2 5" xfId="1890"/>
    <cellStyle name="Normal 9 7 2 3" xfId="533"/>
    <cellStyle name="Normal 9 7 2 3 2" xfId="2056"/>
    <cellStyle name="Normal 9 7 2 4" xfId="865"/>
    <cellStyle name="Normal 9 7 2 4 2" xfId="2388"/>
    <cellStyle name="Normal 9 7 2 5" xfId="1197"/>
    <cellStyle name="Normal 9 7 2 5 2" xfId="2720"/>
    <cellStyle name="Normal 9 7 2 6" xfId="1724"/>
    <cellStyle name="Normal 9 7 3" xfId="281"/>
    <cellStyle name="Normal 9 7 3 2" xfId="616"/>
    <cellStyle name="Normal 9 7 3 2 2" xfId="2139"/>
    <cellStyle name="Normal 9 7 3 3" xfId="948"/>
    <cellStyle name="Normal 9 7 3 3 2" xfId="2471"/>
    <cellStyle name="Normal 9 7 3 4" xfId="1280"/>
    <cellStyle name="Normal 9 7 3 4 2" xfId="2803"/>
    <cellStyle name="Normal 9 7 3 5" xfId="1807"/>
    <cellStyle name="Normal 9 7 4" xfId="450"/>
    <cellStyle name="Normal 9 7 4 2" xfId="1973"/>
    <cellStyle name="Normal 9 7 5" xfId="782"/>
    <cellStyle name="Normal 9 7 5 2" xfId="2305"/>
    <cellStyle name="Normal 9 7 6" xfId="1114"/>
    <cellStyle name="Normal 9 7 6 2" xfId="2637"/>
    <cellStyle name="Normal 9 7 7" xfId="1641"/>
    <cellStyle name="Normal 9 8" xfId="154"/>
    <cellStyle name="Normal 9 8 2" xfId="324"/>
    <cellStyle name="Normal 9 8 2 2" xfId="658"/>
    <cellStyle name="Normal 9 8 2 2 2" xfId="2181"/>
    <cellStyle name="Normal 9 8 2 3" xfId="990"/>
    <cellStyle name="Normal 9 8 2 3 2" xfId="2513"/>
    <cellStyle name="Normal 9 8 2 4" xfId="1322"/>
    <cellStyle name="Normal 9 8 2 4 2" xfId="2845"/>
    <cellStyle name="Normal 9 8 2 5" xfId="1849"/>
    <cellStyle name="Normal 9 8 3" xfId="492"/>
    <cellStyle name="Normal 9 8 3 2" xfId="2015"/>
    <cellStyle name="Normal 9 8 4" xfId="824"/>
    <cellStyle name="Normal 9 8 4 2" xfId="2347"/>
    <cellStyle name="Normal 9 8 5" xfId="1156"/>
    <cellStyle name="Normal 9 8 5 2" xfId="2679"/>
    <cellStyle name="Normal 9 8 6" xfId="1683"/>
    <cellStyle name="Normal 9 9" xfId="239"/>
    <cellStyle name="Normal 9 9 2" xfId="575"/>
    <cellStyle name="Normal 9 9 2 2" xfId="2098"/>
    <cellStyle name="Normal 9 9 3" xfId="907"/>
    <cellStyle name="Normal 9 9 3 2" xfId="2430"/>
    <cellStyle name="Normal 9 9 4" xfId="1239"/>
    <cellStyle name="Normal 9 9 4 2" xfId="2762"/>
    <cellStyle name="Normal 9 9 5" xfId="1766"/>
    <cellStyle name="Normal 90" xfId="1403"/>
    <cellStyle name="Normal 91" xfId="12956"/>
    <cellStyle name="Normal 92" xfId="6"/>
    <cellStyle name="Normal 93" xfId="12"/>
    <cellStyle name="Normal 94" xfId="12993"/>
    <cellStyle name="Normal 95" xfId="13000"/>
    <cellStyle name="Normal 96" xfId="13006"/>
    <cellStyle name="Normal 97" xfId="12999"/>
    <cellStyle name="Normal 98" xfId="12996"/>
    <cellStyle name="Normal 99" xfId="12997"/>
    <cellStyle name="NormalMultiple" xfId="1539"/>
    <cellStyle name="NormalX" xfId="1540"/>
    <cellStyle name="Notas 2" xfId="7148"/>
    <cellStyle name="Notas 2 2" xfId="12985"/>
    <cellStyle name="Nulos" xfId="2985"/>
    <cellStyle name="Number" xfId="1541"/>
    <cellStyle name="Œ…‹æØ‚è [0.00]_laroux" xfId="1542"/>
    <cellStyle name="Œ…‹æØ‚è_laroux" xfId="1543"/>
    <cellStyle name="Page Number" xfId="1544"/>
    <cellStyle name="Percent" xfId="2" builtinId="5"/>
    <cellStyle name="Percent [2]" xfId="1545"/>
    <cellStyle name="Percent 2" xfId="1546"/>
    <cellStyle name="Percent 3" xfId="1547"/>
    <cellStyle name="Percent 3 2" xfId="1548"/>
    <cellStyle name="Percent 4" xfId="1549"/>
    <cellStyle name="Percent 5" xfId="1550"/>
    <cellStyle name="Percent 5 2" xfId="2943"/>
    <cellStyle name="Percent-0.0%" xfId="1551"/>
    <cellStyle name="Percent-no dec" xfId="1552"/>
    <cellStyle name="Porcentaje 10" xfId="4262"/>
    <cellStyle name="Porcentaje 11" xfId="4263"/>
    <cellStyle name="Porcentaje 12" xfId="4264"/>
    <cellStyle name="Porcentaje 13" xfId="4265"/>
    <cellStyle name="Porcentaje 14" xfId="4266"/>
    <cellStyle name="Porcentaje 15" xfId="4267"/>
    <cellStyle name="Porcentaje 16" xfId="4268"/>
    <cellStyle name="Porcentaje 17" xfId="4269"/>
    <cellStyle name="Porcentaje 18" xfId="4270"/>
    <cellStyle name="Porcentaje 19" xfId="4271"/>
    <cellStyle name="Porcentaje 2" xfId="65"/>
    <cellStyle name="Porcentaje 2 10" xfId="4273"/>
    <cellStyle name="Porcentaje 2 10 2" xfId="6854"/>
    <cellStyle name="Porcentaje 2 10 3" xfId="7149"/>
    <cellStyle name="Porcentaje 2 11" xfId="4274"/>
    <cellStyle name="Porcentaje 2 11 2" xfId="7732"/>
    <cellStyle name="Porcentaje 2 12" xfId="4275"/>
    <cellStyle name="Porcentaje 2 12 2" xfId="7733"/>
    <cellStyle name="Porcentaje 2 13" xfId="4276"/>
    <cellStyle name="Porcentaje 2 13 2" xfId="7734"/>
    <cellStyle name="Porcentaje 2 14" xfId="4277"/>
    <cellStyle name="Porcentaje 2 14 2" xfId="7735"/>
    <cellStyle name="Porcentaje 2 15" xfId="4278"/>
    <cellStyle name="Porcentaje 2 15 2" xfId="7736"/>
    <cellStyle name="Porcentaje 2 16" xfId="4279"/>
    <cellStyle name="Porcentaje 2 16 2" xfId="7737"/>
    <cellStyle name="Porcentaje 2 17" xfId="4280"/>
    <cellStyle name="Porcentaje 2 17 2" xfId="7738"/>
    <cellStyle name="Porcentaje 2 18" xfId="4281"/>
    <cellStyle name="Porcentaje 2 18 2" xfId="7739"/>
    <cellStyle name="Porcentaje 2 19" xfId="4282"/>
    <cellStyle name="Porcentaje 2 19 2" xfId="7740"/>
    <cellStyle name="Porcentaje 2 2" xfId="1553"/>
    <cellStyle name="Porcentaje 2 2 2" xfId="7150"/>
    <cellStyle name="Porcentaje 2 2 2 2" xfId="7151"/>
    <cellStyle name="Porcentaje 2 2 2 2 2" xfId="9638"/>
    <cellStyle name="Porcentaje 2 2 2 3" xfId="9534"/>
    <cellStyle name="Porcentaje 2 2 3" xfId="7152"/>
    <cellStyle name="Porcentaje 2 2 3 2" xfId="9587"/>
    <cellStyle name="Porcentaje 2 2 4" xfId="7741"/>
    <cellStyle name="Porcentaje 2 20" xfId="4283"/>
    <cellStyle name="Porcentaje 2 20 2" xfId="7742"/>
    <cellStyle name="Porcentaje 2 21" xfId="4284"/>
    <cellStyle name="Porcentaje 2 21 2" xfId="7743"/>
    <cellStyle name="Porcentaje 2 22" xfId="4285"/>
    <cellStyle name="Porcentaje 2 22 2" xfId="7744"/>
    <cellStyle name="Porcentaje 2 23" xfId="4286"/>
    <cellStyle name="Porcentaje 2 23 2" xfId="7745"/>
    <cellStyle name="Porcentaje 2 24" xfId="7153"/>
    <cellStyle name="Porcentaje 2 24 2" xfId="9494"/>
    <cellStyle name="Porcentaje 2 25" xfId="7154"/>
    <cellStyle name="Porcentaje 2 25 2" xfId="9553"/>
    <cellStyle name="Porcentaje 2 26" xfId="7155"/>
    <cellStyle name="Porcentaje 2 27" xfId="7415"/>
    <cellStyle name="Porcentaje 2 28" xfId="4272"/>
    <cellStyle name="Porcentaje 2 3" xfId="4287"/>
    <cellStyle name="Porcentaje 2 3 2" xfId="7156"/>
    <cellStyle name="Porcentaje 2 3 2 2" xfId="7157"/>
    <cellStyle name="Porcentaje 2 3 2 2 2" xfId="9620"/>
    <cellStyle name="Porcentaje 2 3 2 3" xfId="9510"/>
    <cellStyle name="Porcentaje 2 3 3" xfId="7158"/>
    <cellStyle name="Porcentaje 2 3 3 2" xfId="9569"/>
    <cellStyle name="Porcentaje 2 3 4" xfId="7746"/>
    <cellStyle name="Porcentaje 2 4" xfId="4288"/>
    <cellStyle name="Porcentaje 2 4 2" xfId="7159"/>
    <cellStyle name="Porcentaje 2 4 2 2" xfId="9604"/>
    <cellStyle name="Porcentaje 2 4 3" xfId="7747"/>
    <cellStyle name="Porcentaje 2 5" xfId="4289"/>
    <cellStyle name="Porcentaje 2 5 2" xfId="7748"/>
    <cellStyle name="Porcentaje 2 6" xfId="4290"/>
    <cellStyle name="Porcentaje 2 6 2" xfId="7749"/>
    <cellStyle name="Porcentaje 2 7" xfId="4291"/>
    <cellStyle name="Porcentaje 2 7 2" xfId="7750"/>
    <cellStyle name="Porcentaje 2 8" xfId="4292"/>
    <cellStyle name="Porcentaje 2 8 2" xfId="7751"/>
    <cellStyle name="Porcentaje 2 9" xfId="4293"/>
    <cellStyle name="Porcentaje 2 9 2" xfId="7752"/>
    <cellStyle name="Porcentaje 20" xfId="4294"/>
    <cellStyle name="Porcentaje 21" xfId="4295"/>
    <cellStyle name="Porcentaje 22" xfId="4296"/>
    <cellStyle name="Porcentaje 23" xfId="4297"/>
    <cellStyle name="Porcentaje 24" xfId="4298"/>
    <cellStyle name="Porcentaje 24 2" xfId="9641"/>
    <cellStyle name="Porcentaje 25" xfId="6850"/>
    <cellStyle name="Porcentaje 25 2" xfId="9650"/>
    <cellStyle name="Porcentaje 26" xfId="6853"/>
    <cellStyle name="Porcentaje 27" xfId="6860"/>
    <cellStyle name="Porcentaje 28" xfId="12926"/>
    <cellStyle name="Porcentaje 29" xfId="6852"/>
    <cellStyle name="Porcentaje 3" xfId="64"/>
    <cellStyle name="Porcentaje 3 2" xfId="7160"/>
    <cellStyle name="Porcentaje 3 2 2" xfId="7161"/>
    <cellStyle name="Porcentaje 3 2 2 2" xfId="9622"/>
    <cellStyle name="Porcentaje 3 2 3" xfId="9512"/>
    <cellStyle name="Porcentaje 3 3" xfId="7162"/>
    <cellStyle name="Porcentaje 3 3 2" xfId="9571"/>
    <cellStyle name="Porcentaje 3 4" xfId="7163"/>
    <cellStyle name="Porcentaje 3 4 2" xfId="9661"/>
    <cellStyle name="Porcentaje 3 5" xfId="7164"/>
    <cellStyle name="Porcentaje 3 6" xfId="7500"/>
    <cellStyle name="Porcentaje 3 7" xfId="4299"/>
    <cellStyle name="Porcentaje 30" xfId="11"/>
    <cellStyle name="Porcentaje 4" xfId="1554"/>
    <cellStyle name="Porcentaje 4 2" xfId="7165"/>
    <cellStyle name="Porcentaje 4 2 2" xfId="9516"/>
    <cellStyle name="Porcentaje 4 3" xfId="7166"/>
    <cellStyle name="Porcentaje 4 3 2" xfId="9673"/>
    <cellStyle name="Porcentaje 4 4" xfId="4300"/>
    <cellStyle name="Porcentaje 5" xfId="4301"/>
    <cellStyle name="Porcentaje 5 2" xfId="7167"/>
    <cellStyle name="Porcentaje 6" xfId="4302"/>
    <cellStyle name="Porcentaje 6 2" xfId="7168"/>
    <cellStyle name="Porcentaje 7" xfId="4303"/>
    <cellStyle name="Porcentaje 8" xfId="4304"/>
    <cellStyle name="Porcentaje 9" xfId="4305"/>
    <cellStyle name="Porcentual 10" xfId="4306"/>
    <cellStyle name="Porcentual 10 10" xfId="4307"/>
    <cellStyle name="Porcentual 10 10 2" xfId="4308"/>
    <cellStyle name="Porcentual 10 10 2 2" xfId="7755"/>
    <cellStyle name="Porcentual 10 10 3" xfId="7754"/>
    <cellStyle name="Porcentual 10 11" xfId="4309"/>
    <cellStyle name="Porcentual 10 11 2" xfId="10503"/>
    <cellStyle name="Porcentual 10 11 3" xfId="7756"/>
    <cellStyle name="Porcentual 10 12" xfId="4310"/>
    <cellStyle name="Porcentual 10 12 2" xfId="10504"/>
    <cellStyle name="Porcentual 10 12 3" xfId="7757"/>
    <cellStyle name="Porcentual 10 13" xfId="4311"/>
    <cellStyle name="Porcentual 10 13 2" xfId="10505"/>
    <cellStyle name="Porcentual 10 13 3" xfId="7758"/>
    <cellStyle name="Porcentual 10 14" xfId="4312"/>
    <cellStyle name="Porcentual 10 14 2" xfId="10506"/>
    <cellStyle name="Porcentual 10 14 3" xfId="7759"/>
    <cellStyle name="Porcentual 10 15" xfId="4313"/>
    <cellStyle name="Porcentual 10 15 2" xfId="10507"/>
    <cellStyle name="Porcentual 10 15 3" xfId="7760"/>
    <cellStyle name="Porcentual 10 16" xfId="4314"/>
    <cellStyle name="Porcentual 10 16 2" xfId="10508"/>
    <cellStyle name="Porcentual 10 16 3" xfId="7761"/>
    <cellStyle name="Porcentual 10 17" xfId="4315"/>
    <cellStyle name="Porcentual 10 17 2" xfId="10509"/>
    <cellStyle name="Porcentual 10 17 3" xfId="7762"/>
    <cellStyle name="Porcentual 10 18" xfId="4316"/>
    <cellStyle name="Porcentual 10 18 2" xfId="10510"/>
    <cellStyle name="Porcentual 10 18 3" xfId="7763"/>
    <cellStyle name="Porcentual 10 19" xfId="4317"/>
    <cellStyle name="Porcentual 10 19 2" xfId="10511"/>
    <cellStyle name="Porcentual 10 19 3" xfId="7764"/>
    <cellStyle name="Porcentual 10 2" xfId="4318"/>
    <cellStyle name="Porcentual 10 2 2" xfId="10512"/>
    <cellStyle name="Porcentual 10 2 3" xfId="7765"/>
    <cellStyle name="Porcentual 10 20" xfId="4319"/>
    <cellStyle name="Porcentual 10 20 2" xfId="10513"/>
    <cellStyle name="Porcentual 10 20 3" xfId="7766"/>
    <cellStyle name="Porcentual 10 21" xfId="4320"/>
    <cellStyle name="Porcentual 10 21 2" xfId="10514"/>
    <cellStyle name="Porcentual 10 21 3" xfId="7767"/>
    <cellStyle name="Porcentual 10 22" xfId="4321"/>
    <cellStyle name="Porcentual 10 22 2" xfId="10515"/>
    <cellStyle name="Porcentual 10 22 3" xfId="7768"/>
    <cellStyle name="Porcentual 10 23" xfId="4322"/>
    <cellStyle name="Porcentual 10 23 2" xfId="10516"/>
    <cellStyle name="Porcentual 10 23 3" xfId="7769"/>
    <cellStyle name="Porcentual 10 24" xfId="4323"/>
    <cellStyle name="Porcentual 10 24 2" xfId="10517"/>
    <cellStyle name="Porcentual 10 24 3" xfId="7770"/>
    <cellStyle name="Porcentual 10 25" xfId="4324"/>
    <cellStyle name="Porcentual 10 25 2" xfId="10518"/>
    <cellStyle name="Porcentual 10 25 3" xfId="7771"/>
    <cellStyle name="Porcentual 10 26" xfId="4325"/>
    <cellStyle name="Porcentual 10 26 2" xfId="10519"/>
    <cellStyle name="Porcentual 10 26 3" xfId="7772"/>
    <cellStyle name="Porcentual 10 27" xfId="4326"/>
    <cellStyle name="Porcentual 10 27 2" xfId="10520"/>
    <cellStyle name="Porcentual 10 27 3" xfId="7773"/>
    <cellStyle name="Porcentual 10 28" xfId="4327"/>
    <cellStyle name="Porcentual 10 28 2" xfId="10521"/>
    <cellStyle name="Porcentual 10 28 3" xfId="7774"/>
    <cellStyle name="Porcentual 10 29" xfId="10522"/>
    <cellStyle name="Porcentual 10 3" xfId="4328"/>
    <cellStyle name="Porcentual 10 3 2" xfId="10523"/>
    <cellStyle name="Porcentual 10 3 3" xfId="7775"/>
    <cellStyle name="Porcentual 10 30" xfId="10524"/>
    <cellStyle name="Porcentual 10 31" xfId="7753"/>
    <cellStyle name="Porcentual 10 4" xfId="4329"/>
    <cellStyle name="Porcentual 10 4 2" xfId="10525"/>
    <cellStyle name="Porcentual 10 4 3" xfId="7776"/>
    <cellStyle name="Porcentual 10 5" xfId="4330"/>
    <cellStyle name="Porcentual 10 5 2" xfId="10526"/>
    <cellStyle name="Porcentual 10 5 3" xfId="7777"/>
    <cellStyle name="Porcentual 10 6" xfId="4331"/>
    <cellStyle name="Porcentual 10 6 2" xfId="10527"/>
    <cellStyle name="Porcentual 10 6 3" xfId="7778"/>
    <cellStyle name="Porcentual 10 7" xfId="4332"/>
    <cellStyle name="Porcentual 10 7 2" xfId="10528"/>
    <cellStyle name="Porcentual 10 7 3" xfId="7779"/>
    <cellStyle name="Porcentual 10 8" xfId="4333"/>
    <cellStyle name="Porcentual 10 8 2" xfId="10529"/>
    <cellStyle name="Porcentual 10 8 3" xfId="7780"/>
    <cellStyle name="Porcentual 10 9" xfId="4334"/>
    <cellStyle name="Porcentual 10 9 2" xfId="10530"/>
    <cellStyle name="Porcentual 10 9 3" xfId="7781"/>
    <cellStyle name="Porcentual 104 10" xfId="4335"/>
    <cellStyle name="Porcentual 104 10 2" xfId="10531"/>
    <cellStyle name="Porcentual 104 10 3" xfId="7782"/>
    <cellStyle name="Porcentual 104 11" xfId="4336"/>
    <cellStyle name="Porcentual 104 11 2" xfId="10532"/>
    <cellStyle name="Porcentual 104 11 3" xfId="7783"/>
    <cellStyle name="Porcentual 104 12" xfId="4337"/>
    <cellStyle name="Porcentual 104 12 2" xfId="10533"/>
    <cellStyle name="Porcentual 104 12 3" xfId="7784"/>
    <cellStyle name="Porcentual 104 13" xfId="4338"/>
    <cellStyle name="Porcentual 104 13 2" xfId="10534"/>
    <cellStyle name="Porcentual 104 13 3" xfId="7785"/>
    <cellStyle name="Porcentual 104 14" xfId="4339"/>
    <cellStyle name="Porcentual 104 14 2" xfId="10535"/>
    <cellStyle name="Porcentual 104 14 3" xfId="7786"/>
    <cellStyle name="Porcentual 104 15" xfId="4340"/>
    <cellStyle name="Porcentual 104 15 2" xfId="10536"/>
    <cellStyle name="Porcentual 104 15 3" xfId="7787"/>
    <cellStyle name="Porcentual 104 16" xfId="4341"/>
    <cellStyle name="Porcentual 104 16 2" xfId="10537"/>
    <cellStyle name="Porcentual 104 16 3" xfId="7788"/>
    <cellStyle name="Porcentual 104 17" xfId="4342"/>
    <cellStyle name="Porcentual 104 17 2" xfId="10538"/>
    <cellStyle name="Porcentual 104 17 3" xfId="7789"/>
    <cellStyle name="Porcentual 104 18" xfId="4343"/>
    <cellStyle name="Porcentual 104 18 2" xfId="10539"/>
    <cellStyle name="Porcentual 104 18 3" xfId="7790"/>
    <cellStyle name="Porcentual 104 19" xfId="4344"/>
    <cellStyle name="Porcentual 104 19 2" xfId="10540"/>
    <cellStyle name="Porcentual 104 19 3" xfId="7791"/>
    <cellStyle name="Porcentual 104 2" xfId="4345"/>
    <cellStyle name="Porcentual 104 2 2" xfId="10541"/>
    <cellStyle name="Porcentual 104 2 3" xfId="7792"/>
    <cellStyle name="Porcentual 104 20" xfId="4346"/>
    <cellStyle name="Porcentual 104 20 2" xfId="10542"/>
    <cellStyle name="Porcentual 104 20 3" xfId="7793"/>
    <cellStyle name="Porcentual 104 21" xfId="4347"/>
    <cellStyle name="Porcentual 104 21 2" xfId="10543"/>
    <cellStyle name="Porcentual 104 21 3" xfId="7794"/>
    <cellStyle name="Porcentual 104 22" xfId="4348"/>
    <cellStyle name="Porcentual 104 22 2" xfId="10544"/>
    <cellStyle name="Porcentual 104 22 3" xfId="7795"/>
    <cellStyle name="Porcentual 104 23" xfId="4349"/>
    <cellStyle name="Porcentual 104 23 2" xfId="10545"/>
    <cellStyle name="Porcentual 104 23 3" xfId="7796"/>
    <cellStyle name="Porcentual 104 24" xfId="4350"/>
    <cellStyle name="Porcentual 104 24 2" xfId="10546"/>
    <cellStyle name="Porcentual 104 24 3" xfId="7797"/>
    <cellStyle name="Porcentual 104 25" xfId="4351"/>
    <cellStyle name="Porcentual 104 25 2" xfId="10547"/>
    <cellStyle name="Porcentual 104 25 3" xfId="7798"/>
    <cellStyle name="Porcentual 104 26" xfId="4352"/>
    <cellStyle name="Porcentual 104 26 2" xfId="10548"/>
    <cellStyle name="Porcentual 104 26 3" xfId="7799"/>
    <cellStyle name="Porcentual 104 27" xfId="4353"/>
    <cellStyle name="Porcentual 104 27 2" xfId="10549"/>
    <cellStyle name="Porcentual 104 27 3" xfId="7800"/>
    <cellStyle name="Porcentual 104 28" xfId="4354"/>
    <cellStyle name="Porcentual 104 28 2" xfId="10550"/>
    <cellStyle name="Porcentual 104 28 3" xfId="7801"/>
    <cellStyle name="Porcentual 104 3" xfId="4355"/>
    <cellStyle name="Porcentual 104 3 2" xfId="10551"/>
    <cellStyle name="Porcentual 104 3 3" xfId="7802"/>
    <cellStyle name="Porcentual 104 4" xfId="4356"/>
    <cellStyle name="Porcentual 104 4 2" xfId="10552"/>
    <cellStyle name="Porcentual 104 4 3" xfId="7803"/>
    <cellStyle name="Porcentual 104 5" xfId="4357"/>
    <cellStyle name="Porcentual 104 5 2" xfId="10553"/>
    <cellStyle name="Porcentual 104 5 3" xfId="7804"/>
    <cellStyle name="Porcentual 104 6" xfId="4358"/>
    <cellStyle name="Porcentual 104 6 2" xfId="10554"/>
    <cellStyle name="Porcentual 104 6 3" xfId="7805"/>
    <cellStyle name="Porcentual 104 7" xfId="4359"/>
    <cellStyle name="Porcentual 104 7 2" xfId="10555"/>
    <cellStyle name="Porcentual 104 7 3" xfId="7806"/>
    <cellStyle name="Porcentual 104 8" xfId="4360"/>
    <cellStyle name="Porcentual 104 8 2" xfId="10556"/>
    <cellStyle name="Porcentual 104 8 3" xfId="7807"/>
    <cellStyle name="Porcentual 104 9" xfId="4361"/>
    <cellStyle name="Porcentual 104 9 2" xfId="10557"/>
    <cellStyle name="Porcentual 104 9 3" xfId="7808"/>
    <cellStyle name="Porcentual 11" xfId="4362"/>
    <cellStyle name="Porcentual 11 2" xfId="10558"/>
    <cellStyle name="Porcentual 11 3" xfId="10559"/>
    <cellStyle name="Porcentual 11 4" xfId="7809"/>
    <cellStyle name="Porcentual 112 10" xfId="4363"/>
    <cellStyle name="Porcentual 112 10 2" xfId="10560"/>
    <cellStyle name="Porcentual 112 10 3" xfId="7810"/>
    <cellStyle name="Porcentual 112 11" xfId="4364"/>
    <cellStyle name="Porcentual 112 11 2" xfId="10561"/>
    <cellStyle name="Porcentual 112 11 3" xfId="7811"/>
    <cellStyle name="Porcentual 112 12" xfId="4365"/>
    <cellStyle name="Porcentual 112 12 2" xfId="10562"/>
    <cellStyle name="Porcentual 112 12 3" xfId="7812"/>
    <cellStyle name="Porcentual 112 13" xfId="4366"/>
    <cellStyle name="Porcentual 112 13 2" xfId="10563"/>
    <cellStyle name="Porcentual 112 13 3" xfId="7813"/>
    <cellStyle name="Porcentual 112 14" xfId="4367"/>
    <cellStyle name="Porcentual 112 14 2" xfId="10564"/>
    <cellStyle name="Porcentual 112 14 3" xfId="7814"/>
    <cellStyle name="Porcentual 112 15" xfId="4368"/>
    <cellStyle name="Porcentual 112 15 2" xfId="10565"/>
    <cellStyle name="Porcentual 112 15 3" xfId="7815"/>
    <cellStyle name="Porcentual 112 16" xfId="4369"/>
    <cellStyle name="Porcentual 112 16 2" xfId="10566"/>
    <cellStyle name="Porcentual 112 16 3" xfId="7816"/>
    <cellStyle name="Porcentual 112 17" xfId="4370"/>
    <cellStyle name="Porcentual 112 17 2" xfId="10567"/>
    <cellStyle name="Porcentual 112 17 3" xfId="7817"/>
    <cellStyle name="Porcentual 112 18" xfId="4371"/>
    <cellStyle name="Porcentual 112 18 2" xfId="10568"/>
    <cellStyle name="Porcentual 112 18 3" xfId="7818"/>
    <cellStyle name="Porcentual 112 19" xfId="4372"/>
    <cellStyle name="Porcentual 112 19 2" xfId="10569"/>
    <cellStyle name="Porcentual 112 19 3" xfId="7819"/>
    <cellStyle name="Porcentual 112 2" xfId="4373"/>
    <cellStyle name="Porcentual 112 2 2" xfId="10570"/>
    <cellStyle name="Porcentual 112 2 3" xfId="7820"/>
    <cellStyle name="Porcentual 112 20" xfId="4374"/>
    <cellStyle name="Porcentual 112 20 2" xfId="10571"/>
    <cellStyle name="Porcentual 112 20 3" xfId="7821"/>
    <cellStyle name="Porcentual 112 21" xfId="4375"/>
    <cellStyle name="Porcentual 112 21 2" xfId="10572"/>
    <cellStyle name="Porcentual 112 21 3" xfId="7822"/>
    <cellStyle name="Porcentual 112 22" xfId="4376"/>
    <cellStyle name="Porcentual 112 22 2" xfId="10573"/>
    <cellStyle name="Porcentual 112 22 3" xfId="7823"/>
    <cellStyle name="Porcentual 112 23" xfId="4377"/>
    <cellStyle name="Porcentual 112 23 2" xfId="10574"/>
    <cellStyle name="Porcentual 112 23 3" xfId="7824"/>
    <cellStyle name="Porcentual 112 24" xfId="4378"/>
    <cellStyle name="Porcentual 112 24 2" xfId="10575"/>
    <cellStyle name="Porcentual 112 24 3" xfId="7825"/>
    <cellStyle name="Porcentual 112 25" xfId="4379"/>
    <cellStyle name="Porcentual 112 25 2" xfId="10576"/>
    <cellStyle name="Porcentual 112 25 3" xfId="7826"/>
    <cellStyle name="Porcentual 112 26" xfId="4380"/>
    <cellStyle name="Porcentual 112 26 2" xfId="10577"/>
    <cellStyle name="Porcentual 112 26 3" xfId="7827"/>
    <cellStyle name="Porcentual 112 27" xfId="4381"/>
    <cellStyle name="Porcentual 112 27 2" xfId="10578"/>
    <cellStyle name="Porcentual 112 27 3" xfId="7828"/>
    <cellStyle name="Porcentual 112 28" xfId="4382"/>
    <cellStyle name="Porcentual 112 28 2" xfId="10579"/>
    <cellStyle name="Porcentual 112 28 3" xfId="7829"/>
    <cellStyle name="Porcentual 112 3" xfId="4383"/>
    <cellStyle name="Porcentual 112 3 2" xfId="10580"/>
    <cellStyle name="Porcentual 112 3 3" xfId="7830"/>
    <cellStyle name="Porcentual 112 4" xfId="4384"/>
    <cellStyle name="Porcentual 112 4 2" xfId="10581"/>
    <cellStyle name="Porcentual 112 4 3" xfId="7831"/>
    <cellStyle name="Porcentual 112 5" xfId="4385"/>
    <cellStyle name="Porcentual 112 5 2" xfId="10582"/>
    <cellStyle name="Porcentual 112 5 3" xfId="7832"/>
    <cellStyle name="Porcentual 112 6" xfId="4386"/>
    <cellStyle name="Porcentual 112 6 2" xfId="10583"/>
    <cellStyle name="Porcentual 112 6 3" xfId="7833"/>
    <cellStyle name="Porcentual 112 7" xfId="4387"/>
    <cellStyle name="Porcentual 112 7 2" xfId="10584"/>
    <cellStyle name="Porcentual 112 7 3" xfId="7834"/>
    <cellStyle name="Porcentual 112 8" xfId="4388"/>
    <cellStyle name="Porcentual 112 8 2" xfId="10585"/>
    <cellStyle name="Porcentual 112 8 3" xfId="7835"/>
    <cellStyle name="Porcentual 112 9" xfId="4389"/>
    <cellStyle name="Porcentual 112 9 2" xfId="10586"/>
    <cellStyle name="Porcentual 112 9 3" xfId="7836"/>
    <cellStyle name="Porcentual 116 10" xfId="4390"/>
    <cellStyle name="Porcentual 116 10 2" xfId="10587"/>
    <cellStyle name="Porcentual 116 10 3" xfId="7837"/>
    <cellStyle name="Porcentual 116 11" xfId="4391"/>
    <cellStyle name="Porcentual 116 11 2" xfId="10588"/>
    <cellStyle name="Porcentual 116 11 3" xfId="7838"/>
    <cellStyle name="Porcentual 116 12" xfId="4392"/>
    <cellStyle name="Porcentual 116 12 2" xfId="10589"/>
    <cellStyle name="Porcentual 116 12 3" xfId="7839"/>
    <cellStyle name="Porcentual 116 13" xfId="4393"/>
    <cellStyle name="Porcentual 116 13 2" xfId="10590"/>
    <cellStyle name="Porcentual 116 13 3" xfId="7840"/>
    <cellStyle name="Porcentual 116 14" xfId="4394"/>
    <cellStyle name="Porcentual 116 14 2" xfId="10591"/>
    <cellStyle name="Porcentual 116 14 3" xfId="7841"/>
    <cellStyle name="Porcentual 116 15" xfId="4395"/>
    <cellStyle name="Porcentual 116 15 2" xfId="10592"/>
    <cellStyle name="Porcentual 116 15 3" xfId="7842"/>
    <cellStyle name="Porcentual 116 16" xfId="4396"/>
    <cellStyle name="Porcentual 116 16 2" xfId="10593"/>
    <cellStyle name="Porcentual 116 16 3" xfId="7843"/>
    <cellStyle name="Porcentual 116 17" xfId="4397"/>
    <cellStyle name="Porcentual 116 17 2" xfId="10594"/>
    <cellStyle name="Porcentual 116 17 3" xfId="7844"/>
    <cellStyle name="Porcentual 116 18" xfId="4398"/>
    <cellStyle name="Porcentual 116 18 2" xfId="10595"/>
    <cellStyle name="Porcentual 116 18 3" xfId="7845"/>
    <cellStyle name="Porcentual 116 19" xfId="4399"/>
    <cellStyle name="Porcentual 116 19 2" xfId="10596"/>
    <cellStyle name="Porcentual 116 19 3" xfId="7846"/>
    <cellStyle name="Porcentual 116 2" xfId="4400"/>
    <cellStyle name="Porcentual 116 2 2" xfId="10597"/>
    <cellStyle name="Porcentual 116 2 3" xfId="7847"/>
    <cellStyle name="Porcentual 116 20" xfId="4401"/>
    <cellStyle name="Porcentual 116 20 2" xfId="10598"/>
    <cellStyle name="Porcentual 116 20 3" xfId="7848"/>
    <cellStyle name="Porcentual 116 21" xfId="4402"/>
    <cellStyle name="Porcentual 116 21 2" xfId="10599"/>
    <cellStyle name="Porcentual 116 21 3" xfId="7849"/>
    <cellStyle name="Porcentual 116 22" xfId="4403"/>
    <cellStyle name="Porcentual 116 22 2" xfId="10600"/>
    <cellStyle name="Porcentual 116 22 3" xfId="7850"/>
    <cellStyle name="Porcentual 116 23" xfId="4404"/>
    <cellStyle name="Porcentual 116 23 2" xfId="10601"/>
    <cellStyle name="Porcentual 116 23 3" xfId="7851"/>
    <cellStyle name="Porcentual 116 24" xfId="4405"/>
    <cellStyle name="Porcentual 116 24 2" xfId="10602"/>
    <cellStyle name="Porcentual 116 24 3" xfId="7852"/>
    <cellStyle name="Porcentual 116 25" xfId="4406"/>
    <cellStyle name="Porcentual 116 25 2" xfId="10603"/>
    <cellStyle name="Porcentual 116 25 3" xfId="7853"/>
    <cellStyle name="Porcentual 116 26" xfId="4407"/>
    <cellStyle name="Porcentual 116 26 2" xfId="10604"/>
    <cellStyle name="Porcentual 116 26 3" xfId="7854"/>
    <cellStyle name="Porcentual 116 27" xfId="4408"/>
    <cellStyle name="Porcentual 116 27 2" xfId="10605"/>
    <cellStyle name="Porcentual 116 27 3" xfId="7855"/>
    <cellStyle name="Porcentual 116 28" xfId="4409"/>
    <cellStyle name="Porcentual 116 28 2" xfId="10606"/>
    <cellStyle name="Porcentual 116 28 3" xfId="7856"/>
    <cellStyle name="Porcentual 116 3" xfId="4410"/>
    <cellStyle name="Porcentual 116 3 2" xfId="10607"/>
    <cellStyle name="Porcentual 116 3 3" xfId="7857"/>
    <cellStyle name="Porcentual 116 4" xfId="4411"/>
    <cellStyle name="Porcentual 116 4 2" xfId="10608"/>
    <cellStyle name="Porcentual 116 4 3" xfId="7858"/>
    <cellStyle name="Porcentual 116 5" xfId="4412"/>
    <cellStyle name="Porcentual 116 5 2" xfId="10609"/>
    <cellStyle name="Porcentual 116 5 3" xfId="7859"/>
    <cellStyle name="Porcentual 116 6" xfId="4413"/>
    <cellStyle name="Porcentual 116 6 2" xfId="10610"/>
    <cellStyle name="Porcentual 116 6 3" xfId="7860"/>
    <cellStyle name="Porcentual 116 7" xfId="4414"/>
    <cellStyle name="Porcentual 116 7 2" xfId="10611"/>
    <cellStyle name="Porcentual 116 7 3" xfId="7861"/>
    <cellStyle name="Porcentual 116 8" xfId="4415"/>
    <cellStyle name="Porcentual 116 8 2" xfId="10612"/>
    <cellStyle name="Porcentual 116 8 3" xfId="7862"/>
    <cellStyle name="Porcentual 116 9" xfId="4416"/>
    <cellStyle name="Porcentual 116 9 2" xfId="10613"/>
    <cellStyle name="Porcentual 116 9 3" xfId="7863"/>
    <cellStyle name="Porcentual 12" xfId="4417"/>
    <cellStyle name="Porcentual 12 2" xfId="10614"/>
    <cellStyle name="Porcentual 12 3" xfId="10615"/>
    <cellStyle name="Porcentual 12 4" xfId="7864"/>
    <cellStyle name="Porcentual 13" xfId="4418"/>
    <cellStyle name="Porcentual 13 2" xfId="10616"/>
    <cellStyle name="Porcentual 13 3" xfId="10617"/>
    <cellStyle name="Porcentual 13 4" xfId="7865"/>
    <cellStyle name="Porcentual 132 10" xfId="4419"/>
    <cellStyle name="Porcentual 132 10 2" xfId="10618"/>
    <cellStyle name="Porcentual 132 10 3" xfId="7866"/>
    <cellStyle name="Porcentual 132 11" xfId="4420"/>
    <cellStyle name="Porcentual 132 11 2" xfId="10619"/>
    <cellStyle name="Porcentual 132 11 3" xfId="7867"/>
    <cellStyle name="Porcentual 132 12" xfId="4421"/>
    <cellStyle name="Porcentual 132 12 2" xfId="10620"/>
    <cellStyle name="Porcentual 132 12 3" xfId="7868"/>
    <cellStyle name="Porcentual 132 13" xfId="4422"/>
    <cellStyle name="Porcentual 132 13 2" xfId="10621"/>
    <cellStyle name="Porcentual 132 13 3" xfId="7869"/>
    <cellStyle name="Porcentual 132 14" xfId="4423"/>
    <cellStyle name="Porcentual 132 14 2" xfId="10622"/>
    <cellStyle name="Porcentual 132 14 3" xfId="7870"/>
    <cellStyle name="Porcentual 132 15" xfId="4424"/>
    <cellStyle name="Porcentual 132 15 2" xfId="10623"/>
    <cellStyle name="Porcentual 132 15 3" xfId="7871"/>
    <cellStyle name="Porcentual 132 16" xfId="4425"/>
    <cellStyle name="Porcentual 132 16 2" xfId="10624"/>
    <cellStyle name="Porcentual 132 16 3" xfId="7872"/>
    <cellStyle name="Porcentual 132 17" xfId="4426"/>
    <cellStyle name="Porcentual 132 17 2" xfId="10625"/>
    <cellStyle name="Porcentual 132 17 3" xfId="7873"/>
    <cellStyle name="Porcentual 132 18" xfId="4427"/>
    <cellStyle name="Porcentual 132 18 2" xfId="10626"/>
    <cellStyle name="Porcentual 132 18 3" xfId="7874"/>
    <cellStyle name="Porcentual 132 19" xfId="4428"/>
    <cellStyle name="Porcentual 132 19 2" xfId="10627"/>
    <cellStyle name="Porcentual 132 19 3" xfId="7875"/>
    <cellStyle name="Porcentual 132 2" xfId="4429"/>
    <cellStyle name="Porcentual 132 2 2" xfId="10628"/>
    <cellStyle name="Porcentual 132 2 3" xfId="7876"/>
    <cellStyle name="Porcentual 132 20" xfId="4430"/>
    <cellStyle name="Porcentual 132 20 2" xfId="10629"/>
    <cellStyle name="Porcentual 132 20 3" xfId="7877"/>
    <cellStyle name="Porcentual 132 21" xfId="4431"/>
    <cellStyle name="Porcentual 132 21 2" xfId="10630"/>
    <cellStyle name="Porcentual 132 21 3" xfId="7878"/>
    <cellStyle name="Porcentual 132 22" xfId="4432"/>
    <cellStyle name="Porcentual 132 22 2" xfId="10631"/>
    <cellStyle name="Porcentual 132 22 3" xfId="7879"/>
    <cellStyle name="Porcentual 132 23" xfId="4433"/>
    <cellStyle name="Porcentual 132 23 2" xfId="10632"/>
    <cellStyle name="Porcentual 132 23 3" xfId="7880"/>
    <cellStyle name="Porcentual 132 24" xfId="4434"/>
    <cellStyle name="Porcentual 132 24 2" xfId="10633"/>
    <cellStyle name="Porcentual 132 24 3" xfId="7881"/>
    <cellStyle name="Porcentual 132 25" xfId="4435"/>
    <cellStyle name="Porcentual 132 25 2" xfId="10634"/>
    <cellStyle name="Porcentual 132 25 3" xfId="7882"/>
    <cellStyle name="Porcentual 132 26" xfId="4436"/>
    <cellStyle name="Porcentual 132 26 2" xfId="10635"/>
    <cellStyle name="Porcentual 132 26 3" xfId="7883"/>
    <cellStyle name="Porcentual 132 27" xfId="4437"/>
    <cellStyle name="Porcentual 132 27 2" xfId="10636"/>
    <cellStyle name="Porcentual 132 27 3" xfId="7884"/>
    <cellStyle name="Porcentual 132 28" xfId="4438"/>
    <cellStyle name="Porcentual 132 28 2" xfId="10637"/>
    <cellStyle name="Porcentual 132 28 3" xfId="7885"/>
    <cellStyle name="Porcentual 132 3" xfId="4439"/>
    <cellStyle name="Porcentual 132 3 2" xfId="10638"/>
    <cellStyle name="Porcentual 132 3 3" xfId="7886"/>
    <cellStyle name="Porcentual 132 4" xfId="4440"/>
    <cellStyle name="Porcentual 132 4 2" xfId="10639"/>
    <cellStyle name="Porcentual 132 4 3" xfId="7887"/>
    <cellStyle name="Porcentual 132 5" xfId="4441"/>
    <cellStyle name="Porcentual 132 5 2" xfId="10640"/>
    <cellStyle name="Porcentual 132 5 3" xfId="7888"/>
    <cellStyle name="Porcentual 132 6" xfId="4442"/>
    <cellStyle name="Porcentual 132 6 2" xfId="10641"/>
    <cellStyle name="Porcentual 132 6 3" xfId="7889"/>
    <cellStyle name="Porcentual 132 7" xfId="4443"/>
    <cellStyle name="Porcentual 132 7 2" xfId="10642"/>
    <cellStyle name="Porcentual 132 7 3" xfId="7890"/>
    <cellStyle name="Porcentual 132 8" xfId="4444"/>
    <cellStyle name="Porcentual 132 8 2" xfId="10643"/>
    <cellStyle name="Porcentual 132 8 3" xfId="7891"/>
    <cellStyle name="Porcentual 132 9" xfId="4445"/>
    <cellStyle name="Porcentual 132 9 2" xfId="10644"/>
    <cellStyle name="Porcentual 132 9 3" xfId="7892"/>
    <cellStyle name="Porcentual 133 10" xfId="4446"/>
    <cellStyle name="Porcentual 133 10 2" xfId="10645"/>
    <cellStyle name="Porcentual 133 10 3" xfId="7893"/>
    <cellStyle name="Porcentual 133 11" xfId="4447"/>
    <cellStyle name="Porcentual 133 11 2" xfId="10646"/>
    <cellStyle name="Porcentual 133 11 3" xfId="7894"/>
    <cellStyle name="Porcentual 133 12" xfId="4448"/>
    <cellStyle name="Porcentual 133 12 2" xfId="10647"/>
    <cellStyle name="Porcentual 133 12 3" xfId="7895"/>
    <cellStyle name="Porcentual 133 13" xfId="4449"/>
    <cellStyle name="Porcentual 133 13 2" xfId="10648"/>
    <cellStyle name="Porcentual 133 13 3" xfId="7896"/>
    <cellStyle name="Porcentual 133 14" xfId="4450"/>
    <cellStyle name="Porcentual 133 14 2" xfId="10649"/>
    <cellStyle name="Porcentual 133 14 3" xfId="7897"/>
    <cellStyle name="Porcentual 133 15" xfId="4451"/>
    <cellStyle name="Porcentual 133 15 2" xfId="10650"/>
    <cellStyle name="Porcentual 133 15 3" xfId="7898"/>
    <cellStyle name="Porcentual 133 16" xfId="4452"/>
    <cellStyle name="Porcentual 133 16 2" xfId="10651"/>
    <cellStyle name="Porcentual 133 16 3" xfId="7899"/>
    <cellStyle name="Porcentual 133 17" xfId="4453"/>
    <cellStyle name="Porcentual 133 17 2" xfId="10652"/>
    <cellStyle name="Porcentual 133 17 3" xfId="7900"/>
    <cellStyle name="Porcentual 133 18" xfId="4454"/>
    <cellStyle name="Porcentual 133 18 2" xfId="10653"/>
    <cellStyle name="Porcentual 133 18 3" xfId="7901"/>
    <cellStyle name="Porcentual 133 19" xfId="4455"/>
    <cellStyle name="Porcentual 133 19 2" xfId="10654"/>
    <cellStyle name="Porcentual 133 19 3" xfId="7902"/>
    <cellStyle name="Porcentual 133 2" xfId="4456"/>
    <cellStyle name="Porcentual 133 2 2" xfId="10655"/>
    <cellStyle name="Porcentual 133 2 3" xfId="7903"/>
    <cellStyle name="Porcentual 133 20" xfId="4457"/>
    <cellStyle name="Porcentual 133 20 2" xfId="10656"/>
    <cellStyle name="Porcentual 133 20 3" xfId="7904"/>
    <cellStyle name="Porcentual 133 21" xfId="4458"/>
    <cellStyle name="Porcentual 133 21 2" xfId="10657"/>
    <cellStyle name="Porcentual 133 21 3" xfId="7905"/>
    <cellStyle name="Porcentual 133 22" xfId="4459"/>
    <cellStyle name="Porcentual 133 22 2" xfId="10658"/>
    <cellStyle name="Porcentual 133 22 3" xfId="7906"/>
    <cellStyle name="Porcentual 133 23" xfId="4460"/>
    <cellStyle name="Porcentual 133 23 2" xfId="10659"/>
    <cellStyle name="Porcentual 133 23 3" xfId="7907"/>
    <cellStyle name="Porcentual 133 24" xfId="4461"/>
    <cellStyle name="Porcentual 133 24 2" xfId="10660"/>
    <cellStyle name="Porcentual 133 24 3" xfId="7908"/>
    <cellStyle name="Porcentual 133 25" xfId="4462"/>
    <cellStyle name="Porcentual 133 25 2" xfId="10661"/>
    <cellStyle name="Porcentual 133 25 3" xfId="7909"/>
    <cellStyle name="Porcentual 133 26" xfId="4463"/>
    <cellStyle name="Porcentual 133 26 2" xfId="10662"/>
    <cellStyle name="Porcentual 133 26 3" xfId="7910"/>
    <cellStyle name="Porcentual 133 27" xfId="4464"/>
    <cellStyle name="Porcentual 133 27 2" xfId="10663"/>
    <cellStyle name="Porcentual 133 27 3" xfId="7911"/>
    <cellStyle name="Porcentual 133 28" xfId="4465"/>
    <cellStyle name="Porcentual 133 28 2" xfId="10664"/>
    <cellStyle name="Porcentual 133 28 3" xfId="7912"/>
    <cellStyle name="Porcentual 133 3" xfId="4466"/>
    <cellStyle name="Porcentual 133 3 2" xfId="10665"/>
    <cellStyle name="Porcentual 133 3 3" xfId="7913"/>
    <cellStyle name="Porcentual 133 4" xfId="4467"/>
    <cellStyle name="Porcentual 133 4 2" xfId="10666"/>
    <cellStyle name="Porcentual 133 4 3" xfId="7914"/>
    <cellStyle name="Porcentual 133 5" xfId="4468"/>
    <cellStyle name="Porcentual 133 5 2" xfId="10667"/>
    <cellStyle name="Porcentual 133 5 3" xfId="7915"/>
    <cellStyle name="Porcentual 133 6" xfId="4469"/>
    <cellStyle name="Porcentual 133 6 2" xfId="10668"/>
    <cellStyle name="Porcentual 133 6 3" xfId="7916"/>
    <cellStyle name="Porcentual 133 7" xfId="4470"/>
    <cellStyle name="Porcentual 133 7 2" xfId="10669"/>
    <cellStyle name="Porcentual 133 7 3" xfId="7917"/>
    <cellStyle name="Porcentual 133 8" xfId="4471"/>
    <cellStyle name="Porcentual 133 8 2" xfId="10670"/>
    <cellStyle name="Porcentual 133 8 3" xfId="7918"/>
    <cellStyle name="Porcentual 133 9" xfId="4472"/>
    <cellStyle name="Porcentual 133 9 2" xfId="10671"/>
    <cellStyle name="Porcentual 133 9 3" xfId="7919"/>
    <cellStyle name="Porcentual 134 10" xfId="4473"/>
    <cellStyle name="Porcentual 134 10 2" xfId="10672"/>
    <cellStyle name="Porcentual 134 10 3" xfId="7920"/>
    <cellStyle name="Porcentual 134 11" xfId="4474"/>
    <cellStyle name="Porcentual 134 11 2" xfId="10673"/>
    <cellStyle name="Porcentual 134 11 3" xfId="7921"/>
    <cellStyle name="Porcentual 134 12" xfId="4475"/>
    <cellStyle name="Porcentual 134 12 2" xfId="10674"/>
    <cellStyle name="Porcentual 134 12 3" xfId="7922"/>
    <cellStyle name="Porcentual 134 13" xfId="4476"/>
    <cellStyle name="Porcentual 134 13 2" xfId="10675"/>
    <cellStyle name="Porcentual 134 13 3" xfId="7923"/>
    <cellStyle name="Porcentual 134 14" xfId="4477"/>
    <cellStyle name="Porcentual 134 14 2" xfId="10676"/>
    <cellStyle name="Porcentual 134 14 3" xfId="7924"/>
    <cellStyle name="Porcentual 134 15" xfId="4478"/>
    <cellStyle name="Porcentual 134 15 2" xfId="10677"/>
    <cellStyle name="Porcentual 134 15 3" xfId="7925"/>
    <cellStyle name="Porcentual 134 16" xfId="4479"/>
    <cellStyle name="Porcentual 134 16 2" xfId="10678"/>
    <cellStyle name="Porcentual 134 16 3" xfId="7926"/>
    <cellStyle name="Porcentual 134 17" xfId="4480"/>
    <cellStyle name="Porcentual 134 17 2" xfId="10679"/>
    <cellStyle name="Porcentual 134 17 3" xfId="7927"/>
    <cellStyle name="Porcentual 134 18" xfId="4481"/>
    <cellStyle name="Porcentual 134 18 2" xfId="10680"/>
    <cellStyle name="Porcentual 134 18 3" xfId="7928"/>
    <cellStyle name="Porcentual 134 19" xfId="4482"/>
    <cellStyle name="Porcentual 134 19 2" xfId="10681"/>
    <cellStyle name="Porcentual 134 19 3" xfId="7929"/>
    <cellStyle name="Porcentual 134 2" xfId="4483"/>
    <cellStyle name="Porcentual 134 2 2" xfId="10682"/>
    <cellStyle name="Porcentual 134 2 3" xfId="7930"/>
    <cellStyle name="Porcentual 134 20" xfId="4484"/>
    <cellStyle name="Porcentual 134 20 2" xfId="10683"/>
    <cellStyle name="Porcentual 134 20 3" xfId="7931"/>
    <cellStyle name="Porcentual 134 21" xfId="4485"/>
    <cellStyle name="Porcentual 134 21 2" xfId="10684"/>
    <cellStyle name="Porcentual 134 21 3" xfId="7932"/>
    <cellStyle name="Porcentual 134 22" xfId="4486"/>
    <cellStyle name="Porcentual 134 22 2" xfId="10685"/>
    <cellStyle name="Porcentual 134 22 3" xfId="7933"/>
    <cellStyle name="Porcentual 134 23" xfId="4487"/>
    <cellStyle name="Porcentual 134 23 2" xfId="10686"/>
    <cellStyle name="Porcentual 134 23 3" xfId="7934"/>
    <cellStyle name="Porcentual 134 24" xfId="4488"/>
    <cellStyle name="Porcentual 134 24 2" xfId="10687"/>
    <cellStyle name="Porcentual 134 24 3" xfId="7935"/>
    <cellStyle name="Porcentual 134 25" xfId="4489"/>
    <cellStyle name="Porcentual 134 25 2" xfId="10688"/>
    <cellStyle name="Porcentual 134 25 3" xfId="7936"/>
    <cellStyle name="Porcentual 134 26" xfId="4490"/>
    <cellStyle name="Porcentual 134 26 2" xfId="10689"/>
    <cellStyle name="Porcentual 134 26 3" xfId="7937"/>
    <cellStyle name="Porcentual 134 27" xfId="4491"/>
    <cellStyle name="Porcentual 134 27 2" xfId="10690"/>
    <cellStyle name="Porcentual 134 27 3" xfId="7938"/>
    <cellStyle name="Porcentual 134 28" xfId="4492"/>
    <cellStyle name="Porcentual 134 28 2" xfId="10691"/>
    <cellStyle name="Porcentual 134 28 3" xfId="7939"/>
    <cellStyle name="Porcentual 134 3" xfId="4493"/>
    <cellStyle name="Porcentual 134 3 2" xfId="10692"/>
    <cellStyle name="Porcentual 134 3 3" xfId="7940"/>
    <cellStyle name="Porcentual 134 4" xfId="4494"/>
    <cellStyle name="Porcentual 134 4 2" xfId="10693"/>
    <cellStyle name="Porcentual 134 4 3" xfId="7941"/>
    <cellStyle name="Porcentual 134 5" xfId="4495"/>
    <cellStyle name="Porcentual 134 5 2" xfId="10694"/>
    <cellStyle name="Porcentual 134 5 3" xfId="7942"/>
    <cellStyle name="Porcentual 134 6" xfId="4496"/>
    <cellStyle name="Porcentual 134 6 2" xfId="10695"/>
    <cellStyle name="Porcentual 134 6 3" xfId="7943"/>
    <cellStyle name="Porcentual 134 7" xfId="4497"/>
    <cellStyle name="Porcentual 134 7 2" xfId="10696"/>
    <cellStyle name="Porcentual 134 7 3" xfId="7944"/>
    <cellStyle name="Porcentual 134 8" xfId="4498"/>
    <cellStyle name="Porcentual 134 8 2" xfId="10697"/>
    <cellStyle name="Porcentual 134 8 3" xfId="7945"/>
    <cellStyle name="Porcentual 134 9" xfId="4499"/>
    <cellStyle name="Porcentual 134 9 2" xfId="10698"/>
    <cellStyle name="Porcentual 134 9 3" xfId="7946"/>
    <cellStyle name="Porcentual 135 10" xfId="4500"/>
    <cellStyle name="Porcentual 135 10 2" xfId="10699"/>
    <cellStyle name="Porcentual 135 10 3" xfId="7947"/>
    <cellStyle name="Porcentual 135 11" xfId="4501"/>
    <cellStyle name="Porcentual 135 11 2" xfId="10700"/>
    <cellStyle name="Porcentual 135 11 3" xfId="7948"/>
    <cellStyle name="Porcentual 135 12" xfId="4502"/>
    <cellStyle name="Porcentual 135 12 2" xfId="10701"/>
    <cellStyle name="Porcentual 135 12 3" xfId="7949"/>
    <cellStyle name="Porcentual 135 13" xfId="4503"/>
    <cellStyle name="Porcentual 135 13 2" xfId="10702"/>
    <cellStyle name="Porcentual 135 13 3" xfId="7950"/>
    <cellStyle name="Porcentual 135 14" xfId="4504"/>
    <cellStyle name="Porcentual 135 14 2" xfId="10703"/>
    <cellStyle name="Porcentual 135 14 3" xfId="7951"/>
    <cellStyle name="Porcentual 135 15" xfId="4505"/>
    <cellStyle name="Porcentual 135 15 2" xfId="10704"/>
    <cellStyle name="Porcentual 135 15 3" xfId="7952"/>
    <cellStyle name="Porcentual 135 16" xfId="4506"/>
    <cellStyle name="Porcentual 135 16 2" xfId="10705"/>
    <cellStyle name="Porcentual 135 16 3" xfId="7953"/>
    <cellStyle name="Porcentual 135 17" xfId="4507"/>
    <cellStyle name="Porcentual 135 17 2" xfId="10706"/>
    <cellStyle name="Porcentual 135 17 3" xfId="7954"/>
    <cellStyle name="Porcentual 135 18" xfId="4508"/>
    <cellStyle name="Porcentual 135 18 2" xfId="10707"/>
    <cellStyle name="Porcentual 135 18 3" xfId="7955"/>
    <cellStyle name="Porcentual 135 19" xfId="4509"/>
    <cellStyle name="Porcentual 135 19 2" xfId="10708"/>
    <cellStyle name="Porcentual 135 19 3" xfId="7956"/>
    <cellStyle name="Porcentual 135 2" xfId="4510"/>
    <cellStyle name="Porcentual 135 2 2" xfId="10709"/>
    <cellStyle name="Porcentual 135 2 3" xfId="7957"/>
    <cellStyle name="Porcentual 135 20" xfId="4511"/>
    <cellStyle name="Porcentual 135 20 2" xfId="10710"/>
    <cellStyle name="Porcentual 135 20 3" xfId="7958"/>
    <cellStyle name="Porcentual 135 21" xfId="4512"/>
    <cellStyle name="Porcentual 135 21 2" xfId="10711"/>
    <cellStyle name="Porcentual 135 21 3" xfId="7959"/>
    <cellStyle name="Porcentual 135 22" xfId="4513"/>
    <cellStyle name="Porcentual 135 22 2" xfId="10712"/>
    <cellStyle name="Porcentual 135 22 3" xfId="7960"/>
    <cellStyle name="Porcentual 135 23" xfId="4514"/>
    <cellStyle name="Porcentual 135 23 2" xfId="10713"/>
    <cellStyle name="Porcentual 135 23 3" xfId="7961"/>
    <cellStyle name="Porcentual 135 24" xfId="4515"/>
    <cellStyle name="Porcentual 135 24 2" xfId="10714"/>
    <cellStyle name="Porcentual 135 24 3" xfId="7962"/>
    <cellStyle name="Porcentual 135 25" xfId="4516"/>
    <cellStyle name="Porcentual 135 25 2" xfId="10715"/>
    <cellStyle name="Porcentual 135 25 3" xfId="7963"/>
    <cellStyle name="Porcentual 135 26" xfId="4517"/>
    <cellStyle name="Porcentual 135 26 2" xfId="10716"/>
    <cellStyle name="Porcentual 135 26 3" xfId="7964"/>
    <cellStyle name="Porcentual 135 27" xfId="4518"/>
    <cellStyle name="Porcentual 135 27 2" xfId="10717"/>
    <cellStyle name="Porcentual 135 27 3" xfId="7965"/>
    <cellStyle name="Porcentual 135 28" xfId="4519"/>
    <cellStyle name="Porcentual 135 28 2" xfId="10718"/>
    <cellStyle name="Porcentual 135 28 3" xfId="7966"/>
    <cellStyle name="Porcentual 135 3" xfId="4520"/>
    <cellStyle name="Porcentual 135 3 2" xfId="10719"/>
    <cellStyle name="Porcentual 135 3 3" xfId="7967"/>
    <cellStyle name="Porcentual 135 4" xfId="4521"/>
    <cellStyle name="Porcentual 135 4 2" xfId="10720"/>
    <cellStyle name="Porcentual 135 4 3" xfId="7968"/>
    <cellStyle name="Porcentual 135 5" xfId="4522"/>
    <cellStyle name="Porcentual 135 5 2" xfId="10721"/>
    <cellStyle name="Porcentual 135 5 3" xfId="7969"/>
    <cellStyle name="Porcentual 135 6" xfId="4523"/>
    <cellStyle name="Porcentual 135 6 2" xfId="10722"/>
    <cellStyle name="Porcentual 135 6 3" xfId="7970"/>
    <cellStyle name="Porcentual 135 7" xfId="4524"/>
    <cellStyle name="Porcentual 135 7 2" xfId="10723"/>
    <cellStyle name="Porcentual 135 7 3" xfId="7971"/>
    <cellStyle name="Porcentual 135 8" xfId="4525"/>
    <cellStyle name="Porcentual 135 8 2" xfId="10724"/>
    <cellStyle name="Porcentual 135 8 3" xfId="7972"/>
    <cellStyle name="Porcentual 135 9" xfId="4526"/>
    <cellStyle name="Porcentual 135 9 2" xfId="10725"/>
    <cellStyle name="Porcentual 135 9 3" xfId="7973"/>
    <cellStyle name="Porcentual 136 10" xfId="4527"/>
    <cellStyle name="Porcentual 136 10 2" xfId="10726"/>
    <cellStyle name="Porcentual 136 10 3" xfId="7974"/>
    <cellStyle name="Porcentual 136 11" xfId="4528"/>
    <cellStyle name="Porcentual 136 11 2" xfId="10727"/>
    <cellStyle name="Porcentual 136 11 3" xfId="7975"/>
    <cellStyle name="Porcentual 136 12" xfId="4529"/>
    <cellStyle name="Porcentual 136 12 2" xfId="10728"/>
    <cellStyle name="Porcentual 136 12 3" xfId="7976"/>
    <cellStyle name="Porcentual 136 13" xfId="4530"/>
    <cellStyle name="Porcentual 136 13 2" xfId="10729"/>
    <cellStyle name="Porcentual 136 13 3" xfId="7977"/>
    <cellStyle name="Porcentual 136 14" xfId="4531"/>
    <cellStyle name="Porcentual 136 14 2" xfId="10730"/>
    <cellStyle name="Porcentual 136 14 3" xfId="7978"/>
    <cellStyle name="Porcentual 136 15" xfId="4532"/>
    <cellStyle name="Porcentual 136 15 2" xfId="10731"/>
    <cellStyle name="Porcentual 136 15 3" xfId="7979"/>
    <cellStyle name="Porcentual 136 16" xfId="4533"/>
    <cellStyle name="Porcentual 136 16 2" xfId="10732"/>
    <cellStyle name="Porcentual 136 16 3" xfId="7980"/>
    <cellStyle name="Porcentual 136 17" xfId="4534"/>
    <cellStyle name="Porcentual 136 17 2" xfId="10733"/>
    <cellStyle name="Porcentual 136 17 3" xfId="7981"/>
    <cellStyle name="Porcentual 136 18" xfId="4535"/>
    <cellStyle name="Porcentual 136 18 2" xfId="10734"/>
    <cellStyle name="Porcentual 136 18 3" xfId="7982"/>
    <cellStyle name="Porcentual 136 19" xfId="4536"/>
    <cellStyle name="Porcentual 136 19 2" xfId="10735"/>
    <cellStyle name="Porcentual 136 19 3" xfId="7983"/>
    <cellStyle name="Porcentual 136 2" xfId="4537"/>
    <cellStyle name="Porcentual 136 2 2" xfId="10736"/>
    <cellStyle name="Porcentual 136 2 3" xfId="7984"/>
    <cellStyle name="Porcentual 136 20" xfId="4538"/>
    <cellStyle name="Porcentual 136 20 2" xfId="10737"/>
    <cellStyle name="Porcentual 136 20 3" xfId="7985"/>
    <cellStyle name="Porcentual 136 21" xfId="4539"/>
    <cellStyle name="Porcentual 136 21 2" xfId="10738"/>
    <cellStyle name="Porcentual 136 21 3" xfId="7986"/>
    <cellStyle name="Porcentual 136 22" xfId="4540"/>
    <cellStyle name="Porcentual 136 22 2" xfId="10739"/>
    <cellStyle name="Porcentual 136 22 3" xfId="7987"/>
    <cellStyle name="Porcentual 136 23" xfId="4541"/>
    <cellStyle name="Porcentual 136 23 2" xfId="10740"/>
    <cellStyle name="Porcentual 136 23 3" xfId="7988"/>
    <cellStyle name="Porcentual 136 24" xfId="4542"/>
    <cellStyle name="Porcentual 136 24 2" xfId="10741"/>
    <cellStyle name="Porcentual 136 24 3" xfId="7989"/>
    <cellStyle name="Porcentual 136 25" xfId="4543"/>
    <cellStyle name="Porcentual 136 25 2" xfId="10742"/>
    <cellStyle name="Porcentual 136 25 3" xfId="7990"/>
    <cellStyle name="Porcentual 136 26" xfId="4544"/>
    <cellStyle name="Porcentual 136 26 2" xfId="10743"/>
    <cellStyle name="Porcentual 136 26 3" xfId="7991"/>
    <cellStyle name="Porcentual 136 27" xfId="4545"/>
    <cellStyle name="Porcentual 136 27 2" xfId="10744"/>
    <cellStyle name="Porcentual 136 27 3" xfId="7992"/>
    <cellStyle name="Porcentual 136 28" xfId="4546"/>
    <cellStyle name="Porcentual 136 28 2" xfId="10745"/>
    <cellStyle name="Porcentual 136 28 3" xfId="7993"/>
    <cellStyle name="Porcentual 136 3" xfId="4547"/>
    <cellStyle name="Porcentual 136 3 2" xfId="10746"/>
    <cellStyle name="Porcentual 136 3 3" xfId="7994"/>
    <cellStyle name="Porcentual 136 4" xfId="4548"/>
    <cellStyle name="Porcentual 136 4 2" xfId="10747"/>
    <cellStyle name="Porcentual 136 4 3" xfId="7995"/>
    <cellStyle name="Porcentual 136 5" xfId="4549"/>
    <cellStyle name="Porcentual 136 5 2" xfId="10748"/>
    <cellStyle name="Porcentual 136 5 3" xfId="7996"/>
    <cellStyle name="Porcentual 136 6" xfId="4550"/>
    <cellStyle name="Porcentual 136 6 2" xfId="10749"/>
    <cellStyle name="Porcentual 136 6 3" xfId="7997"/>
    <cellStyle name="Porcentual 136 7" xfId="4551"/>
    <cellStyle name="Porcentual 136 7 2" xfId="10750"/>
    <cellStyle name="Porcentual 136 7 3" xfId="7998"/>
    <cellStyle name="Porcentual 136 8" xfId="4552"/>
    <cellStyle name="Porcentual 136 8 2" xfId="10751"/>
    <cellStyle name="Porcentual 136 8 3" xfId="7999"/>
    <cellStyle name="Porcentual 136 9" xfId="4553"/>
    <cellStyle name="Porcentual 136 9 2" xfId="10752"/>
    <cellStyle name="Porcentual 136 9 3" xfId="8000"/>
    <cellStyle name="Porcentual 137 10" xfId="4554"/>
    <cellStyle name="Porcentual 137 10 2" xfId="10753"/>
    <cellStyle name="Porcentual 137 10 3" xfId="8001"/>
    <cellStyle name="Porcentual 137 11" xfId="4555"/>
    <cellStyle name="Porcentual 137 11 2" xfId="10754"/>
    <cellStyle name="Porcentual 137 11 3" xfId="8002"/>
    <cellStyle name="Porcentual 137 12" xfId="4556"/>
    <cellStyle name="Porcentual 137 12 2" xfId="10755"/>
    <cellStyle name="Porcentual 137 12 3" xfId="8003"/>
    <cellStyle name="Porcentual 137 13" xfId="4557"/>
    <cellStyle name="Porcentual 137 13 2" xfId="10756"/>
    <cellStyle name="Porcentual 137 13 3" xfId="8004"/>
    <cellStyle name="Porcentual 137 14" xfId="4558"/>
    <cellStyle name="Porcentual 137 14 2" xfId="10757"/>
    <cellStyle name="Porcentual 137 14 3" xfId="8005"/>
    <cellStyle name="Porcentual 137 15" xfId="4559"/>
    <cellStyle name="Porcentual 137 15 2" xfId="10758"/>
    <cellStyle name="Porcentual 137 15 3" xfId="8006"/>
    <cellStyle name="Porcentual 137 16" xfId="4560"/>
    <cellStyle name="Porcentual 137 16 2" xfId="10759"/>
    <cellStyle name="Porcentual 137 16 3" xfId="8007"/>
    <cellStyle name="Porcentual 137 17" xfId="4561"/>
    <cellStyle name="Porcentual 137 17 2" xfId="10760"/>
    <cellStyle name="Porcentual 137 17 3" xfId="8008"/>
    <cellStyle name="Porcentual 137 18" xfId="4562"/>
    <cellStyle name="Porcentual 137 18 2" xfId="10761"/>
    <cellStyle name="Porcentual 137 18 3" xfId="8009"/>
    <cellStyle name="Porcentual 137 19" xfId="4563"/>
    <cellStyle name="Porcentual 137 19 2" xfId="10762"/>
    <cellStyle name="Porcentual 137 19 3" xfId="8010"/>
    <cellStyle name="Porcentual 137 2" xfId="4564"/>
    <cellStyle name="Porcentual 137 2 2" xfId="10763"/>
    <cellStyle name="Porcentual 137 2 3" xfId="8011"/>
    <cellStyle name="Porcentual 137 20" xfId="4565"/>
    <cellStyle name="Porcentual 137 20 2" xfId="10764"/>
    <cellStyle name="Porcentual 137 20 3" xfId="8012"/>
    <cellStyle name="Porcentual 137 21" xfId="4566"/>
    <cellStyle name="Porcentual 137 21 2" xfId="10765"/>
    <cellStyle name="Porcentual 137 21 3" xfId="8013"/>
    <cellStyle name="Porcentual 137 22" xfId="4567"/>
    <cellStyle name="Porcentual 137 22 2" xfId="10766"/>
    <cellStyle name="Porcentual 137 22 3" xfId="8014"/>
    <cellStyle name="Porcentual 137 23" xfId="4568"/>
    <cellStyle name="Porcentual 137 23 2" xfId="10767"/>
    <cellStyle name="Porcentual 137 23 3" xfId="8015"/>
    <cellStyle name="Porcentual 137 24" xfId="4569"/>
    <cellStyle name="Porcentual 137 24 2" xfId="10768"/>
    <cellStyle name="Porcentual 137 24 3" xfId="8016"/>
    <cellStyle name="Porcentual 137 25" xfId="4570"/>
    <cellStyle name="Porcentual 137 25 2" xfId="10769"/>
    <cellStyle name="Porcentual 137 25 3" xfId="8017"/>
    <cellStyle name="Porcentual 137 26" xfId="4571"/>
    <cellStyle name="Porcentual 137 26 2" xfId="10770"/>
    <cellStyle name="Porcentual 137 26 3" xfId="8018"/>
    <cellStyle name="Porcentual 137 27" xfId="4572"/>
    <cellStyle name="Porcentual 137 27 2" xfId="10771"/>
    <cellStyle name="Porcentual 137 27 3" xfId="8019"/>
    <cellStyle name="Porcentual 137 28" xfId="4573"/>
    <cellStyle name="Porcentual 137 28 2" xfId="10772"/>
    <cellStyle name="Porcentual 137 28 3" xfId="8020"/>
    <cellStyle name="Porcentual 137 3" xfId="4574"/>
    <cellStyle name="Porcentual 137 3 2" xfId="10773"/>
    <cellStyle name="Porcentual 137 3 3" xfId="8021"/>
    <cellStyle name="Porcentual 137 4" xfId="4575"/>
    <cellStyle name="Porcentual 137 4 2" xfId="10774"/>
    <cellStyle name="Porcentual 137 4 3" xfId="8022"/>
    <cellStyle name="Porcentual 137 5" xfId="4576"/>
    <cellStyle name="Porcentual 137 5 2" xfId="10775"/>
    <cellStyle name="Porcentual 137 5 3" xfId="8023"/>
    <cellStyle name="Porcentual 137 6" xfId="4577"/>
    <cellStyle name="Porcentual 137 6 2" xfId="10776"/>
    <cellStyle name="Porcentual 137 6 3" xfId="8024"/>
    <cellStyle name="Porcentual 137 7" xfId="4578"/>
    <cellStyle name="Porcentual 137 7 2" xfId="10777"/>
    <cellStyle name="Porcentual 137 7 3" xfId="8025"/>
    <cellStyle name="Porcentual 137 8" xfId="4579"/>
    <cellStyle name="Porcentual 137 8 2" xfId="10778"/>
    <cellStyle name="Porcentual 137 8 3" xfId="8026"/>
    <cellStyle name="Porcentual 137 9" xfId="4580"/>
    <cellStyle name="Porcentual 137 9 2" xfId="10779"/>
    <cellStyle name="Porcentual 137 9 3" xfId="8027"/>
    <cellStyle name="Porcentual 138 10" xfId="4581"/>
    <cellStyle name="Porcentual 138 10 2" xfId="10780"/>
    <cellStyle name="Porcentual 138 10 3" xfId="8028"/>
    <cellStyle name="Porcentual 138 11" xfId="4582"/>
    <cellStyle name="Porcentual 138 11 2" xfId="10781"/>
    <cellStyle name="Porcentual 138 11 3" xfId="8029"/>
    <cellStyle name="Porcentual 138 12" xfId="4583"/>
    <cellStyle name="Porcentual 138 12 2" xfId="10782"/>
    <cellStyle name="Porcentual 138 12 3" xfId="8030"/>
    <cellStyle name="Porcentual 138 13" xfId="4584"/>
    <cellStyle name="Porcentual 138 13 2" xfId="10783"/>
    <cellStyle name="Porcentual 138 13 3" xfId="8031"/>
    <cellStyle name="Porcentual 138 14" xfId="4585"/>
    <cellStyle name="Porcentual 138 14 2" xfId="10784"/>
    <cellStyle name="Porcentual 138 14 3" xfId="8032"/>
    <cellStyle name="Porcentual 138 15" xfId="4586"/>
    <cellStyle name="Porcentual 138 15 2" xfId="10785"/>
    <cellStyle name="Porcentual 138 15 3" xfId="8033"/>
    <cellStyle name="Porcentual 138 16" xfId="4587"/>
    <cellStyle name="Porcentual 138 16 2" xfId="10786"/>
    <cellStyle name="Porcentual 138 16 3" xfId="8034"/>
    <cellStyle name="Porcentual 138 17" xfId="4588"/>
    <cellStyle name="Porcentual 138 17 2" xfId="10787"/>
    <cellStyle name="Porcentual 138 17 3" xfId="8035"/>
    <cellStyle name="Porcentual 138 18" xfId="4589"/>
    <cellStyle name="Porcentual 138 18 2" xfId="10788"/>
    <cellStyle name="Porcentual 138 18 3" xfId="8036"/>
    <cellStyle name="Porcentual 138 19" xfId="4590"/>
    <cellStyle name="Porcentual 138 19 2" xfId="10789"/>
    <cellStyle name="Porcentual 138 19 3" xfId="8037"/>
    <cellStyle name="Porcentual 138 2" xfId="4591"/>
    <cellStyle name="Porcentual 138 2 2" xfId="10790"/>
    <cellStyle name="Porcentual 138 2 3" xfId="8038"/>
    <cellStyle name="Porcentual 138 20" xfId="4592"/>
    <cellStyle name="Porcentual 138 20 2" xfId="10791"/>
    <cellStyle name="Porcentual 138 20 3" xfId="8039"/>
    <cellStyle name="Porcentual 138 21" xfId="4593"/>
    <cellStyle name="Porcentual 138 21 2" xfId="10792"/>
    <cellStyle name="Porcentual 138 21 3" xfId="8040"/>
    <cellStyle name="Porcentual 138 22" xfId="4594"/>
    <cellStyle name="Porcentual 138 22 2" xfId="10793"/>
    <cellStyle name="Porcentual 138 22 3" xfId="8041"/>
    <cellStyle name="Porcentual 138 23" xfId="4595"/>
    <cellStyle name="Porcentual 138 23 2" xfId="10794"/>
    <cellStyle name="Porcentual 138 23 3" xfId="8042"/>
    <cellStyle name="Porcentual 138 24" xfId="4596"/>
    <cellStyle name="Porcentual 138 24 2" xfId="10795"/>
    <cellStyle name="Porcentual 138 24 3" xfId="8043"/>
    <cellStyle name="Porcentual 138 25" xfId="4597"/>
    <cellStyle name="Porcentual 138 25 2" xfId="10796"/>
    <cellStyle name="Porcentual 138 25 3" xfId="8044"/>
    <cellStyle name="Porcentual 138 26" xfId="4598"/>
    <cellStyle name="Porcentual 138 26 2" xfId="10797"/>
    <cellStyle name="Porcentual 138 26 3" xfId="8045"/>
    <cellStyle name="Porcentual 138 27" xfId="4599"/>
    <cellStyle name="Porcentual 138 27 2" xfId="10798"/>
    <cellStyle name="Porcentual 138 27 3" xfId="8046"/>
    <cellStyle name="Porcentual 138 28" xfId="4600"/>
    <cellStyle name="Porcentual 138 28 2" xfId="10799"/>
    <cellStyle name="Porcentual 138 28 3" xfId="8047"/>
    <cellStyle name="Porcentual 138 3" xfId="4601"/>
    <cellStyle name="Porcentual 138 3 2" xfId="10800"/>
    <cellStyle name="Porcentual 138 3 3" xfId="8048"/>
    <cellStyle name="Porcentual 138 4" xfId="4602"/>
    <cellStyle name="Porcentual 138 4 2" xfId="10801"/>
    <cellStyle name="Porcentual 138 4 3" xfId="8049"/>
    <cellStyle name="Porcentual 138 5" xfId="4603"/>
    <cellStyle name="Porcentual 138 5 2" xfId="10802"/>
    <cellStyle name="Porcentual 138 5 3" xfId="8050"/>
    <cellStyle name="Porcentual 138 6" xfId="4604"/>
    <cellStyle name="Porcentual 138 6 2" xfId="10803"/>
    <cellStyle name="Porcentual 138 6 3" xfId="8051"/>
    <cellStyle name="Porcentual 138 7" xfId="4605"/>
    <cellStyle name="Porcentual 138 7 2" xfId="10804"/>
    <cellStyle name="Porcentual 138 7 3" xfId="8052"/>
    <cellStyle name="Porcentual 138 8" xfId="4606"/>
    <cellStyle name="Porcentual 138 8 2" xfId="10805"/>
    <cellStyle name="Porcentual 138 8 3" xfId="8053"/>
    <cellStyle name="Porcentual 138 9" xfId="4607"/>
    <cellStyle name="Porcentual 138 9 2" xfId="10806"/>
    <cellStyle name="Porcentual 138 9 3" xfId="8054"/>
    <cellStyle name="Porcentual 139 10" xfId="4608"/>
    <cellStyle name="Porcentual 139 10 2" xfId="10807"/>
    <cellStyle name="Porcentual 139 10 3" xfId="8055"/>
    <cellStyle name="Porcentual 139 11" xfId="4609"/>
    <cellStyle name="Porcentual 139 11 2" xfId="10808"/>
    <cellStyle name="Porcentual 139 11 3" xfId="8056"/>
    <cellStyle name="Porcentual 139 12" xfId="4610"/>
    <cellStyle name="Porcentual 139 12 2" xfId="10809"/>
    <cellStyle name="Porcentual 139 12 3" xfId="8057"/>
    <cellStyle name="Porcentual 139 13" xfId="4611"/>
    <cellStyle name="Porcentual 139 13 2" xfId="10810"/>
    <cellStyle name="Porcentual 139 13 3" xfId="8058"/>
    <cellStyle name="Porcentual 139 14" xfId="4612"/>
    <cellStyle name="Porcentual 139 14 2" xfId="10811"/>
    <cellStyle name="Porcentual 139 14 3" xfId="8059"/>
    <cellStyle name="Porcentual 139 15" xfId="4613"/>
    <cellStyle name="Porcentual 139 15 2" xfId="10812"/>
    <cellStyle name="Porcentual 139 15 3" xfId="8060"/>
    <cellStyle name="Porcentual 139 16" xfId="4614"/>
    <cellStyle name="Porcentual 139 16 2" xfId="10813"/>
    <cellStyle name="Porcentual 139 16 3" xfId="8061"/>
    <cellStyle name="Porcentual 139 17" xfId="4615"/>
    <cellStyle name="Porcentual 139 17 2" xfId="10814"/>
    <cellStyle name="Porcentual 139 17 3" xfId="8062"/>
    <cellStyle name="Porcentual 139 18" xfId="4616"/>
    <cellStyle name="Porcentual 139 18 2" xfId="10815"/>
    <cellStyle name="Porcentual 139 18 3" xfId="8063"/>
    <cellStyle name="Porcentual 139 19" xfId="4617"/>
    <cellStyle name="Porcentual 139 19 2" xfId="10816"/>
    <cellStyle name="Porcentual 139 19 3" xfId="8064"/>
    <cellStyle name="Porcentual 139 2" xfId="4618"/>
    <cellStyle name="Porcentual 139 2 2" xfId="10817"/>
    <cellStyle name="Porcentual 139 2 3" xfId="8065"/>
    <cellStyle name="Porcentual 139 20" xfId="4619"/>
    <cellStyle name="Porcentual 139 20 2" xfId="10818"/>
    <cellStyle name="Porcentual 139 20 3" xfId="8066"/>
    <cellStyle name="Porcentual 139 21" xfId="4620"/>
    <cellStyle name="Porcentual 139 21 2" xfId="10819"/>
    <cellStyle name="Porcentual 139 21 3" xfId="8067"/>
    <cellStyle name="Porcentual 139 22" xfId="4621"/>
    <cellStyle name="Porcentual 139 22 2" xfId="10820"/>
    <cellStyle name="Porcentual 139 22 3" xfId="8068"/>
    <cellStyle name="Porcentual 139 23" xfId="4622"/>
    <cellStyle name="Porcentual 139 23 2" xfId="10821"/>
    <cellStyle name="Porcentual 139 23 3" xfId="8069"/>
    <cellStyle name="Porcentual 139 24" xfId="4623"/>
    <cellStyle name="Porcentual 139 24 2" xfId="10822"/>
    <cellStyle name="Porcentual 139 24 3" xfId="8070"/>
    <cellStyle name="Porcentual 139 25" xfId="4624"/>
    <cellStyle name="Porcentual 139 25 2" xfId="10823"/>
    <cellStyle name="Porcentual 139 25 3" xfId="8071"/>
    <cellStyle name="Porcentual 139 26" xfId="4625"/>
    <cellStyle name="Porcentual 139 26 2" xfId="10824"/>
    <cellStyle name="Porcentual 139 26 3" xfId="8072"/>
    <cellStyle name="Porcentual 139 27" xfId="4626"/>
    <cellStyle name="Porcentual 139 27 2" xfId="10825"/>
    <cellStyle name="Porcentual 139 27 3" xfId="8073"/>
    <cellStyle name="Porcentual 139 28" xfId="4627"/>
    <cellStyle name="Porcentual 139 28 2" xfId="10826"/>
    <cellStyle name="Porcentual 139 28 3" xfId="8074"/>
    <cellStyle name="Porcentual 139 3" xfId="4628"/>
    <cellStyle name="Porcentual 139 3 2" xfId="10827"/>
    <cellStyle name="Porcentual 139 3 3" xfId="8075"/>
    <cellStyle name="Porcentual 139 4" xfId="4629"/>
    <cellStyle name="Porcentual 139 4 2" xfId="10828"/>
    <cellStyle name="Porcentual 139 4 3" xfId="8076"/>
    <cellStyle name="Porcentual 139 5" xfId="4630"/>
    <cellStyle name="Porcentual 139 5 2" xfId="10829"/>
    <cellStyle name="Porcentual 139 5 3" xfId="8077"/>
    <cellStyle name="Porcentual 139 6" xfId="4631"/>
    <cellStyle name="Porcentual 139 6 2" xfId="10830"/>
    <cellStyle name="Porcentual 139 6 3" xfId="8078"/>
    <cellStyle name="Porcentual 139 7" xfId="4632"/>
    <cellStyle name="Porcentual 139 7 2" xfId="10831"/>
    <cellStyle name="Porcentual 139 7 3" xfId="8079"/>
    <cellStyle name="Porcentual 139 8" xfId="4633"/>
    <cellStyle name="Porcentual 139 8 2" xfId="10832"/>
    <cellStyle name="Porcentual 139 8 3" xfId="8080"/>
    <cellStyle name="Porcentual 139 9" xfId="4634"/>
    <cellStyle name="Porcentual 139 9 2" xfId="10833"/>
    <cellStyle name="Porcentual 139 9 3" xfId="8081"/>
    <cellStyle name="Porcentual 140 10" xfId="4635"/>
    <cellStyle name="Porcentual 140 10 2" xfId="10834"/>
    <cellStyle name="Porcentual 140 10 3" xfId="8082"/>
    <cellStyle name="Porcentual 140 11" xfId="4636"/>
    <cellStyle name="Porcentual 140 11 2" xfId="10835"/>
    <cellStyle name="Porcentual 140 11 3" xfId="8083"/>
    <cellStyle name="Porcentual 140 12" xfId="4637"/>
    <cellStyle name="Porcentual 140 12 2" xfId="10836"/>
    <cellStyle name="Porcentual 140 12 3" xfId="8084"/>
    <cellStyle name="Porcentual 140 13" xfId="4638"/>
    <cellStyle name="Porcentual 140 13 2" xfId="10837"/>
    <cellStyle name="Porcentual 140 13 3" xfId="8085"/>
    <cellStyle name="Porcentual 140 14" xfId="4639"/>
    <cellStyle name="Porcentual 140 14 2" xfId="10838"/>
    <cellStyle name="Porcentual 140 14 3" xfId="8086"/>
    <cellStyle name="Porcentual 140 15" xfId="4640"/>
    <cellStyle name="Porcentual 140 15 2" xfId="10839"/>
    <cellStyle name="Porcentual 140 15 3" xfId="8087"/>
    <cellStyle name="Porcentual 140 16" xfId="4641"/>
    <cellStyle name="Porcentual 140 16 2" xfId="10840"/>
    <cellStyle name="Porcentual 140 16 3" xfId="8088"/>
    <cellStyle name="Porcentual 140 17" xfId="4642"/>
    <cellStyle name="Porcentual 140 17 2" xfId="10841"/>
    <cellStyle name="Porcentual 140 17 3" xfId="8089"/>
    <cellStyle name="Porcentual 140 18" xfId="4643"/>
    <cellStyle name="Porcentual 140 18 2" xfId="10842"/>
    <cellStyle name="Porcentual 140 18 3" xfId="8090"/>
    <cellStyle name="Porcentual 140 19" xfId="4644"/>
    <cellStyle name="Porcentual 140 19 2" xfId="10843"/>
    <cellStyle name="Porcentual 140 19 3" xfId="8091"/>
    <cellStyle name="Porcentual 140 2" xfId="4645"/>
    <cellStyle name="Porcentual 140 2 2" xfId="10844"/>
    <cellStyle name="Porcentual 140 2 3" xfId="8092"/>
    <cellStyle name="Porcentual 140 20" xfId="4646"/>
    <cellStyle name="Porcentual 140 20 2" xfId="10845"/>
    <cellStyle name="Porcentual 140 20 3" xfId="8093"/>
    <cellStyle name="Porcentual 140 21" xfId="4647"/>
    <cellStyle name="Porcentual 140 21 2" xfId="10846"/>
    <cellStyle name="Porcentual 140 21 3" xfId="8094"/>
    <cellStyle name="Porcentual 140 22" xfId="4648"/>
    <cellStyle name="Porcentual 140 22 2" xfId="10847"/>
    <cellStyle name="Porcentual 140 22 3" xfId="8095"/>
    <cellStyle name="Porcentual 140 23" xfId="4649"/>
    <cellStyle name="Porcentual 140 23 2" xfId="10848"/>
    <cellStyle name="Porcentual 140 23 3" xfId="8096"/>
    <cellStyle name="Porcentual 140 24" xfId="4650"/>
    <cellStyle name="Porcentual 140 24 2" xfId="10849"/>
    <cellStyle name="Porcentual 140 24 3" xfId="8097"/>
    <cellStyle name="Porcentual 140 25" xfId="4651"/>
    <cellStyle name="Porcentual 140 25 2" xfId="10850"/>
    <cellStyle name="Porcentual 140 25 3" xfId="8098"/>
    <cellStyle name="Porcentual 140 26" xfId="4652"/>
    <cellStyle name="Porcentual 140 26 2" xfId="10851"/>
    <cellStyle name="Porcentual 140 26 3" xfId="8099"/>
    <cellStyle name="Porcentual 140 27" xfId="4653"/>
    <cellStyle name="Porcentual 140 27 2" xfId="10852"/>
    <cellStyle name="Porcentual 140 27 3" xfId="8100"/>
    <cellStyle name="Porcentual 140 28" xfId="4654"/>
    <cellStyle name="Porcentual 140 28 2" xfId="10853"/>
    <cellStyle name="Porcentual 140 28 3" xfId="8101"/>
    <cellStyle name="Porcentual 140 3" xfId="4655"/>
    <cellStyle name="Porcentual 140 3 2" xfId="10854"/>
    <cellStyle name="Porcentual 140 3 3" xfId="8102"/>
    <cellStyle name="Porcentual 140 4" xfId="4656"/>
    <cellStyle name="Porcentual 140 4 2" xfId="10855"/>
    <cellStyle name="Porcentual 140 4 3" xfId="8103"/>
    <cellStyle name="Porcentual 140 5" xfId="4657"/>
    <cellStyle name="Porcentual 140 5 2" xfId="10856"/>
    <cellStyle name="Porcentual 140 5 3" xfId="8104"/>
    <cellStyle name="Porcentual 140 6" xfId="4658"/>
    <cellStyle name="Porcentual 140 6 2" xfId="10857"/>
    <cellStyle name="Porcentual 140 6 3" xfId="8105"/>
    <cellStyle name="Porcentual 140 7" xfId="4659"/>
    <cellStyle name="Porcentual 140 7 2" xfId="10858"/>
    <cellStyle name="Porcentual 140 7 3" xfId="8106"/>
    <cellStyle name="Porcentual 140 8" xfId="4660"/>
    <cellStyle name="Porcentual 140 8 2" xfId="10859"/>
    <cellStyle name="Porcentual 140 8 3" xfId="8107"/>
    <cellStyle name="Porcentual 140 9" xfId="4661"/>
    <cellStyle name="Porcentual 140 9 2" xfId="10860"/>
    <cellStyle name="Porcentual 140 9 3" xfId="8108"/>
    <cellStyle name="Porcentual 141 10" xfId="4662"/>
    <cellStyle name="Porcentual 141 10 2" xfId="10861"/>
    <cellStyle name="Porcentual 141 10 3" xfId="8109"/>
    <cellStyle name="Porcentual 141 11" xfId="4663"/>
    <cellStyle name="Porcentual 141 11 2" xfId="10862"/>
    <cellStyle name="Porcentual 141 11 3" xfId="8110"/>
    <cellStyle name="Porcentual 141 12" xfId="4664"/>
    <cellStyle name="Porcentual 141 12 2" xfId="10863"/>
    <cellStyle name="Porcentual 141 12 3" xfId="8111"/>
    <cellStyle name="Porcentual 141 13" xfId="4665"/>
    <cellStyle name="Porcentual 141 13 2" xfId="10864"/>
    <cellStyle name="Porcentual 141 13 3" xfId="8112"/>
    <cellStyle name="Porcentual 141 14" xfId="4666"/>
    <cellStyle name="Porcentual 141 14 2" xfId="10865"/>
    <cellStyle name="Porcentual 141 14 3" xfId="8113"/>
    <cellStyle name="Porcentual 141 15" xfId="4667"/>
    <cellStyle name="Porcentual 141 15 2" xfId="10866"/>
    <cellStyle name="Porcentual 141 15 3" xfId="8114"/>
    <cellStyle name="Porcentual 141 16" xfId="4668"/>
    <cellStyle name="Porcentual 141 16 2" xfId="10867"/>
    <cellStyle name="Porcentual 141 16 3" xfId="8115"/>
    <cellStyle name="Porcentual 141 17" xfId="4669"/>
    <cellStyle name="Porcentual 141 17 2" xfId="10868"/>
    <cellStyle name="Porcentual 141 17 3" xfId="8116"/>
    <cellStyle name="Porcentual 141 18" xfId="4670"/>
    <cellStyle name="Porcentual 141 18 2" xfId="10869"/>
    <cellStyle name="Porcentual 141 18 3" xfId="8117"/>
    <cellStyle name="Porcentual 141 19" xfId="4671"/>
    <cellStyle name="Porcentual 141 19 2" xfId="10870"/>
    <cellStyle name="Porcentual 141 19 3" xfId="8118"/>
    <cellStyle name="Porcentual 141 2" xfId="4672"/>
    <cellStyle name="Porcentual 141 2 2" xfId="10871"/>
    <cellStyle name="Porcentual 141 2 3" xfId="8119"/>
    <cellStyle name="Porcentual 141 20" xfId="4673"/>
    <cellStyle name="Porcentual 141 20 2" xfId="10872"/>
    <cellStyle name="Porcentual 141 20 3" xfId="8120"/>
    <cellStyle name="Porcentual 141 21" xfId="4674"/>
    <cellStyle name="Porcentual 141 21 2" xfId="10873"/>
    <cellStyle name="Porcentual 141 21 3" xfId="8121"/>
    <cellStyle name="Porcentual 141 22" xfId="4675"/>
    <cellStyle name="Porcentual 141 22 2" xfId="10874"/>
    <cellStyle name="Porcentual 141 22 3" xfId="8122"/>
    <cellStyle name="Porcentual 141 23" xfId="4676"/>
    <cellStyle name="Porcentual 141 23 2" xfId="10875"/>
    <cellStyle name="Porcentual 141 23 3" xfId="8123"/>
    <cellStyle name="Porcentual 141 24" xfId="4677"/>
    <cellStyle name="Porcentual 141 24 2" xfId="10876"/>
    <cellStyle name="Porcentual 141 24 3" xfId="8124"/>
    <cellStyle name="Porcentual 141 25" xfId="4678"/>
    <cellStyle name="Porcentual 141 25 2" xfId="10877"/>
    <cellStyle name="Porcentual 141 25 3" xfId="8125"/>
    <cellStyle name="Porcentual 141 26" xfId="4679"/>
    <cellStyle name="Porcentual 141 26 2" xfId="10878"/>
    <cellStyle name="Porcentual 141 26 3" xfId="8126"/>
    <cellStyle name="Porcentual 141 27" xfId="4680"/>
    <cellStyle name="Porcentual 141 27 2" xfId="10879"/>
    <cellStyle name="Porcentual 141 27 3" xfId="8127"/>
    <cellStyle name="Porcentual 141 28" xfId="4681"/>
    <cellStyle name="Porcentual 141 28 2" xfId="10880"/>
    <cellStyle name="Porcentual 141 28 3" xfId="8128"/>
    <cellStyle name="Porcentual 141 3" xfId="4682"/>
    <cellStyle name="Porcentual 141 3 2" xfId="10881"/>
    <cellStyle name="Porcentual 141 3 3" xfId="8129"/>
    <cellStyle name="Porcentual 141 4" xfId="4683"/>
    <cellStyle name="Porcentual 141 4 2" xfId="10882"/>
    <cellStyle name="Porcentual 141 4 3" xfId="8130"/>
    <cellStyle name="Porcentual 141 5" xfId="4684"/>
    <cellStyle name="Porcentual 141 5 2" xfId="10883"/>
    <cellStyle name="Porcentual 141 5 3" xfId="8131"/>
    <cellStyle name="Porcentual 141 6" xfId="4685"/>
    <cellStyle name="Porcentual 141 6 2" xfId="10884"/>
    <cellStyle name="Porcentual 141 6 3" xfId="8132"/>
    <cellStyle name="Porcentual 141 7" xfId="4686"/>
    <cellStyle name="Porcentual 141 7 2" xfId="10885"/>
    <cellStyle name="Porcentual 141 7 3" xfId="8133"/>
    <cellStyle name="Porcentual 141 8" xfId="4687"/>
    <cellStyle name="Porcentual 141 8 2" xfId="10886"/>
    <cellStyle name="Porcentual 141 8 3" xfId="8134"/>
    <cellStyle name="Porcentual 141 9" xfId="4688"/>
    <cellStyle name="Porcentual 141 9 2" xfId="10887"/>
    <cellStyle name="Porcentual 141 9 3" xfId="8135"/>
    <cellStyle name="Porcentual 142 10" xfId="4689"/>
    <cellStyle name="Porcentual 142 10 2" xfId="10888"/>
    <cellStyle name="Porcentual 142 10 3" xfId="8136"/>
    <cellStyle name="Porcentual 142 11" xfId="4690"/>
    <cellStyle name="Porcentual 142 11 2" xfId="10889"/>
    <cellStyle name="Porcentual 142 11 3" xfId="8137"/>
    <cellStyle name="Porcentual 142 12" xfId="4691"/>
    <cellStyle name="Porcentual 142 12 2" xfId="10890"/>
    <cellStyle name="Porcentual 142 12 3" xfId="8138"/>
    <cellStyle name="Porcentual 142 13" xfId="4692"/>
    <cellStyle name="Porcentual 142 13 2" xfId="10891"/>
    <cellStyle name="Porcentual 142 13 3" xfId="8139"/>
    <cellStyle name="Porcentual 142 14" xfId="4693"/>
    <cellStyle name="Porcentual 142 14 2" xfId="10892"/>
    <cellStyle name="Porcentual 142 14 3" xfId="8140"/>
    <cellStyle name="Porcentual 142 15" xfId="4694"/>
    <cellStyle name="Porcentual 142 15 2" xfId="10893"/>
    <cellStyle name="Porcentual 142 15 3" xfId="8141"/>
    <cellStyle name="Porcentual 142 16" xfId="4695"/>
    <cellStyle name="Porcentual 142 16 2" xfId="10894"/>
    <cellStyle name="Porcentual 142 16 3" xfId="8142"/>
    <cellStyle name="Porcentual 142 17" xfId="4696"/>
    <cellStyle name="Porcentual 142 17 2" xfId="10895"/>
    <cellStyle name="Porcentual 142 17 3" xfId="8143"/>
    <cellStyle name="Porcentual 142 18" xfId="4697"/>
    <cellStyle name="Porcentual 142 18 2" xfId="10896"/>
    <cellStyle name="Porcentual 142 18 3" xfId="8144"/>
    <cellStyle name="Porcentual 142 19" xfId="4698"/>
    <cellStyle name="Porcentual 142 19 2" xfId="10897"/>
    <cellStyle name="Porcentual 142 19 3" xfId="8145"/>
    <cellStyle name="Porcentual 142 2" xfId="4699"/>
    <cellStyle name="Porcentual 142 2 2" xfId="10898"/>
    <cellStyle name="Porcentual 142 2 3" xfId="8146"/>
    <cellStyle name="Porcentual 142 20" xfId="4700"/>
    <cellStyle name="Porcentual 142 20 2" xfId="10899"/>
    <cellStyle name="Porcentual 142 20 3" xfId="8147"/>
    <cellStyle name="Porcentual 142 21" xfId="4701"/>
    <cellStyle name="Porcentual 142 21 2" xfId="10900"/>
    <cellStyle name="Porcentual 142 21 3" xfId="8148"/>
    <cellStyle name="Porcentual 142 22" xfId="4702"/>
    <cellStyle name="Porcentual 142 22 2" xfId="10901"/>
    <cellStyle name="Porcentual 142 22 3" xfId="8149"/>
    <cellStyle name="Porcentual 142 23" xfId="4703"/>
    <cellStyle name="Porcentual 142 23 2" xfId="10902"/>
    <cellStyle name="Porcentual 142 23 3" xfId="8150"/>
    <cellStyle name="Porcentual 142 24" xfId="4704"/>
    <cellStyle name="Porcentual 142 24 2" xfId="10903"/>
    <cellStyle name="Porcentual 142 24 3" xfId="8151"/>
    <cellStyle name="Porcentual 142 25" xfId="4705"/>
    <cellStyle name="Porcentual 142 25 2" xfId="10904"/>
    <cellStyle name="Porcentual 142 25 3" xfId="8152"/>
    <cellStyle name="Porcentual 142 26" xfId="4706"/>
    <cellStyle name="Porcentual 142 26 2" xfId="10905"/>
    <cellStyle name="Porcentual 142 26 3" xfId="8153"/>
    <cellStyle name="Porcentual 142 27" xfId="4707"/>
    <cellStyle name="Porcentual 142 27 2" xfId="10906"/>
    <cellStyle name="Porcentual 142 27 3" xfId="8154"/>
    <cellStyle name="Porcentual 142 28" xfId="4708"/>
    <cellStyle name="Porcentual 142 28 2" xfId="10907"/>
    <cellStyle name="Porcentual 142 28 3" xfId="8155"/>
    <cellStyle name="Porcentual 142 3" xfId="4709"/>
    <cellStyle name="Porcentual 142 3 2" xfId="10908"/>
    <cellStyle name="Porcentual 142 3 3" xfId="8156"/>
    <cellStyle name="Porcentual 142 4" xfId="4710"/>
    <cellStyle name="Porcentual 142 4 2" xfId="10909"/>
    <cellStyle name="Porcentual 142 4 3" xfId="8157"/>
    <cellStyle name="Porcentual 142 5" xfId="4711"/>
    <cellStyle name="Porcentual 142 5 2" xfId="10910"/>
    <cellStyle name="Porcentual 142 5 3" xfId="8158"/>
    <cellStyle name="Porcentual 142 6" xfId="4712"/>
    <cellStyle name="Porcentual 142 6 2" xfId="10911"/>
    <cellStyle name="Porcentual 142 6 3" xfId="8159"/>
    <cellStyle name="Porcentual 142 7" xfId="4713"/>
    <cellStyle name="Porcentual 142 7 2" xfId="10912"/>
    <cellStyle name="Porcentual 142 7 3" xfId="8160"/>
    <cellStyle name="Porcentual 142 8" xfId="4714"/>
    <cellStyle name="Porcentual 142 8 2" xfId="10913"/>
    <cellStyle name="Porcentual 142 8 3" xfId="8161"/>
    <cellStyle name="Porcentual 142 9" xfId="4715"/>
    <cellStyle name="Porcentual 142 9 2" xfId="10914"/>
    <cellStyle name="Porcentual 142 9 3" xfId="8162"/>
    <cellStyle name="Porcentual 143 10" xfId="4716"/>
    <cellStyle name="Porcentual 143 10 2" xfId="10915"/>
    <cellStyle name="Porcentual 143 10 3" xfId="8163"/>
    <cellStyle name="Porcentual 143 11" xfId="4717"/>
    <cellStyle name="Porcentual 143 11 2" xfId="10916"/>
    <cellStyle name="Porcentual 143 11 3" xfId="8164"/>
    <cellStyle name="Porcentual 143 12" xfId="4718"/>
    <cellStyle name="Porcentual 143 12 2" xfId="10917"/>
    <cellStyle name="Porcentual 143 12 3" xfId="8165"/>
    <cellStyle name="Porcentual 143 13" xfId="4719"/>
    <cellStyle name="Porcentual 143 13 2" xfId="10918"/>
    <cellStyle name="Porcentual 143 13 3" xfId="8166"/>
    <cellStyle name="Porcentual 143 14" xfId="4720"/>
    <cellStyle name="Porcentual 143 14 2" xfId="10919"/>
    <cellStyle name="Porcentual 143 14 3" xfId="8167"/>
    <cellStyle name="Porcentual 143 15" xfId="4721"/>
    <cellStyle name="Porcentual 143 15 2" xfId="10920"/>
    <cellStyle name="Porcentual 143 15 3" xfId="8168"/>
    <cellStyle name="Porcentual 143 16" xfId="4722"/>
    <cellStyle name="Porcentual 143 16 2" xfId="10921"/>
    <cellStyle name="Porcentual 143 16 3" xfId="8169"/>
    <cellStyle name="Porcentual 143 17" xfId="4723"/>
    <cellStyle name="Porcentual 143 17 2" xfId="10922"/>
    <cellStyle name="Porcentual 143 17 3" xfId="8170"/>
    <cellStyle name="Porcentual 143 18" xfId="4724"/>
    <cellStyle name="Porcentual 143 18 2" xfId="10923"/>
    <cellStyle name="Porcentual 143 18 3" xfId="8171"/>
    <cellStyle name="Porcentual 143 19" xfId="4725"/>
    <cellStyle name="Porcentual 143 19 2" xfId="10924"/>
    <cellStyle name="Porcentual 143 19 3" xfId="8172"/>
    <cellStyle name="Porcentual 143 2" xfId="4726"/>
    <cellStyle name="Porcentual 143 2 2" xfId="10925"/>
    <cellStyle name="Porcentual 143 2 3" xfId="8173"/>
    <cellStyle name="Porcentual 143 20" xfId="4727"/>
    <cellStyle name="Porcentual 143 20 2" xfId="10926"/>
    <cellStyle name="Porcentual 143 20 3" xfId="8174"/>
    <cellStyle name="Porcentual 143 21" xfId="4728"/>
    <cellStyle name="Porcentual 143 21 2" xfId="10927"/>
    <cellStyle name="Porcentual 143 21 3" xfId="8175"/>
    <cellStyle name="Porcentual 143 22" xfId="4729"/>
    <cellStyle name="Porcentual 143 22 2" xfId="10928"/>
    <cellStyle name="Porcentual 143 22 3" xfId="8176"/>
    <cellStyle name="Porcentual 143 23" xfId="4730"/>
    <cellStyle name="Porcentual 143 23 2" xfId="10929"/>
    <cellStyle name="Porcentual 143 23 3" xfId="8177"/>
    <cellStyle name="Porcentual 143 24" xfId="4731"/>
    <cellStyle name="Porcentual 143 24 2" xfId="10930"/>
    <cellStyle name="Porcentual 143 24 3" xfId="8178"/>
    <cellStyle name="Porcentual 143 25" xfId="4732"/>
    <cellStyle name="Porcentual 143 25 2" xfId="10931"/>
    <cellStyle name="Porcentual 143 25 3" xfId="8179"/>
    <cellStyle name="Porcentual 143 26" xfId="4733"/>
    <cellStyle name="Porcentual 143 26 2" xfId="10932"/>
    <cellStyle name="Porcentual 143 26 3" xfId="8180"/>
    <cellStyle name="Porcentual 143 27" xfId="4734"/>
    <cellStyle name="Porcentual 143 27 2" xfId="10933"/>
    <cellStyle name="Porcentual 143 27 3" xfId="8181"/>
    <cellStyle name="Porcentual 143 28" xfId="4735"/>
    <cellStyle name="Porcentual 143 28 2" xfId="10934"/>
    <cellStyle name="Porcentual 143 28 3" xfId="8182"/>
    <cellStyle name="Porcentual 143 3" xfId="4736"/>
    <cellStyle name="Porcentual 143 3 2" xfId="10935"/>
    <cellStyle name="Porcentual 143 3 3" xfId="8183"/>
    <cellStyle name="Porcentual 143 4" xfId="4737"/>
    <cellStyle name="Porcentual 143 4 2" xfId="10936"/>
    <cellStyle name="Porcentual 143 4 3" xfId="8184"/>
    <cellStyle name="Porcentual 143 5" xfId="4738"/>
    <cellStyle name="Porcentual 143 5 2" xfId="10937"/>
    <cellStyle name="Porcentual 143 5 3" xfId="8185"/>
    <cellStyle name="Porcentual 143 6" xfId="4739"/>
    <cellStyle name="Porcentual 143 6 2" xfId="10938"/>
    <cellStyle name="Porcentual 143 6 3" xfId="8186"/>
    <cellStyle name="Porcentual 143 7" xfId="4740"/>
    <cellStyle name="Porcentual 143 7 2" xfId="10939"/>
    <cellStyle name="Porcentual 143 7 3" xfId="8187"/>
    <cellStyle name="Porcentual 143 8" xfId="4741"/>
    <cellStyle name="Porcentual 143 8 2" xfId="10940"/>
    <cellStyle name="Porcentual 143 8 3" xfId="8188"/>
    <cellStyle name="Porcentual 143 9" xfId="4742"/>
    <cellStyle name="Porcentual 143 9 2" xfId="10941"/>
    <cellStyle name="Porcentual 143 9 3" xfId="8189"/>
    <cellStyle name="Porcentual 144 10" xfId="4743"/>
    <cellStyle name="Porcentual 144 10 2" xfId="10942"/>
    <cellStyle name="Porcentual 144 10 3" xfId="8190"/>
    <cellStyle name="Porcentual 144 11" xfId="4744"/>
    <cellStyle name="Porcentual 144 11 2" xfId="10943"/>
    <cellStyle name="Porcentual 144 11 3" xfId="8191"/>
    <cellStyle name="Porcentual 144 12" xfId="4745"/>
    <cellStyle name="Porcentual 144 12 2" xfId="10944"/>
    <cellStyle name="Porcentual 144 12 3" xfId="8192"/>
    <cellStyle name="Porcentual 144 13" xfId="4746"/>
    <cellStyle name="Porcentual 144 13 2" xfId="10945"/>
    <cellStyle name="Porcentual 144 13 3" xfId="8193"/>
    <cellStyle name="Porcentual 144 14" xfId="4747"/>
    <cellStyle name="Porcentual 144 14 2" xfId="10946"/>
    <cellStyle name="Porcentual 144 14 3" xfId="8194"/>
    <cellStyle name="Porcentual 144 15" xfId="4748"/>
    <cellStyle name="Porcentual 144 15 2" xfId="10947"/>
    <cellStyle name="Porcentual 144 15 3" xfId="8195"/>
    <cellStyle name="Porcentual 144 16" xfId="4749"/>
    <cellStyle name="Porcentual 144 16 2" xfId="10948"/>
    <cellStyle name="Porcentual 144 16 3" xfId="8196"/>
    <cellStyle name="Porcentual 144 17" xfId="4750"/>
    <cellStyle name="Porcentual 144 17 2" xfId="10949"/>
    <cellStyle name="Porcentual 144 17 3" xfId="8197"/>
    <cellStyle name="Porcentual 144 18" xfId="4751"/>
    <cellStyle name="Porcentual 144 18 2" xfId="10950"/>
    <cellStyle name="Porcentual 144 18 3" xfId="8198"/>
    <cellStyle name="Porcentual 144 19" xfId="4752"/>
    <cellStyle name="Porcentual 144 19 2" xfId="10951"/>
    <cellStyle name="Porcentual 144 19 3" xfId="8199"/>
    <cellStyle name="Porcentual 144 2" xfId="4753"/>
    <cellStyle name="Porcentual 144 2 2" xfId="10952"/>
    <cellStyle name="Porcentual 144 2 3" xfId="8200"/>
    <cellStyle name="Porcentual 144 20" xfId="4754"/>
    <cellStyle name="Porcentual 144 20 2" xfId="10953"/>
    <cellStyle name="Porcentual 144 20 3" xfId="8201"/>
    <cellStyle name="Porcentual 144 21" xfId="4755"/>
    <cellStyle name="Porcentual 144 21 2" xfId="10954"/>
    <cellStyle name="Porcentual 144 21 3" xfId="8202"/>
    <cellStyle name="Porcentual 144 22" xfId="4756"/>
    <cellStyle name="Porcentual 144 22 2" xfId="10955"/>
    <cellStyle name="Porcentual 144 22 3" xfId="8203"/>
    <cellStyle name="Porcentual 144 23" xfId="4757"/>
    <cellStyle name="Porcentual 144 23 2" xfId="10956"/>
    <cellStyle name="Porcentual 144 23 3" xfId="8204"/>
    <cellStyle name="Porcentual 144 24" xfId="4758"/>
    <cellStyle name="Porcentual 144 24 2" xfId="10957"/>
    <cellStyle name="Porcentual 144 24 3" xfId="8205"/>
    <cellStyle name="Porcentual 144 25" xfId="4759"/>
    <cellStyle name="Porcentual 144 25 2" xfId="10958"/>
    <cellStyle name="Porcentual 144 25 3" xfId="8206"/>
    <cellStyle name="Porcentual 144 26" xfId="4760"/>
    <cellStyle name="Porcentual 144 26 2" xfId="10959"/>
    <cellStyle name="Porcentual 144 26 3" xfId="8207"/>
    <cellStyle name="Porcentual 144 27" xfId="4761"/>
    <cellStyle name="Porcentual 144 27 2" xfId="10960"/>
    <cellStyle name="Porcentual 144 27 3" xfId="8208"/>
    <cellStyle name="Porcentual 144 28" xfId="4762"/>
    <cellStyle name="Porcentual 144 28 2" xfId="10961"/>
    <cellStyle name="Porcentual 144 28 3" xfId="8209"/>
    <cellStyle name="Porcentual 144 3" xfId="4763"/>
    <cellStyle name="Porcentual 144 3 2" xfId="10962"/>
    <cellStyle name="Porcentual 144 3 3" xfId="8210"/>
    <cellStyle name="Porcentual 144 4" xfId="4764"/>
    <cellStyle name="Porcentual 144 4 2" xfId="10963"/>
    <cellStyle name="Porcentual 144 4 3" xfId="8211"/>
    <cellStyle name="Porcentual 144 5" xfId="4765"/>
    <cellStyle name="Porcentual 144 5 2" xfId="10964"/>
    <cellStyle name="Porcentual 144 5 3" xfId="8212"/>
    <cellStyle name="Porcentual 144 6" xfId="4766"/>
    <cellStyle name="Porcentual 144 6 2" xfId="10965"/>
    <cellStyle name="Porcentual 144 6 3" xfId="8213"/>
    <cellStyle name="Porcentual 144 7" xfId="4767"/>
    <cellStyle name="Porcentual 144 7 2" xfId="10966"/>
    <cellStyle name="Porcentual 144 7 3" xfId="8214"/>
    <cellStyle name="Porcentual 144 8" xfId="4768"/>
    <cellStyle name="Porcentual 144 8 2" xfId="10967"/>
    <cellStyle name="Porcentual 144 8 3" xfId="8215"/>
    <cellStyle name="Porcentual 144 9" xfId="4769"/>
    <cellStyle name="Porcentual 144 9 2" xfId="10968"/>
    <cellStyle name="Porcentual 144 9 3" xfId="8216"/>
    <cellStyle name="Porcentual 145 10" xfId="4770"/>
    <cellStyle name="Porcentual 145 10 2" xfId="10969"/>
    <cellStyle name="Porcentual 145 10 3" xfId="8217"/>
    <cellStyle name="Porcentual 145 11" xfId="4771"/>
    <cellStyle name="Porcentual 145 11 2" xfId="10970"/>
    <cellStyle name="Porcentual 145 11 3" xfId="8218"/>
    <cellStyle name="Porcentual 145 12" xfId="4772"/>
    <cellStyle name="Porcentual 145 12 2" xfId="10971"/>
    <cellStyle name="Porcentual 145 12 3" xfId="8219"/>
    <cellStyle name="Porcentual 145 13" xfId="4773"/>
    <cellStyle name="Porcentual 145 13 2" xfId="10972"/>
    <cellStyle name="Porcentual 145 13 3" xfId="8220"/>
    <cellStyle name="Porcentual 145 14" xfId="4774"/>
    <cellStyle name="Porcentual 145 14 2" xfId="10973"/>
    <cellStyle name="Porcentual 145 14 3" xfId="8221"/>
    <cellStyle name="Porcentual 145 15" xfId="4775"/>
    <cellStyle name="Porcentual 145 15 2" xfId="10974"/>
    <cellStyle name="Porcentual 145 15 3" xfId="8222"/>
    <cellStyle name="Porcentual 145 16" xfId="4776"/>
    <cellStyle name="Porcentual 145 16 2" xfId="10975"/>
    <cellStyle name="Porcentual 145 16 3" xfId="8223"/>
    <cellStyle name="Porcentual 145 17" xfId="4777"/>
    <cellStyle name="Porcentual 145 17 2" xfId="10976"/>
    <cellStyle name="Porcentual 145 17 3" xfId="8224"/>
    <cellStyle name="Porcentual 145 18" xfId="4778"/>
    <cellStyle name="Porcentual 145 18 2" xfId="10977"/>
    <cellStyle name="Porcentual 145 18 3" xfId="8225"/>
    <cellStyle name="Porcentual 145 19" xfId="4779"/>
    <cellStyle name="Porcentual 145 19 2" xfId="10978"/>
    <cellStyle name="Porcentual 145 19 3" xfId="8226"/>
    <cellStyle name="Porcentual 145 2" xfId="4780"/>
    <cellStyle name="Porcentual 145 2 2" xfId="10979"/>
    <cellStyle name="Porcentual 145 2 3" xfId="8227"/>
    <cellStyle name="Porcentual 145 20" xfId="4781"/>
    <cellStyle name="Porcentual 145 20 2" xfId="10980"/>
    <cellStyle name="Porcentual 145 20 3" xfId="8228"/>
    <cellStyle name="Porcentual 145 21" xfId="4782"/>
    <cellStyle name="Porcentual 145 21 2" xfId="10981"/>
    <cellStyle name="Porcentual 145 21 3" xfId="8229"/>
    <cellStyle name="Porcentual 145 22" xfId="4783"/>
    <cellStyle name="Porcentual 145 22 2" xfId="10982"/>
    <cellStyle name="Porcentual 145 22 3" xfId="8230"/>
    <cellStyle name="Porcentual 145 23" xfId="4784"/>
    <cellStyle name="Porcentual 145 23 2" xfId="10983"/>
    <cellStyle name="Porcentual 145 23 3" xfId="8231"/>
    <cellStyle name="Porcentual 145 24" xfId="4785"/>
    <cellStyle name="Porcentual 145 24 2" xfId="10984"/>
    <cellStyle name="Porcentual 145 24 3" xfId="8232"/>
    <cellStyle name="Porcentual 145 25" xfId="4786"/>
    <cellStyle name="Porcentual 145 25 2" xfId="10985"/>
    <cellStyle name="Porcentual 145 25 3" xfId="8233"/>
    <cellStyle name="Porcentual 145 26" xfId="4787"/>
    <cellStyle name="Porcentual 145 26 2" xfId="10986"/>
    <cellStyle name="Porcentual 145 26 3" xfId="8234"/>
    <cellStyle name="Porcentual 145 27" xfId="4788"/>
    <cellStyle name="Porcentual 145 27 2" xfId="10987"/>
    <cellStyle name="Porcentual 145 27 3" xfId="8235"/>
    <cellStyle name="Porcentual 145 28" xfId="4789"/>
    <cellStyle name="Porcentual 145 28 2" xfId="10988"/>
    <cellStyle name="Porcentual 145 28 3" xfId="8236"/>
    <cellStyle name="Porcentual 145 3" xfId="4790"/>
    <cellStyle name="Porcentual 145 3 2" xfId="10989"/>
    <cellStyle name="Porcentual 145 3 3" xfId="8237"/>
    <cellStyle name="Porcentual 145 4" xfId="4791"/>
    <cellStyle name="Porcentual 145 4 2" xfId="10990"/>
    <cellStyle name="Porcentual 145 4 3" xfId="8238"/>
    <cellStyle name="Porcentual 145 5" xfId="4792"/>
    <cellStyle name="Porcentual 145 5 2" xfId="10991"/>
    <cellStyle name="Porcentual 145 5 3" xfId="8239"/>
    <cellStyle name="Porcentual 145 6" xfId="4793"/>
    <cellStyle name="Porcentual 145 6 2" xfId="10992"/>
    <cellStyle name="Porcentual 145 6 3" xfId="8240"/>
    <cellStyle name="Porcentual 145 7" xfId="4794"/>
    <cellStyle name="Porcentual 145 7 2" xfId="10993"/>
    <cellStyle name="Porcentual 145 7 3" xfId="8241"/>
    <cellStyle name="Porcentual 145 8" xfId="4795"/>
    <cellStyle name="Porcentual 145 8 2" xfId="10994"/>
    <cellStyle name="Porcentual 145 8 3" xfId="8242"/>
    <cellStyle name="Porcentual 145 9" xfId="4796"/>
    <cellStyle name="Porcentual 145 9 2" xfId="10995"/>
    <cellStyle name="Porcentual 145 9 3" xfId="8243"/>
    <cellStyle name="Porcentual 146 10" xfId="4797"/>
    <cellStyle name="Porcentual 146 10 2" xfId="10996"/>
    <cellStyle name="Porcentual 146 10 3" xfId="8244"/>
    <cellStyle name="Porcentual 146 11" xfId="4798"/>
    <cellStyle name="Porcentual 146 11 2" xfId="10997"/>
    <cellStyle name="Porcentual 146 11 3" xfId="8245"/>
    <cellStyle name="Porcentual 146 12" xfId="4799"/>
    <cellStyle name="Porcentual 146 12 2" xfId="10998"/>
    <cellStyle name="Porcentual 146 12 3" xfId="8246"/>
    <cellStyle name="Porcentual 146 13" xfId="4800"/>
    <cellStyle name="Porcentual 146 13 2" xfId="10999"/>
    <cellStyle name="Porcentual 146 13 3" xfId="8247"/>
    <cellStyle name="Porcentual 146 14" xfId="4801"/>
    <cellStyle name="Porcentual 146 14 2" xfId="11000"/>
    <cellStyle name="Porcentual 146 14 3" xfId="8248"/>
    <cellStyle name="Porcentual 146 15" xfId="4802"/>
    <cellStyle name="Porcentual 146 15 2" xfId="11001"/>
    <cellStyle name="Porcentual 146 15 3" xfId="8249"/>
    <cellStyle name="Porcentual 146 16" xfId="4803"/>
    <cellStyle name="Porcentual 146 16 2" xfId="11002"/>
    <cellStyle name="Porcentual 146 16 3" xfId="8250"/>
    <cellStyle name="Porcentual 146 17" xfId="4804"/>
    <cellStyle name="Porcentual 146 17 2" xfId="11003"/>
    <cellStyle name="Porcentual 146 17 3" xfId="8251"/>
    <cellStyle name="Porcentual 146 18" xfId="4805"/>
    <cellStyle name="Porcentual 146 18 2" xfId="11004"/>
    <cellStyle name="Porcentual 146 18 3" xfId="8252"/>
    <cellStyle name="Porcentual 146 19" xfId="4806"/>
    <cellStyle name="Porcentual 146 19 2" xfId="11005"/>
    <cellStyle name="Porcentual 146 19 3" xfId="8253"/>
    <cellStyle name="Porcentual 146 2" xfId="4807"/>
    <cellStyle name="Porcentual 146 2 2" xfId="11006"/>
    <cellStyle name="Porcentual 146 2 3" xfId="8254"/>
    <cellStyle name="Porcentual 146 20" xfId="4808"/>
    <cellStyle name="Porcentual 146 20 2" xfId="11007"/>
    <cellStyle name="Porcentual 146 20 3" xfId="8255"/>
    <cellStyle name="Porcentual 146 21" xfId="4809"/>
    <cellStyle name="Porcentual 146 21 2" xfId="11008"/>
    <cellStyle name="Porcentual 146 21 3" xfId="8256"/>
    <cellStyle name="Porcentual 146 22" xfId="4810"/>
    <cellStyle name="Porcentual 146 22 2" xfId="11009"/>
    <cellStyle name="Porcentual 146 22 3" xfId="8257"/>
    <cellStyle name="Porcentual 146 23" xfId="4811"/>
    <cellStyle name="Porcentual 146 23 2" xfId="11010"/>
    <cellStyle name="Porcentual 146 23 3" xfId="8258"/>
    <cellStyle name="Porcentual 146 24" xfId="4812"/>
    <cellStyle name="Porcentual 146 24 2" xfId="11011"/>
    <cellStyle name="Porcentual 146 24 3" xfId="8259"/>
    <cellStyle name="Porcentual 146 25" xfId="4813"/>
    <cellStyle name="Porcentual 146 25 2" xfId="11012"/>
    <cellStyle name="Porcentual 146 25 3" xfId="8260"/>
    <cellStyle name="Porcentual 146 26" xfId="4814"/>
    <cellStyle name="Porcentual 146 26 2" xfId="11013"/>
    <cellStyle name="Porcentual 146 26 3" xfId="8261"/>
    <cellStyle name="Porcentual 146 27" xfId="4815"/>
    <cellStyle name="Porcentual 146 27 2" xfId="11014"/>
    <cellStyle name="Porcentual 146 27 3" xfId="8262"/>
    <cellStyle name="Porcentual 146 28" xfId="4816"/>
    <cellStyle name="Porcentual 146 28 2" xfId="11015"/>
    <cellStyle name="Porcentual 146 28 3" xfId="8263"/>
    <cellStyle name="Porcentual 146 3" xfId="4817"/>
    <cellStyle name="Porcentual 146 3 2" xfId="11016"/>
    <cellStyle name="Porcentual 146 3 3" xfId="8264"/>
    <cellStyle name="Porcentual 146 4" xfId="4818"/>
    <cellStyle name="Porcentual 146 4 2" xfId="11017"/>
    <cellStyle name="Porcentual 146 4 3" xfId="8265"/>
    <cellStyle name="Porcentual 146 5" xfId="4819"/>
    <cellStyle name="Porcentual 146 5 2" xfId="11018"/>
    <cellStyle name="Porcentual 146 5 3" xfId="8266"/>
    <cellStyle name="Porcentual 146 6" xfId="4820"/>
    <cellStyle name="Porcentual 146 6 2" xfId="11019"/>
    <cellStyle name="Porcentual 146 6 3" xfId="8267"/>
    <cellStyle name="Porcentual 146 7" xfId="4821"/>
    <cellStyle name="Porcentual 146 7 2" xfId="11020"/>
    <cellStyle name="Porcentual 146 7 3" xfId="8268"/>
    <cellStyle name="Porcentual 146 8" xfId="4822"/>
    <cellStyle name="Porcentual 146 8 2" xfId="11021"/>
    <cellStyle name="Porcentual 146 8 3" xfId="8269"/>
    <cellStyle name="Porcentual 146 9" xfId="4823"/>
    <cellStyle name="Porcentual 146 9 2" xfId="11022"/>
    <cellStyle name="Porcentual 146 9 3" xfId="8270"/>
    <cellStyle name="Porcentual 147 10" xfId="4824"/>
    <cellStyle name="Porcentual 147 10 2" xfId="11023"/>
    <cellStyle name="Porcentual 147 10 3" xfId="8271"/>
    <cellStyle name="Porcentual 147 11" xfId="4825"/>
    <cellStyle name="Porcentual 147 11 2" xfId="11024"/>
    <cellStyle name="Porcentual 147 11 3" xfId="8272"/>
    <cellStyle name="Porcentual 147 12" xfId="4826"/>
    <cellStyle name="Porcentual 147 12 2" xfId="11025"/>
    <cellStyle name="Porcentual 147 12 3" xfId="8273"/>
    <cellStyle name="Porcentual 147 13" xfId="4827"/>
    <cellStyle name="Porcentual 147 13 2" xfId="11026"/>
    <cellStyle name="Porcentual 147 13 3" xfId="8274"/>
    <cellStyle name="Porcentual 147 14" xfId="4828"/>
    <cellStyle name="Porcentual 147 14 2" xfId="11027"/>
    <cellStyle name="Porcentual 147 14 3" xfId="8275"/>
    <cellStyle name="Porcentual 147 15" xfId="4829"/>
    <cellStyle name="Porcentual 147 15 2" xfId="11028"/>
    <cellStyle name="Porcentual 147 15 3" xfId="8276"/>
    <cellStyle name="Porcentual 147 16" xfId="4830"/>
    <cellStyle name="Porcentual 147 16 2" xfId="11029"/>
    <cellStyle name="Porcentual 147 16 3" xfId="8277"/>
    <cellStyle name="Porcentual 147 17" xfId="4831"/>
    <cellStyle name="Porcentual 147 17 2" xfId="11030"/>
    <cellStyle name="Porcentual 147 17 3" xfId="8278"/>
    <cellStyle name="Porcentual 147 18" xfId="4832"/>
    <cellStyle name="Porcentual 147 18 2" xfId="11031"/>
    <cellStyle name="Porcentual 147 18 3" xfId="8279"/>
    <cellStyle name="Porcentual 147 19" xfId="4833"/>
    <cellStyle name="Porcentual 147 19 2" xfId="11032"/>
    <cellStyle name="Porcentual 147 19 3" xfId="8280"/>
    <cellStyle name="Porcentual 147 2" xfId="4834"/>
    <cellStyle name="Porcentual 147 2 2" xfId="11033"/>
    <cellStyle name="Porcentual 147 2 3" xfId="8281"/>
    <cellStyle name="Porcentual 147 20" xfId="4835"/>
    <cellStyle name="Porcentual 147 20 2" xfId="11034"/>
    <cellStyle name="Porcentual 147 20 3" xfId="8282"/>
    <cellStyle name="Porcentual 147 21" xfId="4836"/>
    <cellStyle name="Porcentual 147 21 2" xfId="11035"/>
    <cellStyle name="Porcentual 147 21 3" xfId="8283"/>
    <cellStyle name="Porcentual 147 22" xfId="4837"/>
    <cellStyle name="Porcentual 147 22 2" xfId="11036"/>
    <cellStyle name="Porcentual 147 22 3" xfId="8284"/>
    <cellStyle name="Porcentual 147 23" xfId="4838"/>
    <cellStyle name="Porcentual 147 23 2" xfId="11037"/>
    <cellStyle name="Porcentual 147 23 3" xfId="8285"/>
    <cellStyle name="Porcentual 147 24" xfId="4839"/>
    <cellStyle name="Porcentual 147 24 2" xfId="11038"/>
    <cellStyle name="Porcentual 147 24 3" xfId="8286"/>
    <cellStyle name="Porcentual 147 25" xfId="4840"/>
    <cellStyle name="Porcentual 147 25 2" xfId="11039"/>
    <cellStyle name="Porcentual 147 25 3" xfId="8287"/>
    <cellStyle name="Porcentual 147 26" xfId="4841"/>
    <cellStyle name="Porcentual 147 26 2" xfId="11040"/>
    <cellStyle name="Porcentual 147 26 3" xfId="8288"/>
    <cellStyle name="Porcentual 147 27" xfId="4842"/>
    <cellStyle name="Porcentual 147 27 2" xfId="11041"/>
    <cellStyle name="Porcentual 147 27 3" xfId="8289"/>
    <cellStyle name="Porcentual 147 28" xfId="4843"/>
    <cellStyle name="Porcentual 147 28 2" xfId="11042"/>
    <cellStyle name="Porcentual 147 28 3" xfId="8290"/>
    <cellStyle name="Porcentual 147 3" xfId="4844"/>
    <cellStyle name="Porcentual 147 3 2" xfId="11043"/>
    <cellStyle name="Porcentual 147 3 3" xfId="8291"/>
    <cellStyle name="Porcentual 147 4" xfId="4845"/>
    <cellStyle name="Porcentual 147 4 2" xfId="11044"/>
    <cellStyle name="Porcentual 147 4 3" xfId="8292"/>
    <cellStyle name="Porcentual 147 5" xfId="4846"/>
    <cellStyle name="Porcentual 147 5 2" xfId="11045"/>
    <cellStyle name="Porcentual 147 5 3" xfId="8293"/>
    <cellStyle name="Porcentual 147 6" xfId="4847"/>
    <cellStyle name="Porcentual 147 6 2" xfId="11046"/>
    <cellStyle name="Porcentual 147 6 3" xfId="8294"/>
    <cellStyle name="Porcentual 147 7" xfId="4848"/>
    <cellStyle name="Porcentual 147 7 2" xfId="11047"/>
    <cellStyle name="Porcentual 147 7 3" xfId="8295"/>
    <cellStyle name="Porcentual 147 8" xfId="4849"/>
    <cellStyle name="Porcentual 147 8 2" xfId="11048"/>
    <cellStyle name="Porcentual 147 8 3" xfId="8296"/>
    <cellStyle name="Porcentual 147 9" xfId="4850"/>
    <cellStyle name="Porcentual 147 9 2" xfId="11049"/>
    <cellStyle name="Porcentual 147 9 3" xfId="8297"/>
    <cellStyle name="Porcentual 149 10" xfId="4851"/>
    <cellStyle name="Porcentual 149 10 2" xfId="11050"/>
    <cellStyle name="Porcentual 149 10 3" xfId="8298"/>
    <cellStyle name="Porcentual 149 11" xfId="4852"/>
    <cellStyle name="Porcentual 149 11 2" xfId="11051"/>
    <cellStyle name="Porcentual 149 11 3" xfId="8299"/>
    <cellStyle name="Porcentual 149 12" xfId="4853"/>
    <cellStyle name="Porcentual 149 12 2" xfId="11052"/>
    <cellStyle name="Porcentual 149 12 3" xfId="8300"/>
    <cellStyle name="Porcentual 149 13" xfId="4854"/>
    <cellStyle name="Porcentual 149 13 2" xfId="11053"/>
    <cellStyle name="Porcentual 149 13 3" xfId="8301"/>
    <cellStyle name="Porcentual 149 14" xfId="4855"/>
    <cellStyle name="Porcentual 149 14 2" xfId="11054"/>
    <cellStyle name="Porcentual 149 14 3" xfId="8302"/>
    <cellStyle name="Porcentual 149 15" xfId="4856"/>
    <cellStyle name="Porcentual 149 15 2" xfId="11055"/>
    <cellStyle name="Porcentual 149 15 3" xfId="8303"/>
    <cellStyle name="Porcentual 149 16" xfId="4857"/>
    <cellStyle name="Porcentual 149 16 2" xfId="11056"/>
    <cellStyle name="Porcentual 149 16 3" xfId="8304"/>
    <cellStyle name="Porcentual 149 17" xfId="4858"/>
    <cellStyle name="Porcentual 149 17 2" xfId="11057"/>
    <cellStyle name="Porcentual 149 17 3" xfId="8305"/>
    <cellStyle name="Porcentual 149 18" xfId="4859"/>
    <cellStyle name="Porcentual 149 18 2" xfId="11058"/>
    <cellStyle name="Porcentual 149 18 3" xfId="8306"/>
    <cellStyle name="Porcentual 149 19" xfId="4860"/>
    <cellStyle name="Porcentual 149 19 2" xfId="11059"/>
    <cellStyle name="Porcentual 149 19 3" xfId="8307"/>
    <cellStyle name="Porcentual 149 2" xfId="4861"/>
    <cellStyle name="Porcentual 149 2 2" xfId="11060"/>
    <cellStyle name="Porcentual 149 2 3" xfId="8308"/>
    <cellStyle name="Porcentual 149 20" xfId="4862"/>
    <cellStyle name="Porcentual 149 20 2" xfId="11061"/>
    <cellStyle name="Porcentual 149 20 3" xfId="8309"/>
    <cellStyle name="Porcentual 149 21" xfId="4863"/>
    <cellStyle name="Porcentual 149 21 2" xfId="11062"/>
    <cellStyle name="Porcentual 149 21 3" xfId="8310"/>
    <cellStyle name="Porcentual 149 22" xfId="4864"/>
    <cellStyle name="Porcentual 149 22 2" xfId="11063"/>
    <cellStyle name="Porcentual 149 22 3" xfId="8311"/>
    <cellStyle name="Porcentual 149 23" xfId="4865"/>
    <cellStyle name="Porcentual 149 23 2" xfId="11064"/>
    <cellStyle name="Porcentual 149 23 3" xfId="8312"/>
    <cellStyle name="Porcentual 149 24" xfId="4866"/>
    <cellStyle name="Porcentual 149 24 2" xfId="11065"/>
    <cellStyle name="Porcentual 149 24 3" xfId="8313"/>
    <cellStyle name="Porcentual 149 25" xfId="4867"/>
    <cellStyle name="Porcentual 149 25 2" xfId="11066"/>
    <cellStyle name="Porcentual 149 25 3" xfId="8314"/>
    <cellStyle name="Porcentual 149 26" xfId="4868"/>
    <cellStyle name="Porcentual 149 26 2" xfId="11067"/>
    <cellStyle name="Porcentual 149 26 3" xfId="8315"/>
    <cellStyle name="Porcentual 149 27" xfId="4869"/>
    <cellStyle name="Porcentual 149 27 2" xfId="11068"/>
    <cellStyle name="Porcentual 149 27 3" xfId="8316"/>
    <cellStyle name="Porcentual 149 28" xfId="4870"/>
    <cellStyle name="Porcentual 149 28 2" xfId="11069"/>
    <cellStyle name="Porcentual 149 28 3" xfId="8317"/>
    <cellStyle name="Porcentual 149 3" xfId="4871"/>
    <cellStyle name="Porcentual 149 3 2" xfId="11070"/>
    <cellStyle name="Porcentual 149 3 3" xfId="8318"/>
    <cellStyle name="Porcentual 149 4" xfId="4872"/>
    <cellStyle name="Porcentual 149 4 2" xfId="11071"/>
    <cellStyle name="Porcentual 149 4 3" xfId="8319"/>
    <cellStyle name="Porcentual 149 5" xfId="4873"/>
    <cellStyle name="Porcentual 149 5 2" xfId="11072"/>
    <cellStyle name="Porcentual 149 5 3" xfId="8320"/>
    <cellStyle name="Porcentual 149 6" xfId="4874"/>
    <cellStyle name="Porcentual 149 6 2" xfId="11073"/>
    <cellStyle name="Porcentual 149 6 3" xfId="8321"/>
    <cellStyle name="Porcentual 149 7" xfId="4875"/>
    <cellStyle name="Porcentual 149 7 2" xfId="11074"/>
    <cellStyle name="Porcentual 149 7 3" xfId="8322"/>
    <cellStyle name="Porcentual 149 8" xfId="4876"/>
    <cellStyle name="Porcentual 149 8 2" xfId="11075"/>
    <cellStyle name="Porcentual 149 8 3" xfId="8323"/>
    <cellStyle name="Porcentual 149 9" xfId="4877"/>
    <cellStyle name="Porcentual 149 9 2" xfId="11076"/>
    <cellStyle name="Porcentual 149 9 3" xfId="8324"/>
    <cellStyle name="Porcentual 15" xfId="4878"/>
    <cellStyle name="Porcentual 15 2" xfId="11077"/>
    <cellStyle name="Porcentual 15 3" xfId="11078"/>
    <cellStyle name="Porcentual 15 4" xfId="8325"/>
    <cellStyle name="Porcentual 150 10" xfId="4879"/>
    <cellStyle name="Porcentual 150 10 2" xfId="11079"/>
    <cellStyle name="Porcentual 150 10 3" xfId="8326"/>
    <cellStyle name="Porcentual 150 11" xfId="4880"/>
    <cellStyle name="Porcentual 150 11 2" xfId="11080"/>
    <cellStyle name="Porcentual 150 11 3" xfId="8327"/>
    <cellStyle name="Porcentual 150 12" xfId="4881"/>
    <cellStyle name="Porcentual 150 12 2" xfId="11081"/>
    <cellStyle name="Porcentual 150 12 3" xfId="8328"/>
    <cellStyle name="Porcentual 150 13" xfId="4882"/>
    <cellStyle name="Porcentual 150 13 2" xfId="11082"/>
    <cellStyle name="Porcentual 150 13 3" xfId="8329"/>
    <cellStyle name="Porcentual 150 14" xfId="4883"/>
    <cellStyle name="Porcentual 150 14 2" xfId="11083"/>
    <cellStyle name="Porcentual 150 14 3" xfId="8330"/>
    <cellStyle name="Porcentual 150 15" xfId="4884"/>
    <cellStyle name="Porcentual 150 15 2" xfId="11084"/>
    <cellStyle name="Porcentual 150 15 3" xfId="8331"/>
    <cellStyle name="Porcentual 150 16" xfId="4885"/>
    <cellStyle name="Porcentual 150 16 2" xfId="11085"/>
    <cellStyle name="Porcentual 150 16 3" xfId="8332"/>
    <cellStyle name="Porcentual 150 17" xfId="4886"/>
    <cellStyle name="Porcentual 150 17 2" xfId="11086"/>
    <cellStyle name="Porcentual 150 17 3" xfId="8333"/>
    <cellStyle name="Porcentual 150 18" xfId="4887"/>
    <cellStyle name="Porcentual 150 18 2" xfId="11087"/>
    <cellStyle name="Porcentual 150 18 3" xfId="8334"/>
    <cellStyle name="Porcentual 150 19" xfId="4888"/>
    <cellStyle name="Porcentual 150 19 2" xfId="11088"/>
    <cellStyle name="Porcentual 150 19 3" xfId="8335"/>
    <cellStyle name="Porcentual 150 2" xfId="4889"/>
    <cellStyle name="Porcentual 150 2 2" xfId="11089"/>
    <cellStyle name="Porcentual 150 2 3" xfId="8336"/>
    <cellStyle name="Porcentual 150 20" xfId="4890"/>
    <cellStyle name="Porcentual 150 20 2" xfId="11090"/>
    <cellStyle name="Porcentual 150 20 3" xfId="8337"/>
    <cellStyle name="Porcentual 150 21" xfId="4891"/>
    <cellStyle name="Porcentual 150 21 2" xfId="11091"/>
    <cellStyle name="Porcentual 150 21 3" xfId="8338"/>
    <cellStyle name="Porcentual 150 22" xfId="4892"/>
    <cellStyle name="Porcentual 150 22 2" xfId="11092"/>
    <cellStyle name="Porcentual 150 22 3" xfId="8339"/>
    <cellStyle name="Porcentual 150 23" xfId="4893"/>
    <cellStyle name="Porcentual 150 23 2" xfId="11093"/>
    <cellStyle name="Porcentual 150 23 3" xfId="8340"/>
    <cellStyle name="Porcentual 150 24" xfId="4894"/>
    <cellStyle name="Porcentual 150 24 2" xfId="11094"/>
    <cellStyle name="Porcentual 150 24 3" xfId="8341"/>
    <cellStyle name="Porcentual 150 25" xfId="4895"/>
    <cellStyle name="Porcentual 150 25 2" xfId="11095"/>
    <cellStyle name="Porcentual 150 25 3" xfId="8342"/>
    <cellStyle name="Porcentual 150 26" xfId="4896"/>
    <cellStyle name="Porcentual 150 26 2" xfId="11096"/>
    <cellStyle name="Porcentual 150 26 3" xfId="8343"/>
    <cellStyle name="Porcentual 150 27" xfId="4897"/>
    <cellStyle name="Porcentual 150 27 2" xfId="11097"/>
    <cellStyle name="Porcentual 150 27 3" xfId="8344"/>
    <cellStyle name="Porcentual 150 28" xfId="4898"/>
    <cellStyle name="Porcentual 150 28 2" xfId="11098"/>
    <cellStyle name="Porcentual 150 28 3" xfId="8345"/>
    <cellStyle name="Porcentual 150 3" xfId="4899"/>
    <cellStyle name="Porcentual 150 3 2" xfId="11099"/>
    <cellStyle name="Porcentual 150 3 3" xfId="8346"/>
    <cellStyle name="Porcentual 150 4" xfId="4900"/>
    <cellStyle name="Porcentual 150 4 2" xfId="11100"/>
    <cellStyle name="Porcentual 150 4 3" xfId="8347"/>
    <cellStyle name="Porcentual 150 5" xfId="4901"/>
    <cellStyle name="Porcentual 150 5 2" xfId="11101"/>
    <cellStyle name="Porcentual 150 5 3" xfId="8348"/>
    <cellStyle name="Porcentual 150 6" xfId="4902"/>
    <cellStyle name="Porcentual 150 6 2" xfId="11102"/>
    <cellStyle name="Porcentual 150 6 3" xfId="8349"/>
    <cellStyle name="Porcentual 150 7" xfId="4903"/>
    <cellStyle name="Porcentual 150 7 2" xfId="11103"/>
    <cellStyle name="Porcentual 150 7 3" xfId="8350"/>
    <cellStyle name="Porcentual 150 8" xfId="4904"/>
    <cellStyle name="Porcentual 150 8 2" xfId="11104"/>
    <cellStyle name="Porcentual 150 8 3" xfId="8351"/>
    <cellStyle name="Porcentual 150 9" xfId="4905"/>
    <cellStyle name="Porcentual 150 9 2" xfId="11105"/>
    <cellStyle name="Porcentual 150 9 3" xfId="8352"/>
    <cellStyle name="Porcentual 151 10" xfId="4906"/>
    <cellStyle name="Porcentual 151 10 2" xfId="11106"/>
    <cellStyle name="Porcentual 151 10 3" xfId="8353"/>
    <cellStyle name="Porcentual 151 11" xfId="4907"/>
    <cellStyle name="Porcentual 151 11 2" xfId="11107"/>
    <cellStyle name="Porcentual 151 11 3" xfId="8354"/>
    <cellStyle name="Porcentual 151 12" xfId="4908"/>
    <cellStyle name="Porcentual 151 12 2" xfId="11108"/>
    <cellStyle name="Porcentual 151 12 3" xfId="8355"/>
    <cellStyle name="Porcentual 151 13" xfId="4909"/>
    <cellStyle name="Porcentual 151 13 2" xfId="11109"/>
    <cellStyle name="Porcentual 151 13 3" xfId="8356"/>
    <cellStyle name="Porcentual 151 14" xfId="4910"/>
    <cellStyle name="Porcentual 151 14 2" xfId="11110"/>
    <cellStyle name="Porcentual 151 14 3" xfId="8357"/>
    <cellStyle name="Porcentual 151 15" xfId="4911"/>
    <cellStyle name="Porcentual 151 15 2" xfId="11111"/>
    <cellStyle name="Porcentual 151 15 3" xfId="8358"/>
    <cellStyle name="Porcentual 151 16" xfId="4912"/>
    <cellStyle name="Porcentual 151 16 2" xfId="11112"/>
    <cellStyle name="Porcentual 151 16 3" xfId="8359"/>
    <cellStyle name="Porcentual 151 17" xfId="4913"/>
    <cellStyle name="Porcentual 151 17 2" xfId="11113"/>
    <cellStyle name="Porcentual 151 17 3" xfId="8360"/>
    <cellStyle name="Porcentual 151 18" xfId="4914"/>
    <cellStyle name="Porcentual 151 18 2" xfId="11114"/>
    <cellStyle name="Porcentual 151 18 3" xfId="8361"/>
    <cellStyle name="Porcentual 151 19" xfId="4915"/>
    <cellStyle name="Porcentual 151 19 2" xfId="11115"/>
    <cellStyle name="Porcentual 151 19 3" xfId="8362"/>
    <cellStyle name="Porcentual 151 2" xfId="4916"/>
    <cellStyle name="Porcentual 151 2 2" xfId="11116"/>
    <cellStyle name="Porcentual 151 2 3" xfId="8363"/>
    <cellStyle name="Porcentual 151 20" xfId="4917"/>
    <cellStyle name="Porcentual 151 20 2" xfId="11117"/>
    <cellStyle name="Porcentual 151 20 3" xfId="8364"/>
    <cellStyle name="Porcentual 151 21" xfId="4918"/>
    <cellStyle name="Porcentual 151 21 2" xfId="11118"/>
    <cellStyle name="Porcentual 151 21 3" xfId="8365"/>
    <cellStyle name="Porcentual 151 22" xfId="4919"/>
    <cellStyle name="Porcentual 151 22 2" xfId="11119"/>
    <cellStyle name="Porcentual 151 22 3" xfId="8366"/>
    <cellStyle name="Porcentual 151 23" xfId="4920"/>
    <cellStyle name="Porcentual 151 23 2" xfId="11120"/>
    <cellStyle name="Porcentual 151 23 3" xfId="8367"/>
    <cellStyle name="Porcentual 151 24" xfId="4921"/>
    <cellStyle name="Porcentual 151 24 2" xfId="11121"/>
    <cellStyle name="Porcentual 151 24 3" xfId="8368"/>
    <cellStyle name="Porcentual 151 25" xfId="4922"/>
    <cellStyle name="Porcentual 151 25 2" xfId="11122"/>
    <cellStyle name="Porcentual 151 25 3" xfId="8369"/>
    <cellStyle name="Porcentual 151 26" xfId="4923"/>
    <cellStyle name="Porcentual 151 26 2" xfId="11123"/>
    <cellStyle name="Porcentual 151 26 3" xfId="8370"/>
    <cellStyle name="Porcentual 151 27" xfId="4924"/>
    <cellStyle name="Porcentual 151 27 2" xfId="11124"/>
    <cellStyle name="Porcentual 151 27 3" xfId="8371"/>
    <cellStyle name="Porcentual 151 28" xfId="4925"/>
    <cellStyle name="Porcentual 151 28 2" xfId="11125"/>
    <cellStyle name="Porcentual 151 28 3" xfId="8372"/>
    <cellStyle name="Porcentual 151 3" xfId="4926"/>
    <cellStyle name="Porcentual 151 3 2" xfId="11126"/>
    <cellStyle name="Porcentual 151 3 3" xfId="8373"/>
    <cellStyle name="Porcentual 151 4" xfId="4927"/>
    <cellStyle name="Porcentual 151 4 2" xfId="11127"/>
    <cellStyle name="Porcentual 151 4 3" xfId="8374"/>
    <cellStyle name="Porcentual 151 5" xfId="4928"/>
    <cellStyle name="Porcentual 151 5 2" xfId="11128"/>
    <cellStyle name="Porcentual 151 5 3" xfId="8375"/>
    <cellStyle name="Porcentual 151 6" xfId="4929"/>
    <cellStyle name="Porcentual 151 6 2" xfId="11129"/>
    <cellStyle name="Porcentual 151 6 3" xfId="8376"/>
    <cellStyle name="Porcentual 151 7" xfId="4930"/>
    <cellStyle name="Porcentual 151 7 2" xfId="11130"/>
    <cellStyle name="Porcentual 151 7 3" xfId="8377"/>
    <cellStyle name="Porcentual 151 8" xfId="4931"/>
    <cellStyle name="Porcentual 151 8 2" xfId="11131"/>
    <cellStyle name="Porcentual 151 8 3" xfId="8378"/>
    <cellStyle name="Porcentual 151 9" xfId="4932"/>
    <cellStyle name="Porcentual 151 9 2" xfId="11132"/>
    <cellStyle name="Porcentual 151 9 3" xfId="8379"/>
    <cellStyle name="Porcentual 152 10" xfId="4933"/>
    <cellStyle name="Porcentual 152 10 2" xfId="11133"/>
    <cellStyle name="Porcentual 152 10 3" xfId="8380"/>
    <cellStyle name="Porcentual 152 11" xfId="4934"/>
    <cellStyle name="Porcentual 152 11 2" xfId="11134"/>
    <cellStyle name="Porcentual 152 11 3" xfId="8381"/>
    <cellStyle name="Porcentual 152 12" xfId="4935"/>
    <cellStyle name="Porcentual 152 12 2" xfId="11135"/>
    <cellStyle name="Porcentual 152 12 3" xfId="8382"/>
    <cellStyle name="Porcentual 152 13" xfId="4936"/>
    <cellStyle name="Porcentual 152 13 2" xfId="11136"/>
    <cellStyle name="Porcentual 152 13 3" xfId="8383"/>
    <cellStyle name="Porcentual 152 14" xfId="4937"/>
    <cellStyle name="Porcentual 152 14 2" xfId="11137"/>
    <cellStyle name="Porcentual 152 14 3" xfId="8384"/>
    <cellStyle name="Porcentual 152 15" xfId="4938"/>
    <cellStyle name="Porcentual 152 15 2" xfId="11138"/>
    <cellStyle name="Porcentual 152 15 3" xfId="8385"/>
    <cellStyle name="Porcentual 152 16" xfId="4939"/>
    <cellStyle name="Porcentual 152 16 2" xfId="11139"/>
    <cellStyle name="Porcentual 152 16 3" xfId="8386"/>
    <cellStyle name="Porcentual 152 17" xfId="4940"/>
    <cellStyle name="Porcentual 152 17 2" xfId="11140"/>
    <cellStyle name="Porcentual 152 17 3" xfId="8387"/>
    <cellStyle name="Porcentual 152 18" xfId="4941"/>
    <cellStyle name="Porcentual 152 18 2" xfId="11141"/>
    <cellStyle name="Porcentual 152 18 3" xfId="8388"/>
    <cellStyle name="Porcentual 152 19" xfId="4942"/>
    <cellStyle name="Porcentual 152 19 2" xfId="11142"/>
    <cellStyle name="Porcentual 152 19 3" xfId="8389"/>
    <cellStyle name="Porcentual 152 2" xfId="4943"/>
    <cellStyle name="Porcentual 152 2 2" xfId="11143"/>
    <cellStyle name="Porcentual 152 2 3" xfId="8390"/>
    <cellStyle name="Porcentual 152 20" xfId="4944"/>
    <cellStyle name="Porcentual 152 20 2" xfId="11144"/>
    <cellStyle name="Porcentual 152 20 3" xfId="8391"/>
    <cellStyle name="Porcentual 152 21" xfId="4945"/>
    <cellStyle name="Porcentual 152 21 2" xfId="11145"/>
    <cellStyle name="Porcentual 152 21 3" xfId="8392"/>
    <cellStyle name="Porcentual 152 22" xfId="4946"/>
    <cellStyle name="Porcentual 152 22 2" xfId="11146"/>
    <cellStyle name="Porcentual 152 22 3" xfId="8393"/>
    <cellStyle name="Porcentual 152 23" xfId="4947"/>
    <cellStyle name="Porcentual 152 23 2" xfId="11147"/>
    <cellStyle name="Porcentual 152 23 3" xfId="8394"/>
    <cellStyle name="Porcentual 152 24" xfId="4948"/>
    <cellStyle name="Porcentual 152 24 2" xfId="11148"/>
    <cellStyle name="Porcentual 152 24 3" xfId="8395"/>
    <cellStyle name="Porcentual 152 25" xfId="4949"/>
    <cellStyle name="Porcentual 152 25 2" xfId="11149"/>
    <cellStyle name="Porcentual 152 25 3" xfId="8396"/>
    <cellStyle name="Porcentual 152 26" xfId="4950"/>
    <cellStyle name="Porcentual 152 26 2" xfId="11150"/>
    <cellStyle name="Porcentual 152 26 3" xfId="8397"/>
    <cellStyle name="Porcentual 152 27" xfId="4951"/>
    <cellStyle name="Porcentual 152 27 2" xfId="11151"/>
    <cellStyle name="Porcentual 152 27 3" xfId="8398"/>
    <cellStyle name="Porcentual 152 28" xfId="4952"/>
    <cellStyle name="Porcentual 152 28 2" xfId="11152"/>
    <cellStyle name="Porcentual 152 28 3" xfId="8399"/>
    <cellStyle name="Porcentual 152 3" xfId="4953"/>
    <cellStyle name="Porcentual 152 3 2" xfId="11153"/>
    <cellStyle name="Porcentual 152 3 3" xfId="8400"/>
    <cellStyle name="Porcentual 152 4" xfId="4954"/>
    <cellStyle name="Porcentual 152 4 2" xfId="11154"/>
    <cellStyle name="Porcentual 152 4 3" xfId="8401"/>
    <cellStyle name="Porcentual 152 5" xfId="4955"/>
    <cellStyle name="Porcentual 152 5 2" xfId="11155"/>
    <cellStyle name="Porcentual 152 5 3" xfId="8402"/>
    <cellStyle name="Porcentual 152 6" xfId="4956"/>
    <cellStyle name="Porcentual 152 6 2" xfId="11156"/>
    <cellStyle name="Porcentual 152 6 3" xfId="8403"/>
    <cellStyle name="Porcentual 152 7" xfId="4957"/>
    <cellStyle name="Porcentual 152 7 2" xfId="11157"/>
    <cellStyle name="Porcentual 152 7 3" xfId="8404"/>
    <cellStyle name="Porcentual 152 8" xfId="4958"/>
    <cellStyle name="Porcentual 152 8 2" xfId="11158"/>
    <cellStyle name="Porcentual 152 8 3" xfId="8405"/>
    <cellStyle name="Porcentual 152 9" xfId="4959"/>
    <cellStyle name="Porcentual 152 9 2" xfId="11159"/>
    <cellStyle name="Porcentual 152 9 3" xfId="8406"/>
    <cellStyle name="Porcentual 153 10" xfId="4960"/>
    <cellStyle name="Porcentual 153 10 2" xfId="11160"/>
    <cellStyle name="Porcentual 153 10 3" xfId="8407"/>
    <cellStyle name="Porcentual 153 11" xfId="4961"/>
    <cellStyle name="Porcentual 153 11 2" xfId="11161"/>
    <cellStyle name="Porcentual 153 11 3" xfId="8408"/>
    <cellStyle name="Porcentual 153 12" xfId="4962"/>
    <cellStyle name="Porcentual 153 12 2" xfId="11162"/>
    <cellStyle name="Porcentual 153 12 3" xfId="8409"/>
    <cellStyle name="Porcentual 153 13" xfId="4963"/>
    <cellStyle name="Porcentual 153 13 2" xfId="11163"/>
    <cellStyle name="Porcentual 153 13 3" xfId="8410"/>
    <cellStyle name="Porcentual 153 14" xfId="4964"/>
    <cellStyle name="Porcentual 153 14 2" xfId="11164"/>
    <cellStyle name="Porcentual 153 14 3" xfId="8411"/>
    <cellStyle name="Porcentual 153 15" xfId="4965"/>
    <cellStyle name="Porcentual 153 15 2" xfId="11165"/>
    <cellStyle name="Porcentual 153 15 3" xfId="8412"/>
    <cellStyle name="Porcentual 153 16" xfId="4966"/>
    <cellStyle name="Porcentual 153 16 2" xfId="11166"/>
    <cellStyle name="Porcentual 153 16 3" xfId="8413"/>
    <cellStyle name="Porcentual 153 17" xfId="4967"/>
    <cellStyle name="Porcentual 153 17 2" xfId="11167"/>
    <cellStyle name="Porcentual 153 17 3" xfId="8414"/>
    <cellStyle name="Porcentual 153 18" xfId="4968"/>
    <cellStyle name="Porcentual 153 18 2" xfId="11168"/>
    <cellStyle name="Porcentual 153 18 3" xfId="8415"/>
    <cellStyle name="Porcentual 153 19" xfId="4969"/>
    <cellStyle name="Porcentual 153 19 2" xfId="11169"/>
    <cellStyle name="Porcentual 153 19 3" xfId="8416"/>
    <cellStyle name="Porcentual 153 2" xfId="4970"/>
    <cellStyle name="Porcentual 153 2 2" xfId="11170"/>
    <cellStyle name="Porcentual 153 2 3" xfId="8417"/>
    <cellStyle name="Porcentual 153 20" xfId="4971"/>
    <cellStyle name="Porcentual 153 20 2" xfId="11171"/>
    <cellStyle name="Porcentual 153 20 3" xfId="8418"/>
    <cellStyle name="Porcentual 153 21" xfId="4972"/>
    <cellStyle name="Porcentual 153 21 2" xfId="11172"/>
    <cellStyle name="Porcentual 153 21 3" xfId="8419"/>
    <cellStyle name="Porcentual 153 22" xfId="4973"/>
    <cellStyle name="Porcentual 153 22 2" xfId="11173"/>
    <cellStyle name="Porcentual 153 22 3" xfId="8420"/>
    <cellStyle name="Porcentual 153 23" xfId="4974"/>
    <cellStyle name="Porcentual 153 23 2" xfId="11174"/>
    <cellStyle name="Porcentual 153 23 3" xfId="8421"/>
    <cellStyle name="Porcentual 153 24" xfId="4975"/>
    <cellStyle name="Porcentual 153 24 2" xfId="11175"/>
    <cellStyle name="Porcentual 153 24 3" xfId="8422"/>
    <cellStyle name="Porcentual 153 25" xfId="4976"/>
    <cellStyle name="Porcentual 153 25 2" xfId="11176"/>
    <cellStyle name="Porcentual 153 25 3" xfId="8423"/>
    <cellStyle name="Porcentual 153 26" xfId="4977"/>
    <cellStyle name="Porcentual 153 26 2" xfId="11177"/>
    <cellStyle name="Porcentual 153 26 3" xfId="8424"/>
    <cellStyle name="Porcentual 153 27" xfId="4978"/>
    <cellStyle name="Porcentual 153 27 2" xfId="11178"/>
    <cellStyle name="Porcentual 153 27 3" xfId="8425"/>
    <cellStyle name="Porcentual 153 28" xfId="4979"/>
    <cellStyle name="Porcentual 153 28 2" xfId="11179"/>
    <cellStyle name="Porcentual 153 28 3" xfId="8426"/>
    <cellStyle name="Porcentual 153 3" xfId="4980"/>
    <cellStyle name="Porcentual 153 3 2" xfId="11180"/>
    <cellStyle name="Porcentual 153 3 3" xfId="8427"/>
    <cellStyle name="Porcentual 153 4" xfId="4981"/>
    <cellStyle name="Porcentual 153 4 2" xfId="11181"/>
    <cellStyle name="Porcentual 153 4 3" xfId="8428"/>
    <cellStyle name="Porcentual 153 5" xfId="4982"/>
    <cellStyle name="Porcentual 153 5 2" xfId="11182"/>
    <cellStyle name="Porcentual 153 5 3" xfId="8429"/>
    <cellStyle name="Porcentual 153 6" xfId="4983"/>
    <cellStyle name="Porcentual 153 6 2" xfId="11183"/>
    <cellStyle name="Porcentual 153 6 3" xfId="8430"/>
    <cellStyle name="Porcentual 153 7" xfId="4984"/>
    <cellStyle name="Porcentual 153 7 2" xfId="11184"/>
    <cellStyle name="Porcentual 153 7 3" xfId="8431"/>
    <cellStyle name="Porcentual 153 8" xfId="4985"/>
    <cellStyle name="Porcentual 153 8 2" xfId="11185"/>
    <cellStyle name="Porcentual 153 8 3" xfId="8432"/>
    <cellStyle name="Porcentual 153 9" xfId="4986"/>
    <cellStyle name="Porcentual 153 9 2" xfId="11186"/>
    <cellStyle name="Porcentual 153 9 3" xfId="8433"/>
    <cellStyle name="Porcentual 154 10" xfId="4987"/>
    <cellStyle name="Porcentual 154 10 2" xfId="11187"/>
    <cellStyle name="Porcentual 154 10 3" xfId="8434"/>
    <cellStyle name="Porcentual 154 11" xfId="4988"/>
    <cellStyle name="Porcentual 154 11 2" xfId="11188"/>
    <cellStyle name="Porcentual 154 11 3" xfId="8435"/>
    <cellStyle name="Porcentual 154 12" xfId="4989"/>
    <cellStyle name="Porcentual 154 12 2" xfId="11189"/>
    <cellStyle name="Porcentual 154 12 3" xfId="8436"/>
    <cellStyle name="Porcentual 154 13" xfId="4990"/>
    <cellStyle name="Porcentual 154 13 2" xfId="11190"/>
    <cellStyle name="Porcentual 154 13 3" xfId="8437"/>
    <cellStyle name="Porcentual 154 14" xfId="4991"/>
    <cellStyle name="Porcentual 154 14 2" xfId="11191"/>
    <cellStyle name="Porcentual 154 14 3" xfId="8438"/>
    <cellStyle name="Porcentual 154 15" xfId="4992"/>
    <cellStyle name="Porcentual 154 15 2" xfId="11192"/>
    <cellStyle name="Porcentual 154 15 3" xfId="8439"/>
    <cellStyle name="Porcentual 154 16" xfId="4993"/>
    <cellStyle name="Porcentual 154 16 2" xfId="11193"/>
    <cellStyle name="Porcentual 154 16 3" xfId="8440"/>
    <cellStyle name="Porcentual 154 17" xfId="4994"/>
    <cellStyle name="Porcentual 154 17 2" xfId="11194"/>
    <cellStyle name="Porcentual 154 17 3" xfId="8441"/>
    <cellStyle name="Porcentual 154 18" xfId="4995"/>
    <cellStyle name="Porcentual 154 18 2" xfId="11195"/>
    <cellStyle name="Porcentual 154 18 3" xfId="8442"/>
    <cellStyle name="Porcentual 154 19" xfId="4996"/>
    <cellStyle name="Porcentual 154 19 2" xfId="11196"/>
    <cellStyle name="Porcentual 154 19 3" xfId="8443"/>
    <cellStyle name="Porcentual 154 2" xfId="4997"/>
    <cellStyle name="Porcentual 154 2 2" xfId="11197"/>
    <cellStyle name="Porcentual 154 2 3" xfId="8444"/>
    <cellStyle name="Porcentual 154 20" xfId="4998"/>
    <cellStyle name="Porcentual 154 20 2" xfId="11198"/>
    <cellStyle name="Porcentual 154 20 3" xfId="8445"/>
    <cellStyle name="Porcentual 154 21" xfId="4999"/>
    <cellStyle name="Porcentual 154 21 2" xfId="11199"/>
    <cellStyle name="Porcentual 154 21 3" xfId="8446"/>
    <cellStyle name="Porcentual 154 22" xfId="5000"/>
    <cellStyle name="Porcentual 154 22 2" xfId="11200"/>
    <cellStyle name="Porcentual 154 22 3" xfId="8447"/>
    <cellStyle name="Porcentual 154 23" xfId="5001"/>
    <cellStyle name="Porcentual 154 23 2" xfId="11201"/>
    <cellStyle name="Porcentual 154 23 3" xfId="8448"/>
    <cellStyle name="Porcentual 154 24" xfId="5002"/>
    <cellStyle name="Porcentual 154 24 2" xfId="11202"/>
    <cellStyle name="Porcentual 154 24 3" xfId="8449"/>
    <cellStyle name="Porcentual 154 25" xfId="5003"/>
    <cellStyle name="Porcentual 154 25 2" xfId="11203"/>
    <cellStyle name="Porcentual 154 25 3" xfId="8450"/>
    <cellStyle name="Porcentual 154 26" xfId="5004"/>
    <cellStyle name="Porcentual 154 26 2" xfId="11204"/>
    <cellStyle name="Porcentual 154 26 3" xfId="8451"/>
    <cellStyle name="Porcentual 154 27" xfId="5005"/>
    <cellStyle name="Porcentual 154 27 2" xfId="11205"/>
    <cellStyle name="Porcentual 154 27 3" xfId="8452"/>
    <cellStyle name="Porcentual 154 28" xfId="5006"/>
    <cellStyle name="Porcentual 154 28 2" xfId="11206"/>
    <cellStyle name="Porcentual 154 28 3" xfId="8453"/>
    <cellStyle name="Porcentual 154 3" xfId="5007"/>
    <cellStyle name="Porcentual 154 3 2" xfId="11207"/>
    <cellStyle name="Porcentual 154 3 3" xfId="8454"/>
    <cellStyle name="Porcentual 154 4" xfId="5008"/>
    <cellStyle name="Porcentual 154 4 2" xfId="11208"/>
    <cellStyle name="Porcentual 154 4 3" xfId="8455"/>
    <cellStyle name="Porcentual 154 5" xfId="5009"/>
    <cellStyle name="Porcentual 154 5 2" xfId="11209"/>
    <cellStyle name="Porcentual 154 5 3" xfId="8456"/>
    <cellStyle name="Porcentual 154 6" xfId="5010"/>
    <cellStyle name="Porcentual 154 6 2" xfId="11210"/>
    <cellStyle name="Porcentual 154 6 3" xfId="8457"/>
    <cellStyle name="Porcentual 154 7" xfId="5011"/>
    <cellStyle name="Porcentual 154 7 2" xfId="11211"/>
    <cellStyle name="Porcentual 154 7 3" xfId="8458"/>
    <cellStyle name="Porcentual 154 8" xfId="5012"/>
    <cellStyle name="Porcentual 154 8 2" xfId="11212"/>
    <cellStyle name="Porcentual 154 8 3" xfId="8459"/>
    <cellStyle name="Porcentual 154 9" xfId="5013"/>
    <cellStyle name="Porcentual 154 9 2" xfId="11213"/>
    <cellStyle name="Porcentual 154 9 3" xfId="8460"/>
    <cellStyle name="Porcentual 155 10" xfId="5014"/>
    <cellStyle name="Porcentual 155 10 2" xfId="11214"/>
    <cellStyle name="Porcentual 155 10 3" xfId="8461"/>
    <cellStyle name="Porcentual 155 11" xfId="5015"/>
    <cellStyle name="Porcentual 155 11 2" xfId="11215"/>
    <cellStyle name="Porcentual 155 11 3" xfId="8462"/>
    <cellStyle name="Porcentual 155 12" xfId="5016"/>
    <cellStyle name="Porcentual 155 12 2" xfId="11216"/>
    <cellStyle name="Porcentual 155 12 3" xfId="8463"/>
    <cellStyle name="Porcentual 155 13" xfId="5017"/>
    <cellStyle name="Porcentual 155 13 2" xfId="11217"/>
    <cellStyle name="Porcentual 155 13 3" xfId="8464"/>
    <cellStyle name="Porcentual 155 14" xfId="5018"/>
    <cellStyle name="Porcentual 155 14 2" xfId="11218"/>
    <cellStyle name="Porcentual 155 14 3" xfId="8465"/>
    <cellStyle name="Porcentual 155 15" xfId="5019"/>
    <cellStyle name="Porcentual 155 15 2" xfId="11219"/>
    <cellStyle name="Porcentual 155 15 3" xfId="8466"/>
    <cellStyle name="Porcentual 155 16" xfId="5020"/>
    <cellStyle name="Porcentual 155 16 2" xfId="11220"/>
    <cellStyle name="Porcentual 155 16 3" xfId="8467"/>
    <cellStyle name="Porcentual 155 17" xfId="5021"/>
    <cellStyle name="Porcentual 155 17 2" xfId="11221"/>
    <cellStyle name="Porcentual 155 17 3" xfId="8468"/>
    <cellStyle name="Porcentual 155 18" xfId="5022"/>
    <cellStyle name="Porcentual 155 18 2" xfId="11222"/>
    <cellStyle name="Porcentual 155 18 3" xfId="8469"/>
    <cellStyle name="Porcentual 155 19" xfId="5023"/>
    <cellStyle name="Porcentual 155 19 2" xfId="11223"/>
    <cellStyle name="Porcentual 155 19 3" xfId="8470"/>
    <cellStyle name="Porcentual 155 2" xfId="5024"/>
    <cellStyle name="Porcentual 155 2 2" xfId="11224"/>
    <cellStyle name="Porcentual 155 2 3" xfId="8471"/>
    <cellStyle name="Porcentual 155 20" xfId="5025"/>
    <cellStyle name="Porcentual 155 20 2" xfId="11225"/>
    <cellStyle name="Porcentual 155 20 3" xfId="8472"/>
    <cellStyle name="Porcentual 155 21" xfId="5026"/>
    <cellStyle name="Porcentual 155 21 2" xfId="11226"/>
    <cellStyle name="Porcentual 155 21 3" xfId="8473"/>
    <cellStyle name="Porcentual 155 22" xfId="5027"/>
    <cellStyle name="Porcentual 155 22 2" xfId="11227"/>
    <cellStyle name="Porcentual 155 22 3" xfId="8474"/>
    <cellStyle name="Porcentual 155 23" xfId="5028"/>
    <cellStyle name="Porcentual 155 23 2" xfId="11228"/>
    <cellStyle name="Porcentual 155 23 3" xfId="8475"/>
    <cellStyle name="Porcentual 155 24" xfId="5029"/>
    <cellStyle name="Porcentual 155 24 2" xfId="11229"/>
    <cellStyle name="Porcentual 155 24 3" xfId="8476"/>
    <cellStyle name="Porcentual 155 25" xfId="5030"/>
    <cellStyle name="Porcentual 155 25 2" xfId="11230"/>
    <cellStyle name="Porcentual 155 25 3" xfId="8477"/>
    <cellStyle name="Porcentual 155 26" xfId="5031"/>
    <cellStyle name="Porcentual 155 26 2" xfId="11231"/>
    <cellStyle name="Porcentual 155 26 3" xfId="8478"/>
    <cellStyle name="Porcentual 155 27" xfId="5032"/>
    <cellStyle name="Porcentual 155 27 2" xfId="11232"/>
    <cellStyle name="Porcentual 155 27 3" xfId="8479"/>
    <cellStyle name="Porcentual 155 28" xfId="5033"/>
    <cellStyle name="Porcentual 155 28 2" xfId="11233"/>
    <cellStyle name="Porcentual 155 28 3" xfId="8480"/>
    <cellStyle name="Porcentual 155 3" xfId="5034"/>
    <cellStyle name="Porcentual 155 3 2" xfId="11234"/>
    <cellStyle name="Porcentual 155 3 3" xfId="8481"/>
    <cellStyle name="Porcentual 155 4" xfId="5035"/>
    <cellStyle name="Porcentual 155 4 2" xfId="11235"/>
    <cellStyle name="Porcentual 155 4 3" xfId="8482"/>
    <cellStyle name="Porcentual 155 5" xfId="5036"/>
    <cellStyle name="Porcentual 155 5 2" xfId="11236"/>
    <cellStyle name="Porcentual 155 5 3" xfId="8483"/>
    <cellStyle name="Porcentual 155 6" xfId="5037"/>
    <cellStyle name="Porcentual 155 6 2" xfId="11237"/>
    <cellStyle name="Porcentual 155 6 3" xfId="8484"/>
    <cellStyle name="Porcentual 155 7" xfId="5038"/>
    <cellStyle name="Porcentual 155 7 2" xfId="11238"/>
    <cellStyle name="Porcentual 155 7 3" xfId="8485"/>
    <cellStyle name="Porcentual 155 8" xfId="5039"/>
    <cellStyle name="Porcentual 155 8 2" xfId="11239"/>
    <cellStyle name="Porcentual 155 8 3" xfId="8486"/>
    <cellStyle name="Porcentual 155 9" xfId="5040"/>
    <cellStyle name="Porcentual 155 9 2" xfId="11240"/>
    <cellStyle name="Porcentual 155 9 3" xfId="8487"/>
    <cellStyle name="Porcentual 156 10" xfId="5041"/>
    <cellStyle name="Porcentual 156 10 2" xfId="11241"/>
    <cellStyle name="Porcentual 156 10 3" xfId="8488"/>
    <cellStyle name="Porcentual 156 11" xfId="5042"/>
    <cellStyle name="Porcentual 156 11 2" xfId="11242"/>
    <cellStyle name="Porcentual 156 11 3" xfId="8489"/>
    <cellStyle name="Porcentual 156 12" xfId="5043"/>
    <cellStyle name="Porcentual 156 12 2" xfId="11243"/>
    <cellStyle name="Porcentual 156 12 3" xfId="8490"/>
    <cellStyle name="Porcentual 156 13" xfId="5044"/>
    <cellStyle name="Porcentual 156 13 2" xfId="11244"/>
    <cellStyle name="Porcentual 156 13 3" xfId="8491"/>
    <cellStyle name="Porcentual 156 14" xfId="5045"/>
    <cellStyle name="Porcentual 156 14 2" xfId="11245"/>
    <cellStyle name="Porcentual 156 14 3" xfId="8492"/>
    <cellStyle name="Porcentual 156 15" xfId="5046"/>
    <cellStyle name="Porcentual 156 15 2" xfId="11246"/>
    <cellStyle name="Porcentual 156 15 3" xfId="8493"/>
    <cellStyle name="Porcentual 156 16" xfId="5047"/>
    <cellStyle name="Porcentual 156 16 2" xfId="11247"/>
    <cellStyle name="Porcentual 156 16 3" xfId="8494"/>
    <cellStyle name="Porcentual 156 17" xfId="5048"/>
    <cellStyle name="Porcentual 156 17 2" xfId="11248"/>
    <cellStyle name="Porcentual 156 17 3" xfId="8495"/>
    <cellStyle name="Porcentual 156 18" xfId="5049"/>
    <cellStyle name="Porcentual 156 18 2" xfId="11249"/>
    <cellStyle name="Porcentual 156 18 3" xfId="8496"/>
    <cellStyle name="Porcentual 156 19" xfId="5050"/>
    <cellStyle name="Porcentual 156 19 2" xfId="11250"/>
    <cellStyle name="Porcentual 156 19 3" xfId="8497"/>
    <cellStyle name="Porcentual 156 2" xfId="5051"/>
    <cellStyle name="Porcentual 156 2 2" xfId="11251"/>
    <cellStyle name="Porcentual 156 2 3" xfId="8498"/>
    <cellStyle name="Porcentual 156 20" xfId="5052"/>
    <cellStyle name="Porcentual 156 20 2" xfId="11252"/>
    <cellStyle name="Porcentual 156 20 3" xfId="8499"/>
    <cellStyle name="Porcentual 156 21" xfId="5053"/>
    <cellStyle name="Porcentual 156 21 2" xfId="11253"/>
    <cellStyle name="Porcentual 156 21 3" xfId="8500"/>
    <cellStyle name="Porcentual 156 22" xfId="5054"/>
    <cellStyle name="Porcentual 156 22 2" xfId="11254"/>
    <cellStyle name="Porcentual 156 22 3" xfId="8501"/>
    <cellStyle name="Porcentual 156 23" xfId="5055"/>
    <cellStyle name="Porcentual 156 23 2" xfId="11255"/>
    <cellStyle name="Porcentual 156 23 3" xfId="8502"/>
    <cellStyle name="Porcentual 156 24" xfId="5056"/>
    <cellStyle name="Porcentual 156 24 2" xfId="11256"/>
    <cellStyle name="Porcentual 156 24 3" xfId="8503"/>
    <cellStyle name="Porcentual 156 25" xfId="5057"/>
    <cellStyle name="Porcentual 156 25 2" xfId="11257"/>
    <cellStyle name="Porcentual 156 25 3" xfId="8504"/>
    <cellStyle name="Porcentual 156 26" xfId="5058"/>
    <cellStyle name="Porcentual 156 26 2" xfId="11258"/>
    <cellStyle name="Porcentual 156 26 3" xfId="8505"/>
    <cellStyle name="Porcentual 156 27" xfId="5059"/>
    <cellStyle name="Porcentual 156 27 2" xfId="11259"/>
    <cellStyle name="Porcentual 156 27 3" xfId="8506"/>
    <cellStyle name="Porcentual 156 28" xfId="5060"/>
    <cellStyle name="Porcentual 156 28 2" xfId="11260"/>
    <cellStyle name="Porcentual 156 28 3" xfId="8507"/>
    <cellStyle name="Porcentual 156 3" xfId="5061"/>
    <cellStyle name="Porcentual 156 3 2" xfId="11261"/>
    <cellStyle name="Porcentual 156 3 3" xfId="8508"/>
    <cellStyle name="Porcentual 156 4" xfId="5062"/>
    <cellStyle name="Porcentual 156 4 2" xfId="11262"/>
    <cellStyle name="Porcentual 156 4 3" xfId="8509"/>
    <cellStyle name="Porcentual 156 5" xfId="5063"/>
    <cellStyle name="Porcentual 156 5 2" xfId="11263"/>
    <cellStyle name="Porcentual 156 5 3" xfId="8510"/>
    <cellStyle name="Porcentual 156 6" xfId="5064"/>
    <cellStyle name="Porcentual 156 6 2" xfId="11264"/>
    <cellStyle name="Porcentual 156 6 3" xfId="8511"/>
    <cellStyle name="Porcentual 156 7" xfId="5065"/>
    <cellStyle name="Porcentual 156 7 2" xfId="11265"/>
    <cellStyle name="Porcentual 156 7 3" xfId="8512"/>
    <cellStyle name="Porcentual 156 8" xfId="5066"/>
    <cellStyle name="Porcentual 156 8 2" xfId="11266"/>
    <cellStyle name="Porcentual 156 8 3" xfId="8513"/>
    <cellStyle name="Porcentual 156 9" xfId="5067"/>
    <cellStyle name="Porcentual 156 9 2" xfId="11267"/>
    <cellStyle name="Porcentual 156 9 3" xfId="8514"/>
    <cellStyle name="Porcentual 157 10" xfId="5068"/>
    <cellStyle name="Porcentual 157 10 2" xfId="11268"/>
    <cellStyle name="Porcentual 157 10 3" xfId="8515"/>
    <cellStyle name="Porcentual 157 11" xfId="5069"/>
    <cellStyle name="Porcentual 157 11 2" xfId="11269"/>
    <cellStyle name="Porcentual 157 11 3" xfId="8516"/>
    <cellStyle name="Porcentual 157 12" xfId="5070"/>
    <cellStyle name="Porcentual 157 12 2" xfId="11270"/>
    <cellStyle name="Porcentual 157 12 3" xfId="8517"/>
    <cellStyle name="Porcentual 157 13" xfId="5071"/>
    <cellStyle name="Porcentual 157 13 2" xfId="11271"/>
    <cellStyle name="Porcentual 157 13 3" xfId="8518"/>
    <cellStyle name="Porcentual 157 14" xfId="5072"/>
    <cellStyle name="Porcentual 157 14 2" xfId="11272"/>
    <cellStyle name="Porcentual 157 14 3" xfId="8519"/>
    <cellStyle name="Porcentual 157 15" xfId="5073"/>
    <cellStyle name="Porcentual 157 15 2" xfId="11273"/>
    <cellStyle name="Porcentual 157 15 3" xfId="8520"/>
    <cellStyle name="Porcentual 157 16" xfId="5074"/>
    <cellStyle name="Porcentual 157 16 2" xfId="11274"/>
    <cellStyle name="Porcentual 157 16 3" xfId="8521"/>
    <cellStyle name="Porcentual 157 17" xfId="5075"/>
    <cellStyle name="Porcentual 157 17 2" xfId="11275"/>
    <cellStyle name="Porcentual 157 17 3" xfId="8522"/>
    <cellStyle name="Porcentual 157 18" xfId="5076"/>
    <cellStyle name="Porcentual 157 18 2" xfId="11276"/>
    <cellStyle name="Porcentual 157 18 3" xfId="8523"/>
    <cellStyle name="Porcentual 157 19" xfId="5077"/>
    <cellStyle name="Porcentual 157 19 2" xfId="11277"/>
    <cellStyle name="Porcentual 157 19 3" xfId="8524"/>
    <cellStyle name="Porcentual 157 2" xfId="5078"/>
    <cellStyle name="Porcentual 157 2 2" xfId="11278"/>
    <cellStyle name="Porcentual 157 2 3" xfId="8525"/>
    <cellStyle name="Porcentual 157 20" xfId="5079"/>
    <cellStyle name="Porcentual 157 20 2" xfId="11279"/>
    <cellStyle name="Porcentual 157 20 3" xfId="8526"/>
    <cellStyle name="Porcentual 157 21" xfId="5080"/>
    <cellStyle name="Porcentual 157 21 2" xfId="11280"/>
    <cellStyle name="Porcentual 157 21 3" xfId="8527"/>
    <cellStyle name="Porcentual 157 22" xfId="5081"/>
    <cellStyle name="Porcentual 157 22 2" xfId="11281"/>
    <cellStyle name="Porcentual 157 22 3" xfId="8528"/>
    <cellStyle name="Porcentual 157 23" xfId="5082"/>
    <cellStyle name="Porcentual 157 23 2" xfId="11282"/>
    <cellStyle name="Porcentual 157 23 3" xfId="8529"/>
    <cellStyle name="Porcentual 157 24" xfId="5083"/>
    <cellStyle name="Porcentual 157 24 2" xfId="11283"/>
    <cellStyle name="Porcentual 157 24 3" xfId="8530"/>
    <cellStyle name="Porcentual 157 25" xfId="5084"/>
    <cellStyle name="Porcentual 157 25 2" xfId="11284"/>
    <cellStyle name="Porcentual 157 25 3" xfId="8531"/>
    <cellStyle name="Porcentual 157 26" xfId="5085"/>
    <cellStyle name="Porcentual 157 26 2" xfId="11285"/>
    <cellStyle name="Porcentual 157 26 3" xfId="8532"/>
    <cellStyle name="Porcentual 157 27" xfId="5086"/>
    <cellStyle name="Porcentual 157 27 2" xfId="11286"/>
    <cellStyle name="Porcentual 157 27 3" xfId="8533"/>
    <cellStyle name="Porcentual 157 28" xfId="5087"/>
    <cellStyle name="Porcentual 157 28 2" xfId="11287"/>
    <cellStyle name="Porcentual 157 28 3" xfId="8534"/>
    <cellStyle name="Porcentual 157 3" xfId="5088"/>
    <cellStyle name="Porcentual 157 3 2" xfId="11288"/>
    <cellStyle name="Porcentual 157 3 3" xfId="8535"/>
    <cellStyle name="Porcentual 157 4" xfId="5089"/>
    <cellStyle name="Porcentual 157 4 2" xfId="11289"/>
    <cellStyle name="Porcentual 157 4 3" xfId="8536"/>
    <cellStyle name="Porcentual 157 5" xfId="5090"/>
    <cellStyle name="Porcentual 157 5 2" xfId="11290"/>
    <cellStyle name="Porcentual 157 5 3" xfId="8537"/>
    <cellStyle name="Porcentual 157 6" xfId="5091"/>
    <cellStyle name="Porcentual 157 6 2" xfId="11291"/>
    <cellStyle name="Porcentual 157 6 3" xfId="8538"/>
    <cellStyle name="Porcentual 157 7" xfId="5092"/>
    <cellStyle name="Porcentual 157 7 2" xfId="11292"/>
    <cellStyle name="Porcentual 157 7 3" xfId="8539"/>
    <cellStyle name="Porcentual 157 8" xfId="5093"/>
    <cellStyle name="Porcentual 157 8 2" xfId="11293"/>
    <cellStyle name="Porcentual 157 8 3" xfId="8540"/>
    <cellStyle name="Porcentual 157 9" xfId="5094"/>
    <cellStyle name="Porcentual 157 9 2" xfId="11294"/>
    <cellStyle name="Porcentual 157 9 3" xfId="8541"/>
    <cellStyle name="Porcentual 16" xfId="5095"/>
    <cellStyle name="Porcentual 16 10" xfId="5096"/>
    <cellStyle name="Porcentual 16 10 2" xfId="11295"/>
    <cellStyle name="Porcentual 16 10 3" xfId="8543"/>
    <cellStyle name="Porcentual 16 11" xfId="5097"/>
    <cellStyle name="Porcentual 16 11 2" xfId="11296"/>
    <cellStyle name="Porcentual 16 11 3" xfId="8544"/>
    <cellStyle name="Porcentual 16 12" xfId="5098"/>
    <cellStyle name="Porcentual 16 12 2" xfId="11297"/>
    <cellStyle name="Porcentual 16 12 3" xfId="8545"/>
    <cellStyle name="Porcentual 16 13" xfId="5099"/>
    <cellStyle name="Porcentual 16 13 2" xfId="11298"/>
    <cellStyle name="Porcentual 16 13 3" xfId="8546"/>
    <cellStyle name="Porcentual 16 14" xfId="5100"/>
    <cellStyle name="Porcentual 16 14 2" xfId="11299"/>
    <cellStyle name="Porcentual 16 14 3" xfId="8547"/>
    <cellStyle name="Porcentual 16 15" xfId="5101"/>
    <cellStyle name="Porcentual 16 15 2" xfId="11300"/>
    <cellStyle name="Porcentual 16 15 3" xfId="8548"/>
    <cellStyle name="Porcentual 16 16" xfId="5102"/>
    <cellStyle name="Porcentual 16 16 2" xfId="11301"/>
    <cellStyle name="Porcentual 16 16 3" xfId="8549"/>
    <cellStyle name="Porcentual 16 17" xfId="5103"/>
    <cellStyle name="Porcentual 16 17 2" xfId="11302"/>
    <cellStyle name="Porcentual 16 17 3" xfId="8550"/>
    <cellStyle name="Porcentual 16 18" xfId="5104"/>
    <cellStyle name="Porcentual 16 18 2" xfId="11303"/>
    <cellStyle name="Porcentual 16 18 3" xfId="8551"/>
    <cellStyle name="Porcentual 16 19" xfId="5105"/>
    <cellStyle name="Porcentual 16 19 2" xfId="11304"/>
    <cellStyle name="Porcentual 16 19 3" xfId="8552"/>
    <cellStyle name="Porcentual 16 2" xfId="5106"/>
    <cellStyle name="Porcentual 16 2 2" xfId="11305"/>
    <cellStyle name="Porcentual 16 2 3" xfId="8553"/>
    <cellStyle name="Porcentual 16 20" xfId="5107"/>
    <cellStyle name="Porcentual 16 20 2" xfId="11306"/>
    <cellStyle name="Porcentual 16 20 3" xfId="8554"/>
    <cellStyle name="Porcentual 16 21" xfId="5108"/>
    <cellStyle name="Porcentual 16 21 2" xfId="11307"/>
    <cellStyle name="Porcentual 16 21 3" xfId="8555"/>
    <cellStyle name="Porcentual 16 22" xfId="5109"/>
    <cellStyle name="Porcentual 16 22 2" xfId="11308"/>
    <cellStyle name="Porcentual 16 22 3" xfId="8556"/>
    <cellStyle name="Porcentual 16 23" xfId="5110"/>
    <cellStyle name="Porcentual 16 23 2" xfId="11309"/>
    <cellStyle name="Porcentual 16 23 3" xfId="8557"/>
    <cellStyle name="Porcentual 16 24" xfId="5111"/>
    <cellStyle name="Porcentual 16 24 2" xfId="11310"/>
    <cellStyle name="Porcentual 16 24 3" xfId="8558"/>
    <cellStyle name="Porcentual 16 25" xfId="5112"/>
    <cellStyle name="Porcentual 16 25 2" xfId="11311"/>
    <cellStyle name="Porcentual 16 25 3" xfId="8559"/>
    <cellStyle name="Porcentual 16 26" xfId="5113"/>
    <cellStyle name="Porcentual 16 26 2" xfId="11312"/>
    <cellStyle name="Porcentual 16 26 3" xfId="8560"/>
    <cellStyle name="Porcentual 16 27" xfId="5114"/>
    <cellStyle name="Porcentual 16 27 2" xfId="11313"/>
    <cellStyle name="Porcentual 16 27 3" xfId="8561"/>
    <cellStyle name="Porcentual 16 28" xfId="5115"/>
    <cellStyle name="Porcentual 16 28 2" xfId="11314"/>
    <cellStyle name="Porcentual 16 28 3" xfId="8562"/>
    <cellStyle name="Porcentual 16 29" xfId="11315"/>
    <cellStyle name="Porcentual 16 3" xfId="5116"/>
    <cellStyle name="Porcentual 16 3 2" xfId="11316"/>
    <cellStyle name="Porcentual 16 3 3" xfId="8563"/>
    <cellStyle name="Porcentual 16 30" xfId="8542"/>
    <cellStyle name="Porcentual 16 4" xfId="5117"/>
    <cellStyle name="Porcentual 16 4 2" xfId="11317"/>
    <cellStyle name="Porcentual 16 4 3" xfId="8564"/>
    <cellStyle name="Porcentual 16 5" xfId="5118"/>
    <cellStyle name="Porcentual 16 5 2" xfId="11318"/>
    <cellStyle name="Porcentual 16 5 3" xfId="8565"/>
    <cellStyle name="Porcentual 16 6" xfId="5119"/>
    <cellStyle name="Porcentual 16 6 2" xfId="11319"/>
    <cellStyle name="Porcentual 16 6 3" xfId="8566"/>
    <cellStyle name="Porcentual 16 7" xfId="5120"/>
    <cellStyle name="Porcentual 16 7 2" xfId="11320"/>
    <cellStyle name="Porcentual 16 7 3" xfId="8567"/>
    <cellStyle name="Porcentual 16 8" xfId="5121"/>
    <cellStyle name="Porcentual 16 8 2" xfId="11321"/>
    <cellStyle name="Porcentual 16 8 3" xfId="8568"/>
    <cellStyle name="Porcentual 16 9" xfId="5122"/>
    <cellStyle name="Porcentual 16 9 2" xfId="11322"/>
    <cellStyle name="Porcentual 16 9 3" xfId="8569"/>
    <cellStyle name="Porcentual 17" xfId="5123"/>
    <cellStyle name="Porcentual 17 10" xfId="5124"/>
    <cellStyle name="Porcentual 17 10 2" xfId="11323"/>
    <cellStyle name="Porcentual 17 10 3" xfId="8571"/>
    <cellStyle name="Porcentual 17 11" xfId="5125"/>
    <cellStyle name="Porcentual 17 11 2" xfId="11324"/>
    <cellStyle name="Porcentual 17 11 3" xfId="8572"/>
    <cellStyle name="Porcentual 17 12" xfId="5126"/>
    <cellStyle name="Porcentual 17 12 2" xfId="11325"/>
    <cellStyle name="Porcentual 17 12 3" xfId="8573"/>
    <cellStyle name="Porcentual 17 13" xfId="5127"/>
    <cellStyle name="Porcentual 17 13 2" xfId="11326"/>
    <cellStyle name="Porcentual 17 13 3" xfId="8574"/>
    <cellStyle name="Porcentual 17 14" xfId="5128"/>
    <cellStyle name="Porcentual 17 14 2" xfId="11327"/>
    <cellStyle name="Porcentual 17 14 3" xfId="8575"/>
    <cellStyle name="Porcentual 17 15" xfId="5129"/>
    <cellStyle name="Porcentual 17 15 2" xfId="11328"/>
    <cellStyle name="Porcentual 17 15 3" xfId="8576"/>
    <cellStyle name="Porcentual 17 16" xfId="5130"/>
    <cellStyle name="Porcentual 17 16 2" xfId="11329"/>
    <cellStyle name="Porcentual 17 16 3" xfId="8577"/>
    <cellStyle name="Porcentual 17 17" xfId="5131"/>
    <cellStyle name="Porcentual 17 17 2" xfId="11330"/>
    <cellStyle name="Porcentual 17 17 3" xfId="8578"/>
    <cellStyle name="Porcentual 17 18" xfId="5132"/>
    <cellStyle name="Porcentual 17 18 2" xfId="11331"/>
    <cellStyle name="Porcentual 17 18 3" xfId="8579"/>
    <cellStyle name="Porcentual 17 19" xfId="5133"/>
    <cellStyle name="Porcentual 17 19 2" xfId="11332"/>
    <cellStyle name="Porcentual 17 19 3" xfId="8580"/>
    <cellStyle name="Porcentual 17 2" xfId="5134"/>
    <cellStyle name="Porcentual 17 2 2" xfId="11333"/>
    <cellStyle name="Porcentual 17 2 3" xfId="8581"/>
    <cellStyle name="Porcentual 17 20" xfId="5135"/>
    <cellStyle name="Porcentual 17 20 2" xfId="11334"/>
    <cellStyle name="Porcentual 17 20 3" xfId="8582"/>
    <cellStyle name="Porcentual 17 21" xfId="5136"/>
    <cellStyle name="Porcentual 17 21 2" xfId="11335"/>
    <cellStyle name="Porcentual 17 21 3" xfId="8583"/>
    <cellStyle name="Porcentual 17 22" xfId="5137"/>
    <cellStyle name="Porcentual 17 22 2" xfId="11336"/>
    <cellStyle name="Porcentual 17 22 3" xfId="8584"/>
    <cellStyle name="Porcentual 17 23" xfId="5138"/>
    <cellStyle name="Porcentual 17 23 2" xfId="11337"/>
    <cellStyle name="Porcentual 17 23 3" xfId="8585"/>
    <cellStyle name="Porcentual 17 24" xfId="5139"/>
    <cellStyle name="Porcentual 17 24 2" xfId="11338"/>
    <cellStyle name="Porcentual 17 24 3" xfId="8586"/>
    <cellStyle name="Porcentual 17 25" xfId="5140"/>
    <cellStyle name="Porcentual 17 25 2" xfId="11339"/>
    <cellStyle name="Porcentual 17 25 3" xfId="8587"/>
    <cellStyle name="Porcentual 17 26" xfId="5141"/>
    <cellStyle name="Porcentual 17 26 2" xfId="11340"/>
    <cellStyle name="Porcentual 17 26 3" xfId="8588"/>
    <cellStyle name="Porcentual 17 27" xfId="5142"/>
    <cellStyle name="Porcentual 17 27 2" xfId="11341"/>
    <cellStyle name="Porcentual 17 27 3" xfId="8589"/>
    <cellStyle name="Porcentual 17 28" xfId="5143"/>
    <cellStyle name="Porcentual 17 28 2" xfId="11342"/>
    <cellStyle name="Porcentual 17 28 3" xfId="8590"/>
    <cellStyle name="Porcentual 17 29" xfId="11343"/>
    <cellStyle name="Porcentual 17 3" xfId="5144"/>
    <cellStyle name="Porcentual 17 3 2" xfId="11344"/>
    <cellStyle name="Porcentual 17 3 3" xfId="8591"/>
    <cellStyle name="Porcentual 17 30" xfId="8570"/>
    <cellStyle name="Porcentual 17 4" xfId="5145"/>
    <cellStyle name="Porcentual 17 4 2" xfId="11345"/>
    <cellStyle name="Porcentual 17 4 3" xfId="8592"/>
    <cellStyle name="Porcentual 17 5" xfId="5146"/>
    <cellStyle name="Porcentual 17 5 2" xfId="11346"/>
    <cellStyle name="Porcentual 17 5 3" xfId="8593"/>
    <cellStyle name="Porcentual 17 6" xfId="5147"/>
    <cellStyle name="Porcentual 17 6 2" xfId="11347"/>
    <cellStyle name="Porcentual 17 6 3" xfId="8594"/>
    <cellStyle name="Porcentual 17 7" xfId="5148"/>
    <cellStyle name="Porcentual 17 7 2" xfId="11348"/>
    <cellStyle name="Porcentual 17 7 3" xfId="8595"/>
    <cellStyle name="Porcentual 17 8" xfId="5149"/>
    <cellStyle name="Porcentual 17 8 2" xfId="11349"/>
    <cellStyle name="Porcentual 17 8 3" xfId="8596"/>
    <cellStyle name="Porcentual 17 9" xfId="5150"/>
    <cellStyle name="Porcentual 17 9 2" xfId="11350"/>
    <cellStyle name="Porcentual 17 9 3" xfId="8597"/>
    <cellStyle name="Porcentual 18" xfId="5151"/>
    <cellStyle name="Porcentual 18 10" xfId="5152"/>
    <cellStyle name="Porcentual 18 10 2" xfId="11351"/>
    <cellStyle name="Porcentual 18 10 3" xfId="8599"/>
    <cellStyle name="Porcentual 18 11" xfId="5153"/>
    <cellStyle name="Porcentual 18 11 2" xfId="11352"/>
    <cellStyle name="Porcentual 18 11 3" xfId="8600"/>
    <cellStyle name="Porcentual 18 12" xfId="5154"/>
    <cellStyle name="Porcentual 18 12 2" xfId="11353"/>
    <cellStyle name="Porcentual 18 12 3" xfId="8601"/>
    <cellStyle name="Porcentual 18 13" xfId="5155"/>
    <cellStyle name="Porcentual 18 13 2" xfId="11354"/>
    <cellStyle name="Porcentual 18 13 3" xfId="8602"/>
    <cellStyle name="Porcentual 18 14" xfId="5156"/>
    <cellStyle name="Porcentual 18 14 2" xfId="11355"/>
    <cellStyle name="Porcentual 18 14 3" xfId="8603"/>
    <cellStyle name="Porcentual 18 15" xfId="5157"/>
    <cellStyle name="Porcentual 18 15 2" xfId="11356"/>
    <cellStyle name="Porcentual 18 15 3" xfId="8604"/>
    <cellStyle name="Porcentual 18 16" xfId="5158"/>
    <cellStyle name="Porcentual 18 16 2" xfId="11357"/>
    <cellStyle name="Porcentual 18 16 3" xfId="8605"/>
    <cellStyle name="Porcentual 18 17" xfId="5159"/>
    <cellStyle name="Porcentual 18 17 2" xfId="11358"/>
    <cellStyle name="Porcentual 18 17 3" xfId="8606"/>
    <cellStyle name="Porcentual 18 18" xfId="5160"/>
    <cellStyle name="Porcentual 18 18 2" xfId="11359"/>
    <cellStyle name="Porcentual 18 18 3" xfId="8607"/>
    <cellStyle name="Porcentual 18 19" xfId="5161"/>
    <cellStyle name="Porcentual 18 19 2" xfId="11360"/>
    <cellStyle name="Porcentual 18 19 3" xfId="8608"/>
    <cellStyle name="Porcentual 18 2" xfId="5162"/>
    <cellStyle name="Porcentual 18 2 2" xfId="11361"/>
    <cellStyle name="Porcentual 18 2 3" xfId="8609"/>
    <cellStyle name="Porcentual 18 20" xfId="5163"/>
    <cellStyle name="Porcentual 18 20 2" xfId="11362"/>
    <cellStyle name="Porcentual 18 20 3" xfId="8610"/>
    <cellStyle name="Porcentual 18 21" xfId="5164"/>
    <cellStyle name="Porcentual 18 21 2" xfId="11363"/>
    <cellStyle name="Porcentual 18 21 3" xfId="8611"/>
    <cellStyle name="Porcentual 18 22" xfId="5165"/>
    <cellStyle name="Porcentual 18 22 2" xfId="11364"/>
    <cellStyle name="Porcentual 18 22 3" xfId="8612"/>
    <cellStyle name="Porcentual 18 23" xfId="5166"/>
    <cellStyle name="Porcentual 18 23 2" xfId="11365"/>
    <cellStyle name="Porcentual 18 23 3" xfId="8613"/>
    <cellStyle name="Porcentual 18 24" xfId="5167"/>
    <cellStyle name="Porcentual 18 24 2" xfId="11366"/>
    <cellStyle name="Porcentual 18 24 3" xfId="8614"/>
    <cellStyle name="Porcentual 18 25" xfId="5168"/>
    <cellStyle name="Porcentual 18 25 2" xfId="11367"/>
    <cellStyle name="Porcentual 18 25 3" xfId="8615"/>
    <cellStyle name="Porcentual 18 26" xfId="5169"/>
    <cellStyle name="Porcentual 18 26 2" xfId="11368"/>
    <cellStyle name="Porcentual 18 26 3" xfId="8616"/>
    <cellStyle name="Porcentual 18 27" xfId="5170"/>
    <cellStyle name="Porcentual 18 27 2" xfId="11369"/>
    <cellStyle name="Porcentual 18 27 3" xfId="8617"/>
    <cellStyle name="Porcentual 18 28" xfId="5171"/>
    <cellStyle name="Porcentual 18 28 2" xfId="11370"/>
    <cellStyle name="Porcentual 18 28 3" xfId="8618"/>
    <cellStyle name="Porcentual 18 29" xfId="11371"/>
    <cellStyle name="Porcentual 18 3" xfId="5172"/>
    <cellStyle name="Porcentual 18 3 2" xfId="11372"/>
    <cellStyle name="Porcentual 18 3 3" xfId="8619"/>
    <cellStyle name="Porcentual 18 30" xfId="8598"/>
    <cellStyle name="Porcentual 18 4" xfId="5173"/>
    <cellStyle name="Porcentual 18 4 2" xfId="11373"/>
    <cellStyle name="Porcentual 18 4 3" xfId="8620"/>
    <cellStyle name="Porcentual 18 5" xfId="5174"/>
    <cellStyle name="Porcentual 18 5 2" xfId="11374"/>
    <cellStyle name="Porcentual 18 5 3" xfId="8621"/>
    <cellStyle name="Porcentual 18 6" xfId="5175"/>
    <cellStyle name="Porcentual 18 6 2" xfId="11375"/>
    <cellStyle name="Porcentual 18 6 3" xfId="8622"/>
    <cellStyle name="Porcentual 18 7" xfId="5176"/>
    <cellStyle name="Porcentual 18 7 2" xfId="11376"/>
    <cellStyle name="Porcentual 18 7 3" xfId="8623"/>
    <cellStyle name="Porcentual 18 8" xfId="5177"/>
    <cellStyle name="Porcentual 18 8 2" xfId="11377"/>
    <cellStyle name="Porcentual 18 8 3" xfId="8624"/>
    <cellStyle name="Porcentual 18 9" xfId="5178"/>
    <cellStyle name="Porcentual 18 9 2" xfId="11378"/>
    <cellStyle name="Porcentual 18 9 3" xfId="8625"/>
    <cellStyle name="Porcentual 19" xfId="5179"/>
    <cellStyle name="Porcentual 19 10" xfId="5180"/>
    <cellStyle name="Porcentual 19 10 2" xfId="11379"/>
    <cellStyle name="Porcentual 19 10 3" xfId="8627"/>
    <cellStyle name="Porcentual 19 11" xfId="5181"/>
    <cellStyle name="Porcentual 19 11 2" xfId="11380"/>
    <cellStyle name="Porcentual 19 11 3" xfId="8628"/>
    <cellStyle name="Porcentual 19 12" xfId="5182"/>
    <cellStyle name="Porcentual 19 12 2" xfId="11381"/>
    <cellStyle name="Porcentual 19 12 3" xfId="8629"/>
    <cellStyle name="Porcentual 19 13" xfId="5183"/>
    <cellStyle name="Porcentual 19 13 2" xfId="11382"/>
    <cellStyle name="Porcentual 19 13 3" xfId="8630"/>
    <cellStyle name="Porcentual 19 14" xfId="5184"/>
    <cellStyle name="Porcentual 19 14 2" xfId="11383"/>
    <cellStyle name="Porcentual 19 14 3" xfId="8631"/>
    <cellStyle name="Porcentual 19 15" xfId="5185"/>
    <cellStyle name="Porcentual 19 15 2" xfId="11384"/>
    <cellStyle name="Porcentual 19 15 3" xfId="8632"/>
    <cellStyle name="Porcentual 19 16" xfId="5186"/>
    <cellStyle name="Porcentual 19 16 2" xfId="11385"/>
    <cellStyle name="Porcentual 19 16 3" xfId="8633"/>
    <cellStyle name="Porcentual 19 17" xfId="5187"/>
    <cellStyle name="Porcentual 19 17 2" xfId="11386"/>
    <cellStyle name="Porcentual 19 17 3" xfId="8634"/>
    <cellStyle name="Porcentual 19 18" xfId="5188"/>
    <cellStyle name="Porcentual 19 18 2" xfId="11387"/>
    <cellStyle name="Porcentual 19 18 3" xfId="8635"/>
    <cellStyle name="Porcentual 19 19" xfId="5189"/>
    <cellStyle name="Porcentual 19 19 2" xfId="11388"/>
    <cellStyle name="Porcentual 19 19 3" xfId="8636"/>
    <cellStyle name="Porcentual 19 2" xfId="5190"/>
    <cellStyle name="Porcentual 19 2 2" xfId="11389"/>
    <cellStyle name="Porcentual 19 2 3" xfId="8637"/>
    <cellStyle name="Porcentual 19 20" xfId="5191"/>
    <cellStyle name="Porcentual 19 20 2" xfId="11390"/>
    <cellStyle name="Porcentual 19 20 3" xfId="8638"/>
    <cellStyle name="Porcentual 19 21" xfId="5192"/>
    <cellStyle name="Porcentual 19 21 2" xfId="11391"/>
    <cellStyle name="Porcentual 19 21 3" xfId="8639"/>
    <cellStyle name="Porcentual 19 22" xfId="5193"/>
    <cellStyle name="Porcentual 19 22 2" xfId="11392"/>
    <cellStyle name="Porcentual 19 22 3" xfId="8640"/>
    <cellStyle name="Porcentual 19 23" xfId="5194"/>
    <cellStyle name="Porcentual 19 23 2" xfId="11393"/>
    <cellStyle name="Porcentual 19 23 3" xfId="8641"/>
    <cellStyle name="Porcentual 19 24" xfId="5195"/>
    <cellStyle name="Porcentual 19 24 2" xfId="11394"/>
    <cellStyle name="Porcentual 19 24 3" xfId="8642"/>
    <cellStyle name="Porcentual 19 25" xfId="5196"/>
    <cellStyle name="Porcentual 19 25 2" xfId="11395"/>
    <cellStyle name="Porcentual 19 25 3" xfId="8643"/>
    <cellStyle name="Porcentual 19 26" xfId="5197"/>
    <cellStyle name="Porcentual 19 26 2" xfId="11396"/>
    <cellStyle name="Porcentual 19 26 3" xfId="8644"/>
    <cellStyle name="Porcentual 19 27" xfId="5198"/>
    <cellStyle name="Porcentual 19 27 2" xfId="11397"/>
    <cellStyle name="Porcentual 19 27 3" xfId="8645"/>
    <cellStyle name="Porcentual 19 28" xfId="5199"/>
    <cellStyle name="Porcentual 19 28 2" xfId="11398"/>
    <cellStyle name="Porcentual 19 28 3" xfId="8646"/>
    <cellStyle name="Porcentual 19 29" xfId="11399"/>
    <cellStyle name="Porcentual 19 3" xfId="5200"/>
    <cellStyle name="Porcentual 19 3 2" xfId="11400"/>
    <cellStyle name="Porcentual 19 3 3" xfId="8647"/>
    <cellStyle name="Porcentual 19 30" xfId="8626"/>
    <cellStyle name="Porcentual 19 4" xfId="5201"/>
    <cellStyle name="Porcentual 19 4 2" xfId="11401"/>
    <cellStyle name="Porcentual 19 4 3" xfId="8648"/>
    <cellStyle name="Porcentual 19 5" xfId="5202"/>
    <cellStyle name="Porcentual 19 5 2" xfId="11402"/>
    <cellStyle name="Porcentual 19 5 3" xfId="8649"/>
    <cellStyle name="Porcentual 19 6" xfId="5203"/>
    <cellStyle name="Porcentual 19 6 2" xfId="11403"/>
    <cellStyle name="Porcentual 19 6 3" xfId="8650"/>
    <cellStyle name="Porcentual 19 7" xfId="5204"/>
    <cellStyle name="Porcentual 19 7 2" xfId="11404"/>
    <cellStyle name="Porcentual 19 7 3" xfId="8651"/>
    <cellStyle name="Porcentual 19 8" xfId="5205"/>
    <cellStyle name="Porcentual 19 8 2" xfId="11405"/>
    <cellStyle name="Porcentual 19 8 3" xfId="8652"/>
    <cellStyle name="Porcentual 19 9" xfId="5206"/>
    <cellStyle name="Porcentual 19 9 2" xfId="11406"/>
    <cellStyle name="Porcentual 19 9 3" xfId="8653"/>
    <cellStyle name="Porcentual 2" xfId="66"/>
    <cellStyle name="Porcentual 2 10" xfId="5207"/>
    <cellStyle name="Porcentual 2 10 10" xfId="5208"/>
    <cellStyle name="Porcentual 2 10 10 2" xfId="11407"/>
    <cellStyle name="Porcentual 2 10 11" xfId="5209"/>
    <cellStyle name="Porcentual 2 10 11 2" xfId="11408"/>
    <cellStyle name="Porcentual 2 10 12" xfId="5210"/>
    <cellStyle name="Porcentual 2 10 12 2" xfId="11409"/>
    <cellStyle name="Porcentual 2 10 13" xfId="5211"/>
    <cellStyle name="Porcentual 2 10 13 2" xfId="11410"/>
    <cellStyle name="Porcentual 2 10 14" xfId="5212"/>
    <cellStyle name="Porcentual 2 10 14 2" xfId="11411"/>
    <cellStyle name="Porcentual 2 10 15" xfId="5213"/>
    <cellStyle name="Porcentual 2 10 15 2" xfId="11412"/>
    <cellStyle name="Porcentual 2 10 16" xfId="5214"/>
    <cellStyle name="Porcentual 2 10 16 2" xfId="11413"/>
    <cellStyle name="Porcentual 2 10 17" xfId="5215"/>
    <cellStyle name="Porcentual 2 10 17 2" xfId="11414"/>
    <cellStyle name="Porcentual 2 10 18" xfId="5216"/>
    <cellStyle name="Porcentual 2 10 18 2" xfId="11415"/>
    <cellStyle name="Porcentual 2 10 19" xfId="5217"/>
    <cellStyle name="Porcentual 2 10 19 2" xfId="11416"/>
    <cellStyle name="Porcentual 2 10 2" xfId="5218"/>
    <cellStyle name="Porcentual 2 10 2 2" xfId="11417"/>
    <cellStyle name="Porcentual 2 10 20" xfId="5219"/>
    <cellStyle name="Porcentual 2 10 20 2" xfId="11418"/>
    <cellStyle name="Porcentual 2 10 21" xfId="5220"/>
    <cellStyle name="Porcentual 2 10 21 2" xfId="11419"/>
    <cellStyle name="Porcentual 2 10 22" xfId="5221"/>
    <cellStyle name="Porcentual 2 10 22 2" xfId="11420"/>
    <cellStyle name="Porcentual 2 10 23" xfId="5222"/>
    <cellStyle name="Porcentual 2 10 23 2" xfId="11421"/>
    <cellStyle name="Porcentual 2 10 24" xfId="5223"/>
    <cellStyle name="Porcentual 2 10 24 2" xfId="11422"/>
    <cellStyle name="Porcentual 2 10 25" xfId="5224"/>
    <cellStyle name="Porcentual 2 10 25 2" xfId="11423"/>
    <cellStyle name="Porcentual 2 10 26" xfId="5225"/>
    <cellStyle name="Porcentual 2 10 26 2" xfId="11424"/>
    <cellStyle name="Porcentual 2 10 27" xfId="5226"/>
    <cellStyle name="Porcentual 2 10 27 2" xfId="11425"/>
    <cellStyle name="Porcentual 2 10 28" xfId="5227"/>
    <cellStyle name="Porcentual 2 10 28 2" xfId="11426"/>
    <cellStyle name="Porcentual 2 10 29" xfId="11427"/>
    <cellStyle name="Porcentual 2 10 3" xfId="5228"/>
    <cellStyle name="Porcentual 2 10 3 2" xfId="11428"/>
    <cellStyle name="Porcentual 2 10 4" xfId="5229"/>
    <cellStyle name="Porcentual 2 10 4 2" xfId="11429"/>
    <cellStyle name="Porcentual 2 10 5" xfId="5230"/>
    <cellStyle name="Porcentual 2 10 5 2" xfId="11430"/>
    <cellStyle name="Porcentual 2 10 6" xfId="5231"/>
    <cellStyle name="Porcentual 2 10 6 2" xfId="11431"/>
    <cellStyle name="Porcentual 2 10 7" xfId="5232"/>
    <cellStyle name="Porcentual 2 10 7 2" xfId="11432"/>
    <cellStyle name="Porcentual 2 10 8" xfId="5233"/>
    <cellStyle name="Porcentual 2 10 8 2" xfId="11433"/>
    <cellStyle name="Porcentual 2 10 9" xfId="5234"/>
    <cellStyle name="Porcentual 2 10 9 2" xfId="11434"/>
    <cellStyle name="Porcentual 2 100" xfId="5235"/>
    <cellStyle name="Porcentual 2 100 2" xfId="8654"/>
    <cellStyle name="Porcentual 2 101" xfId="5236"/>
    <cellStyle name="Porcentual 2 101 2" xfId="8655"/>
    <cellStyle name="Porcentual 2 102" xfId="5237"/>
    <cellStyle name="Porcentual 2 102 2" xfId="8656"/>
    <cellStyle name="Porcentual 2 103" xfId="5238"/>
    <cellStyle name="Porcentual 2 103 2" xfId="8657"/>
    <cellStyle name="Porcentual 2 104" xfId="5239"/>
    <cellStyle name="Porcentual 2 104 2" xfId="8658"/>
    <cellStyle name="Porcentual 2 105" xfId="5240"/>
    <cellStyle name="Porcentual 2 105 2" xfId="8659"/>
    <cellStyle name="Porcentual 2 106" xfId="5241"/>
    <cellStyle name="Porcentual 2 106 2" xfId="8660"/>
    <cellStyle name="Porcentual 2 107" xfId="5242"/>
    <cellStyle name="Porcentual 2 107 2" xfId="8661"/>
    <cellStyle name="Porcentual 2 108" xfId="5243"/>
    <cellStyle name="Porcentual 2 108 2" xfId="8662"/>
    <cellStyle name="Porcentual 2 109" xfId="5244"/>
    <cellStyle name="Porcentual 2 109 2" xfId="8663"/>
    <cellStyle name="Porcentual 2 11" xfId="5245"/>
    <cellStyle name="Porcentual 2 11 10" xfId="5246"/>
    <cellStyle name="Porcentual 2 11 10 2" xfId="11435"/>
    <cellStyle name="Porcentual 2 11 11" xfId="5247"/>
    <cellStyle name="Porcentual 2 11 11 2" xfId="11436"/>
    <cellStyle name="Porcentual 2 11 12" xfId="5248"/>
    <cellStyle name="Porcentual 2 11 12 2" xfId="11437"/>
    <cellStyle name="Porcentual 2 11 13" xfId="5249"/>
    <cellStyle name="Porcentual 2 11 13 2" xfId="11438"/>
    <cellStyle name="Porcentual 2 11 14" xfId="5250"/>
    <cellStyle name="Porcentual 2 11 14 2" xfId="11439"/>
    <cellStyle name="Porcentual 2 11 15" xfId="5251"/>
    <cellStyle name="Porcentual 2 11 15 2" xfId="11440"/>
    <cellStyle name="Porcentual 2 11 16" xfId="5252"/>
    <cellStyle name="Porcentual 2 11 16 2" xfId="11441"/>
    <cellStyle name="Porcentual 2 11 17" xfId="5253"/>
    <cellStyle name="Porcentual 2 11 17 2" xfId="11442"/>
    <cellStyle name="Porcentual 2 11 18" xfId="5254"/>
    <cellStyle name="Porcentual 2 11 18 2" xfId="11443"/>
    <cellStyle name="Porcentual 2 11 19" xfId="5255"/>
    <cellStyle name="Porcentual 2 11 19 2" xfId="11444"/>
    <cellStyle name="Porcentual 2 11 2" xfId="5256"/>
    <cellStyle name="Porcentual 2 11 2 2" xfId="11445"/>
    <cellStyle name="Porcentual 2 11 20" xfId="5257"/>
    <cellStyle name="Porcentual 2 11 20 2" xfId="11446"/>
    <cellStyle name="Porcentual 2 11 21" xfId="5258"/>
    <cellStyle name="Porcentual 2 11 21 2" xfId="11447"/>
    <cellStyle name="Porcentual 2 11 22" xfId="5259"/>
    <cellStyle name="Porcentual 2 11 22 2" xfId="11448"/>
    <cellStyle name="Porcentual 2 11 23" xfId="5260"/>
    <cellStyle name="Porcentual 2 11 23 2" xfId="11449"/>
    <cellStyle name="Porcentual 2 11 24" xfId="5261"/>
    <cellStyle name="Porcentual 2 11 24 2" xfId="11450"/>
    <cellStyle name="Porcentual 2 11 25" xfId="5262"/>
    <cellStyle name="Porcentual 2 11 25 2" xfId="11451"/>
    <cellStyle name="Porcentual 2 11 26" xfId="5263"/>
    <cellStyle name="Porcentual 2 11 26 2" xfId="11452"/>
    <cellStyle name="Porcentual 2 11 27" xfId="5264"/>
    <cellStyle name="Porcentual 2 11 27 2" xfId="11453"/>
    <cellStyle name="Porcentual 2 11 28" xfId="5265"/>
    <cellStyle name="Porcentual 2 11 28 2" xfId="11454"/>
    <cellStyle name="Porcentual 2 11 29" xfId="11455"/>
    <cellStyle name="Porcentual 2 11 3" xfId="5266"/>
    <cellStyle name="Porcentual 2 11 3 2" xfId="11456"/>
    <cellStyle name="Porcentual 2 11 4" xfId="5267"/>
    <cellStyle name="Porcentual 2 11 4 2" xfId="11457"/>
    <cellStyle name="Porcentual 2 11 5" xfId="5268"/>
    <cellStyle name="Porcentual 2 11 5 2" xfId="11458"/>
    <cellStyle name="Porcentual 2 11 6" xfId="5269"/>
    <cellStyle name="Porcentual 2 11 6 2" xfId="11459"/>
    <cellStyle name="Porcentual 2 11 7" xfId="5270"/>
    <cellStyle name="Porcentual 2 11 7 2" xfId="11460"/>
    <cellStyle name="Porcentual 2 11 8" xfId="5271"/>
    <cellStyle name="Porcentual 2 11 8 2" xfId="11461"/>
    <cellStyle name="Porcentual 2 11 9" xfId="5272"/>
    <cellStyle name="Porcentual 2 11 9 2" xfId="11462"/>
    <cellStyle name="Porcentual 2 110" xfId="5273"/>
    <cellStyle name="Porcentual 2 110 2" xfId="9481"/>
    <cellStyle name="Porcentual 2 111" xfId="6851"/>
    <cellStyle name="Porcentual 2 111 2" xfId="9540"/>
    <cellStyle name="Porcentual 2 112" xfId="7169"/>
    <cellStyle name="Porcentual 2 112 2" xfId="9644"/>
    <cellStyle name="Porcentual 2 113" xfId="7170"/>
    <cellStyle name="Porcentual 2 113 2" xfId="9648"/>
    <cellStyle name="Porcentual 2 114" xfId="7171"/>
    <cellStyle name="Porcentual 2 114 2" xfId="9654"/>
    <cellStyle name="Porcentual 2 115" xfId="9698"/>
    <cellStyle name="Porcentual 2 12" xfId="5274"/>
    <cellStyle name="Porcentual 2 12 10" xfId="5275"/>
    <cellStyle name="Porcentual 2 12 10 2" xfId="11463"/>
    <cellStyle name="Porcentual 2 12 11" xfId="5276"/>
    <cellStyle name="Porcentual 2 12 11 2" xfId="11464"/>
    <cellStyle name="Porcentual 2 12 12" xfId="5277"/>
    <cellStyle name="Porcentual 2 12 12 2" xfId="11465"/>
    <cellStyle name="Porcentual 2 12 13" xfId="5278"/>
    <cellStyle name="Porcentual 2 12 13 2" xfId="11466"/>
    <cellStyle name="Porcentual 2 12 14" xfId="5279"/>
    <cellStyle name="Porcentual 2 12 14 2" xfId="11467"/>
    <cellStyle name="Porcentual 2 12 15" xfId="5280"/>
    <cellStyle name="Porcentual 2 12 15 2" xfId="11468"/>
    <cellStyle name="Porcentual 2 12 16" xfId="5281"/>
    <cellStyle name="Porcentual 2 12 16 2" xfId="11469"/>
    <cellStyle name="Porcentual 2 12 17" xfId="5282"/>
    <cellStyle name="Porcentual 2 12 17 2" xfId="11470"/>
    <cellStyle name="Porcentual 2 12 18" xfId="5283"/>
    <cellStyle name="Porcentual 2 12 18 2" xfId="11471"/>
    <cellStyle name="Porcentual 2 12 19" xfId="5284"/>
    <cellStyle name="Porcentual 2 12 19 2" xfId="11472"/>
    <cellStyle name="Porcentual 2 12 2" xfId="5285"/>
    <cellStyle name="Porcentual 2 12 2 2" xfId="11473"/>
    <cellStyle name="Porcentual 2 12 20" xfId="5286"/>
    <cellStyle name="Porcentual 2 12 20 2" xfId="11474"/>
    <cellStyle name="Porcentual 2 12 21" xfId="5287"/>
    <cellStyle name="Porcentual 2 12 21 2" xfId="11475"/>
    <cellStyle name="Porcentual 2 12 22" xfId="5288"/>
    <cellStyle name="Porcentual 2 12 22 2" xfId="11476"/>
    <cellStyle name="Porcentual 2 12 23" xfId="5289"/>
    <cellStyle name="Porcentual 2 12 23 2" xfId="11477"/>
    <cellStyle name="Porcentual 2 12 24" xfId="5290"/>
    <cellStyle name="Porcentual 2 12 24 2" xfId="11478"/>
    <cellStyle name="Porcentual 2 12 25" xfId="5291"/>
    <cellStyle name="Porcentual 2 12 25 2" xfId="11479"/>
    <cellStyle name="Porcentual 2 12 26" xfId="5292"/>
    <cellStyle name="Porcentual 2 12 26 2" xfId="11480"/>
    <cellStyle name="Porcentual 2 12 27" xfId="5293"/>
    <cellStyle name="Porcentual 2 12 27 2" xfId="11481"/>
    <cellStyle name="Porcentual 2 12 28" xfId="5294"/>
    <cellStyle name="Porcentual 2 12 28 2" xfId="11482"/>
    <cellStyle name="Porcentual 2 12 29" xfId="11483"/>
    <cellStyle name="Porcentual 2 12 3" xfId="5295"/>
    <cellStyle name="Porcentual 2 12 3 2" xfId="11484"/>
    <cellStyle name="Porcentual 2 12 4" xfId="5296"/>
    <cellStyle name="Porcentual 2 12 4 2" xfId="11485"/>
    <cellStyle name="Porcentual 2 12 5" xfId="5297"/>
    <cellStyle name="Porcentual 2 12 5 2" xfId="11486"/>
    <cellStyle name="Porcentual 2 12 6" xfId="5298"/>
    <cellStyle name="Porcentual 2 12 6 2" xfId="11487"/>
    <cellStyle name="Porcentual 2 12 7" xfId="5299"/>
    <cellStyle name="Porcentual 2 12 7 2" xfId="11488"/>
    <cellStyle name="Porcentual 2 12 8" xfId="5300"/>
    <cellStyle name="Porcentual 2 12 8 2" xfId="11489"/>
    <cellStyle name="Porcentual 2 12 9" xfId="5301"/>
    <cellStyle name="Porcentual 2 12 9 2" xfId="11490"/>
    <cellStyle name="Porcentual 2 13" xfId="5302"/>
    <cellStyle name="Porcentual 2 13 10" xfId="5303"/>
    <cellStyle name="Porcentual 2 13 10 2" xfId="11491"/>
    <cellStyle name="Porcentual 2 13 11" xfId="5304"/>
    <cellStyle name="Porcentual 2 13 11 2" xfId="11492"/>
    <cellStyle name="Porcentual 2 13 12" xfId="5305"/>
    <cellStyle name="Porcentual 2 13 12 2" xfId="11493"/>
    <cellStyle name="Porcentual 2 13 13" xfId="5306"/>
    <cellStyle name="Porcentual 2 13 13 2" xfId="11494"/>
    <cellStyle name="Porcentual 2 13 14" xfId="5307"/>
    <cellStyle name="Porcentual 2 13 14 2" xfId="11495"/>
    <cellStyle name="Porcentual 2 13 15" xfId="5308"/>
    <cellStyle name="Porcentual 2 13 15 2" xfId="11496"/>
    <cellStyle name="Porcentual 2 13 16" xfId="5309"/>
    <cellStyle name="Porcentual 2 13 16 2" xfId="11497"/>
    <cellStyle name="Porcentual 2 13 17" xfId="5310"/>
    <cellStyle name="Porcentual 2 13 17 2" xfId="11498"/>
    <cellStyle name="Porcentual 2 13 18" xfId="5311"/>
    <cellStyle name="Porcentual 2 13 18 2" xfId="11499"/>
    <cellStyle name="Porcentual 2 13 19" xfId="5312"/>
    <cellStyle name="Porcentual 2 13 19 2" xfId="11500"/>
    <cellStyle name="Porcentual 2 13 2" xfId="5313"/>
    <cellStyle name="Porcentual 2 13 2 2" xfId="11501"/>
    <cellStyle name="Porcentual 2 13 20" xfId="5314"/>
    <cellStyle name="Porcentual 2 13 20 2" xfId="11502"/>
    <cellStyle name="Porcentual 2 13 21" xfId="5315"/>
    <cellStyle name="Porcentual 2 13 21 2" xfId="11503"/>
    <cellStyle name="Porcentual 2 13 22" xfId="5316"/>
    <cellStyle name="Porcentual 2 13 22 2" xfId="11504"/>
    <cellStyle name="Porcentual 2 13 23" xfId="5317"/>
    <cellStyle name="Porcentual 2 13 23 2" xfId="11505"/>
    <cellStyle name="Porcentual 2 13 24" xfId="5318"/>
    <cellStyle name="Porcentual 2 13 24 2" xfId="11506"/>
    <cellStyle name="Porcentual 2 13 25" xfId="5319"/>
    <cellStyle name="Porcentual 2 13 25 2" xfId="11507"/>
    <cellStyle name="Porcentual 2 13 26" xfId="5320"/>
    <cellStyle name="Porcentual 2 13 26 2" xfId="11508"/>
    <cellStyle name="Porcentual 2 13 27" xfId="5321"/>
    <cellStyle name="Porcentual 2 13 27 2" xfId="11509"/>
    <cellStyle name="Porcentual 2 13 28" xfId="5322"/>
    <cellStyle name="Porcentual 2 13 28 2" xfId="11510"/>
    <cellStyle name="Porcentual 2 13 29" xfId="11511"/>
    <cellStyle name="Porcentual 2 13 3" xfId="5323"/>
    <cellStyle name="Porcentual 2 13 3 2" xfId="11512"/>
    <cellStyle name="Porcentual 2 13 4" xfId="5324"/>
    <cellStyle name="Porcentual 2 13 4 2" xfId="11513"/>
    <cellStyle name="Porcentual 2 13 5" xfId="5325"/>
    <cellStyle name="Porcentual 2 13 5 2" xfId="11514"/>
    <cellStyle name="Porcentual 2 13 6" xfId="5326"/>
    <cellStyle name="Porcentual 2 13 6 2" xfId="11515"/>
    <cellStyle name="Porcentual 2 13 7" xfId="5327"/>
    <cellStyle name="Porcentual 2 13 7 2" xfId="11516"/>
    <cellStyle name="Porcentual 2 13 8" xfId="5328"/>
    <cellStyle name="Porcentual 2 13 8 2" xfId="11517"/>
    <cellStyle name="Porcentual 2 13 9" xfId="5329"/>
    <cellStyle name="Porcentual 2 13 9 2" xfId="11518"/>
    <cellStyle name="Porcentual 2 14" xfId="5330"/>
    <cellStyle name="Porcentual 2 14 10" xfId="5331"/>
    <cellStyle name="Porcentual 2 14 10 2" xfId="11519"/>
    <cellStyle name="Porcentual 2 14 11" xfId="5332"/>
    <cellStyle name="Porcentual 2 14 11 2" xfId="11520"/>
    <cellStyle name="Porcentual 2 14 12" xfId="5333"/>
    <cellStyle name="Porcentual 2 14 12 2" xfId="11521"/>
    <cellStyle name="Porcentual 2 14 13" xfId="5334"/>
    <cellStyle name="Porcentual 2 14 13 2" xfId="11522"/>
    <cellStyle name="Porcentual 2 14 14" xfId="5335"/>
    <cellStyle name="Porcentual 2 14 14 2" xfId="11523"/>
    <cellStyle name="Porcentual 2 14 15" xfId="5336"/>
    <cellStyle name="Porcentual 2 14 15 2" xfId="11524"/>
    <cellStyle name="Porcentual 2 14 16" xfId="5337"/>
    <cellStyle name="Porcentual 2 14 16 2" xfId="11525"/>
    <cellStyle name="Porcentual 2 14 17" xfId="5338"/>
    <cellStyle name="Porcentual 2 14 17 2" xfId="11526"/>
    <cellStyle name="Porcentual 2 14 18" xfId="5339"/>
    <cellStyle name="Porcentual 2 14 18 2" xfId="11527"/>
    <cellStyle name="Porcentual 2 14 19" xfId="5340"/>
    <cellStyle name="Porcentual 2 14 19 2" xfId="11528"/>
    <cellStyle name="Porcentual 2 14 2" xfId="5341"/>
    <cellStyle name="Porcentual 2 14 2 2" xfId="11529"/>
    <cellStyle name="Porcentual 2 14 20" xfId="5342"/>
    <cellStyle name="Porcentual 2 14 20 2" xfId="11530"/>
    <cellStyle name="Porcentual 2 14 21" xfId="5343"/>
    <cellStyle name="Porcentual 2 14 21 2" xfId="11531"/>
    <cellStyle name="Porcentual 2 14 22" xfId="5344"/>
    <cellStyle name="Porcentual 2 14 22 2" xfId="11532"/>
    <cellStyle name="Porcentual 2 14 23" xfId="5345"/>
    <cellStyle name="Porcentual 2 14 23 2" xfId="11533"/>
    <cellStyle name="Porcentual 2 14 24" xfId="5346"/>
    <cellStyle name="Porcentual 2 14 24 2" xfId="11534"/>
    <cellStyle name="Porcentual 2 14 25" xfId="5347"/>
    <cellStyle name="Porcentual 2 14 25 2" xfId="11535"/>
    <cellStyle name="Porcentual 2 14 26" xfId="5348"/>
    <cellStyle name="Porcentual 2 14 26 2" xfId="11536"/>
    <cellStyle name="Porcentual 2 14 27" xfId="5349"/>
    <cellStyle name="Porcentual 2 14 27 2" xfId="11537"/>
    <cellStyle name="Porcentual 2 14 28" xfId="5350"/>
    <cellStyle name="Porcentual 2 14 28 2" xfId="11538"/>
    <cellStyle name="Porcentual 2 14 29" xfId="11539"/>
    <cellStyle name="Porcentual 2 14 3" xfId="5351"/>
    <cellStyle name="Porcentual 2 14 3 2" xfId="11540"/>
    <cellStyle name="Porcentual 2 14 4" xfId="5352"/>
    <cellStyle name="Porcentual 2 14 4 2" xfId="11541"/>
    <cellStyle name="Porcentual 2 14 5" xfId="5353"/>
    <cellStyle name="Porcentual 2 14 5 2" xfId="11542"/>
    <cellStyle name="Porcentual 2 14 6" xfId="5354"/>
    <cellStyle name="Porcentual 2 14 6 2" xfId="11543"/>
    <cellStyle name="Porcentual 2 14 7" xfId="5355"/>
    <cellStyle name="Porcentual 2 14 7 2" xfId="11544"/>
    <cellStyle name="Porcentual 2 14 8" xfId="5356"/>
    <cellStyle name="Porcentual 2 14 8 2" xfId="11545"/>
    <cellStyle name="Porcentual 2 14 9" xfId="5357"/>
    <cellStyle name="Porcentual 2 14 9 2" xfId="11546"/>
    <cellStyle name="Porcentual 2 15" xfId="5358"/>
    <cellStyle name="Porcentual 2 15 10" xfId="5359"/>
    <cellStyle name="Porcentual 2 15 10 2" xfId="11547"/>
    <cellStyle name="Porcentual 2 15 11" xfId="5360"/>
    <cellStyle name="Porcentual 2 15 11 2" xfId="11548"/>
    <cellStyle name="Porcentual 2 15 12" xfId="5361"/>
    <cellStyle name="Porcentual 2 15 12 2" xfId="11549"/>
    <cellStyle name="Porcentual 2 15 13" xfId="5362"/>
    <cellStyle name="Porcentual 2 15 13 2" xfId="11550"/>
    <cellStyle name="Porcentual 2 15 14" xfId="5363"/>
    <cellStyle name="Porcentual 2 15 14 2" xfId="11551"/>
    <cellStyle name="Porcentual 2 15 15" xfId="5364"/>
    <cellStyle name="Porcentual 2 15 15 2" xfId="11552"/>
    <cellStyle name="Porcentual 2 15 16" xfId="5365"/>
    <cellStyle name="Porcentual 2 15 16 2" xfId="11553"/>
    <cellStyle name="Porcentual 2 15 17" xfId="5366"/>
    <cellStyle name="Porcentual 2 15 17 2" xfId="11554"/>
    <cellStyle name="Porcentual 2 15 18" xfId="5367"/>
    <cellStyle name="Porcentual 2 15 18 2" xfId="11555"/>
    <cellStyle name="Porcentual 2 15 19" xfId="5368"/>
    <cellStyle name="Porcentual 2 15 19 2" xfId="11556"/>
    <cellStyle name="Porcentual 2 15 2" xfId="5369"/>
    <cellStyle name="Porcentual 2 15 2 2" xfId="11557"/>
    <cellStyle name="Porcentual 2 15 20" xfId="5370"/>
    <cellStyle name="Porcentual 2 15 20 2" xfId="11558"/>
    <cellStyle name="Porcentual 2 15 21" xfId="5371"/>
    <cellStyle name="Porcentual 2 15 21 2" xfId="11559"/>
    <cellStyle name="Porcentual 2 15 22" xfId="5372"/>
    <cellStyle name="Porcentual 2 15 22 2" xfId="11560"/>
    <cellStyle name="Porcentual 2 15 23" xfId="5373"/>
    <cellStyle name="Porcentual 2 15 23 2" xfId="11561"/>
    <cellStyle name="Porcentual 2 15 24" xfId="5374"/>
    <cellStyle name="Porcentual 2 15 24 2" xfId="11562"/>
    <cellStyle name="Porcentual 2 15 25" xfId="5375"/>
    <cellStyle name="Porcentual 2 15 25 2" xfId="11563"/>
    <cellStyle name="Porcentual 2 15 26" xfId="5376"/>
    <cellStyle name="Porcentual 2 15 26 2" xfId="11564"/>
    <cellStyle name="Porcentual 2 15 27" xfId="5377"/>
    <cellStyle name="Porcentual 2 15 27 2" xfId="11565"/>
    <cellStyle name="Porcentual 2 15 28" xfId="5378"/>
    <cellStyle name="Porcentual 2 15 28 2" xfId="11566"/>
    <cellStyle name="Porcentual 2 15 29" xfId="11567"/>
    <cellStyle name="Porcentual 2 15 3" xfId="5379"/>
    <cellStyle name="Porcentual 2 15 3 2" xfId="11568"/>
    <cellStyle name="Porcentual 2 15 4" xfId="5380"/>
    <cellStyle name="Porcentual 2 15 4 2" xfId="11569"/>
    <cellStyle name="Porcentual 2 15 5" xfId="5381"/>
    <cellStyle name="Porcentual 2 15 5 2" xfId="11570"/>
    <cellStyle name="Porcentual 2 15 6" xfId="5382"/>
    <cellStyle name="Porcentual 2 15 6 2" xfId="11571"/>
    <cellStyle name="Porcentual 2 15 7" xfId="5383"/>
    <cellStyle name="Porcentual 2 15 7 2" xfId="11572"/>
    <cellStyle name="Porcentual 2 15 8" xfId="5384"/>
    <cellStyle name="Porcentual 2 15 8 2" xfId="11573"/>
    <cellStyle name="Porcentual 2 15 9" xfId="5385"/>
    <cellStyle name="Porcentual 2 15 9 2" xfId="11574"/>
    <cellStyle name="Porcentual 2 16" xfId="5386"/>
    <cellStyle name="Porcentual 2 16 10" xfId="5387"/>
    <cellStyle name="Porcentual 2 16 10 2" xfId="11575"/>
    <cellStyle name="Porcentual 2 16 11" xfId="5388"/>
    <cellStyle name="Porcentual 2 16 11 2" xfId="11576"/>
    <cellStyle name="Porcentual 2 16 12" xfId="5389"/>
    <cellStyle name="Porcentual 2 16 12 2" xfId="11577"/>
    <cellStyle name="Porcentual 2 16 13" xfId="5390"/>
    <cellStyle name="Porcentual 2 16 13 2" xfId="11578"/>
    <cellStyle name="Porcentual 2 16 14" xfId="5391"/>
    <cellStyle name="Porcentual 2 16 14 2" xfId="11579"/>
    <cellStyle name="Porcentual 2 16 15" xfId="5392"/>
    <cellStyle name="Porcentual 2 16 15 2" xfId="11580"/>
    <cellStyle name="Porcentual 2 16 16" xfId="5393"/>
    <cellStyle name="Porcentual 2 16 16 2" xfId="11581"/>
    <cellStyle name="Porcentual 2 16 17" xfId="5394"/>
    <cellStyle name="Porcentual 2 16 17 2" xfId="11582"/>
    <cellStyle name="Porcentual 2 16 18" xfId="5395"/>
    <cellStyle name="Porcentual 2 16 18 2" xfId="11583"/>
    <cellStyle name="Porcentual 2 16 19" xfId="5396"/>
    <cellStyle name="Porcentual 2 16 19 2" xfId="11584"/>
    <cellStyle name="Porcentual 2 16 2" xfId="5397"/>
    <cellStyle name="Porcentual 2 16 2 2" xfId="11585"/>
    <cellStyle name="Porcentual 2 16 20" xfId="5398"/>
    <cellStyle name="Porcentual 2 16 20 2" xfId="11586"/>
    <cellStyle name="Porcentual 2 16 21" xfId="5399"/>
    <cellStyle name="Porcentual 2 16 21 2" xfId="11587"/>
    <cellStyle name="Porcentual 2 16 22" xfId="5400"/>
    <cellStyle name="Porcentual 2 16 22 2" xfId="11588"/>
    <cellStyle name="Porcentual 2 16 23" xfId="5401"/>
    <cellStyle name="Porcentual 2 16 23 2" xfId="11589"/>
    <cellStyle name="Porcentual 2 16 24" xfId="5402"/>
    <cellStyle name="Porcentual 2 16 24 2" xfId="11590"/>
    <cellStyle name="Porcentual 2 16 25" xfId="5403"/>
    <cellStyle name="Porcentual 2 16 25 2" xfId="11591"/>
    <cellStyle name="Porcentual 2 16 26" xfId="5404"/>
    <cellStyle name="Porcentual 2 16 26 2" xfId="11592"/>
    <cellStyle name="Porcentual 2 16 27" xfId="5405"/>
    <cellStyle name="Porcentual 2 16 27 2" xfId="11593"/>
    <cellStyle name="Porcentual 2 16 28" xfId="5406"/>
    <cellStyle name="Porcentual 2 16 28 2" xfId="11594"/>
    <cellStyle name="Porcentual 2 16 29" xfId="11595"/>
    <cellStyle name="Porcentual 2 16 3" xfId="5407"/>
    <cellStyle name="Porcentual 2 16 3 2" xfId="11596"/>
    <cellStyle name="Porcentual 2 16 4" xfId="5408"/>
    <cellStyle name="Porcentual 2 16 4 2" xfId="11597"/>
    <cellStyle name="Porcentual 2 16 5" xfId="5409"/>
    <cellStyle name="Porcentual 2 16 5 2" xfId="11598"/>
    <cellStyle name="Porcentual 2 16 6" xfId="5410"/>
    <cellStyle name="Porcentual 2 16 6 2" xfId="11599"/>
    <cellStyle name="Porcentual 2 16 7" xfId="5411"/>
    <cellStyle name="Porcentual 2 16 7 2" xfId="11600"/>
    <cellStyle name="Porcentual 2 16 8" xfId="5412"/>
    <cellStyle name="Porcentual 2 16 8 2" xfId="11601"/>
    <cellStyle name="Porcentual 2 16 9" xfId="5413"/>
    <cellStyle name="Porcentual 2 16 9 2" xfId="11602"/>
    <cellStyle name="Porcentual 2 17" xfId="5414"/>
    <cellStyle name="Porcentual 2 17 10" xfId="5415"/>
    <cellStyle name="Porcentual 2 17 10 2" xfId="11603"/>
    <cellStyle name="Porcentual 2 17 11" xfId="5416"/>
    <cellStyle name="Porcentual 2 17 11 2" xfId="11604"/>
    <cellStyle name="Porcentual 2 17 12" xfId="5417"/>
    <cellStyle name="Porcentual 2 17 12 2" xfId="11605"/>
    <cellStyle name="Porcentual 2 17 13" xfId="5418"/>
    <cellStyle name="Porcentual 2 17 13 2" xfId="11606"/>
    <cellStyle name="Porcentual 2 17 14" xfId="5419"/>
    <cellStyle name="Porcentual 2 17 14 2" xfId="11607"/>
    <cellStyle name="Porcentual 2 17 15" xfId="5420"/>
    <cellStyle name="Porcentual 2 17 15 2" xfId="11608"/>
    <cellStyle name="Porcentual 2 17 16" xfId="5421"/>
    <cellStyle name="Porcentual 2 17 16 2" xfId="11609"/>
    <cellStyle name="Porcentual 2 17 17" xfId="5422"/>
    <cellStyle name="Porcentual 2 17 17 2" xfId="11610"/>
    <cellStyle name="Porcentual 2 17 18" xfId="5423"/>
    <cellStyle name="Porcentual 2 17 18 2" xfId="11611"/>
    <cellStyle name="Porcentual 2 17 19" xfId="5424"/>
    <cellStyle name="Porcentual 2 17 19 2" xfId="11612"/>
    <cellStyle name="Porcentual 2 17 2" xfId="5425"/>
    <cellStyle name="Porcentual 2 17 2 2" xfId="11613"/>
    <cellStyle name="Porcentual 2 17 20" xfId="5426"/>
    <cellStyle name="Porcentual 2 17 20 2" xfId="11614"/>
    <cellStyle name="Porcentual 2 17 21" xfId="5427"/>
    <cellStyle name="Porcentual 2 17 21 2" xfId="11615"/>
    <cellStyle name="Porcentual 2 17 22" xfId="5428"/>
    <cellStyle name="Porcentual 2 17 22 2" xfId="11616"/>
    <cellStyle name="Porcentual 2 17 23" xfId="5429"/>
    <cellStyle name="Porcentual 2 17 23 2" xfId="11617"/>
    <cellStyle name="Porcentual 2 17 24" xfId="5430"/>
    <cellStyle name="Porcentual 2 17 24 2" xfId="11618"/>
    <cellStyle name="Porcentual 2 17 25" xfId="5431"/>
    <cellStyle name="Porcentual 2 17 25 2" xfId="11619"/>
    <cellStyle name="Porcentual 2 17 26" xfId="5432"/>
    <cellStyle name="Porcentual 2 17 26 2" xfId="11620"/>
    <cellStyle name="Porcentual 2 17 27" xfId="5433"/>
    <cellStyle name="Porcentual 2 17 27 2" xfId="11621"/>
    <cellStyle name="Porcentual 2 17 28" xfId="5434"/>
    <cellStyle name="Porcentual 2 17 28 2" xfId="11622"/>
    <cellStyle name="Porcentual 2 17 29" xfId="11623"/>
    <cellStyle name="Porcentual 2 17 3" xfId="5435"/>
    <cellStyle name="Porcentual 2 17 3 2" xfId="11624"/>
    <cellStyle name="Porcentual 2 17 4" xfId="5436"/>
    <cellStyle name="Porcentual 2 17 4 2" xfId="11625"/>
    <cellStyle name="Porcentual 2 17 5" xfId="5437"/>
    <cellStyle name="Porcentual 2 17 5 2" xfId="11626"/>
    <cellStyle name="Porcentual 2 17 6" xfId="5438"/>
    <cellStyle name="Porcentual 2 17 6 2" xfId="11627"/>
    <cellStyle name="Porcentual 2 17 7" xfId="5439"/>
    <cellStyle name="Porcentual 2 17 7 2" xfId="11628"/>
    <cellStyle name="Porcentual 2 17 8" xfId="5440"/>
    <cellStyle name="Porcentual 2 17 8 2" xfId="11629"/>
    <cellStyle name="Porcentual 2 17 9" xfId="5441"/>
    <cellStyle name="Porcentual 2 17 9 2" xfId="11630"/>
    <cellStyle name="Porcentual 2 18" xfId="5442"/>
    <cellStyle name="Porcentual 2 18 10" xfId="5443"/>
    <cellStyle name="Porcentual 2 18 10 2" xfId="11631"/>
    <cellStyle name="Porcentual 2 18 11" xfId="5444"/>
    <cellStyle name="Porcentual 2 18 11 2" xfId="11632"/>
    <cellStyle name="Porcentual 2 18 12" xfId="5445"/>
    <cellStyle name="Porcentual 2 18 12 2" xfId="11633"/>
    <cellStyle name="Porcentual 2 18 13" xfId="5446"/>
    <cellStyle name="Porcentual 2 18 13 2" xfId="11634"/>
    <cellStyle name="Porcentual 2 18 14" xfId="5447"/>
    <cellStyle name="Porcentual 2 18 14 2" xfId="11635"/>
    <cellStyle name="Porcentual 2 18 15" xfId="5448"/>
    <cellStyle name="Porcentual 2 18 15 2" xfId="11636"/>
    <cellStyle name="Porcentual 2 18 16" xfId="5449"/>
    <cellStyle name="Porcentual 2 18 16 2" xfId="11637"/>
    <cellStyle name="Porcentual 2 18 17" xfId="5450"/>
    <cellStyle name="Porcentual 2 18 17 2" xfId="11638"/>
    <cellStyle name="Porcentual 2 18 18" xfId="5451"/>
    <cellStyle name="Porcentual 2 18 18 2" xfId="11639"/>
    <cellStyle name="Porcentual 2 18 19" xfId="5452"/>
    <cellStyle name="Porcentual 2 18 19 2" xfId="11640"/>
    <cellStyle name="Porcentual 2 18 2" xfId="5453"/>
    <cellStyle name="Porcentual 2 18 2 2" xfId="11641"/>
    <cellStyle name="Porcentual 2 18 20" xfId="5454"/>
    <cellStyle name="Porcentual 2 18 20 2" xfId="11642"/>
    <cellStyle name="Porcentual 2 18 21" xfId="5455"/>
    <cellStyle name="Porcentual 2 18 21 2" xfId="11643"/>
    <cellStyle name="Porcentual 2 18 22" xfId="5456"/>
    <cellStyle name="Porcentual 2 18 22 2" xfId="11644"/>
    <cellStyle name="Porcentual 2 18 23" xfId="5457"/>
    <cellStyle name="Porcentual 2 18 23 2" xfId="11645"/>
    <cellStyle name="Porcentual 2 18 24" xfId="5458"/>
    <cellStyle name="Porcentual 2 18 24 2" xfId="11646"/>
    <cellStyle name="Porcentual 2 18 25" xfId="5459"/>
    <cellStyle name="Porcentual 2 18 25 2" xfId="11647"/>
    <cellStyle name="Porcentual 2 18 26" xfId="5460"/>
    <cellStyle name="Porcentual 2 18 26 2" xfId="11648"/>
    <cellStyle name="Porcentual 2 18 27" xfId="5461"/>
    <cellStyle name="Porcentual 2 18 27 2" xfId="11649"/>
    <cellStyle name="Porcentual 2 18 28" xfId="5462"/>
    <cellStyle name="Porcentual 2 18 28 2" xfId="11650"/>
    <cellStyle name="Porcentual 2 18 29" xfId="11651"/>
    <cellStyle name="Porcentual 2 18 3" xfId="5463"/>
    <cellStyle name="Porcentual 2 18 3 2" xfId="11652"/>
    <cellStyle name="Porcentual 2 18 4" xfId="5464"/>
    <cellStyle name="Porcentual 2 18 4 2" xfId="11653"/>
    <cellStyle name="Porcentual 2 18 5" xfId="5465"/>
    <cellStyle name="Porcentual 2 18 5 2" xfId="11654"/>
    <cellStyle name="Porcentual 2 18 6" xfId="5466"/>
    <cellStyle name="Porcentual 2 18 6 2" xfId="11655"/>
    <cellStyle name="Porcentual 2 18 7" xfId="5467"/>
    <cellStyle name="Porcentual 2 18 7 2" xfId="11656"/>
    <cellStyle name="Porcentual 2 18 8" xfId="5468"/>
    <cellStyle name="Porcentual 2 18 8 2" xfId="11657"/>
    <cellStyle name="Porcentual 2 18 9" xfId="5469"/>
    <cellStyle name="Porcentual 2 18 9 2" xfId="11658"/>
    <cellStyle name="Porcentual 2 19" xfId="5470"/>
    <cellStyle name="Porcentual 2 19 10" xfId="5471"/>
    <cellStyle name="Porcentual 2 19 10 2" xfId="11659"/>
    <cellStyle name="Porcentual 2 19 11" xfId="5472"/>
    <cellStyle name="Porcentual 2 19 11 2" xfId="11660"/>
    <cellStyle name="Porcentual 2 19 12" xfId="5473"/>
    <cellStyle name="Porcentual 2 19 12 2" xfId="11661"/>
    <cellStyle name="Porcentual 2 19 13" xfId="5474"/>
    <cellStyle name="Porcentual 2 19 13 2" xfId="11662"/>
    <cellStyle name="Porcentual 2 19 14" xfId="5475"/>
    <cellStyle name="Porcentual 2 19 14 2" xfId="11663"/>
    <cellStyle name="Porcentual 2 19 15" xfId="5476"/>
    <cellStyle name="Porcentual 2 19 15 2" xfId="11664"/>
    <cellStyle name="Porcentual 2 19 16" xfId="5477"/>
    <cellStyle name="Porcentual 2 19 16 2" xfId="11665"/>
    <cellStyle name="Porcentual 2 19 17" xfId="5478"/>
    <cellStyle name="Porcentual 2 19 17 2" xfId="11666"/>
    <cellStyle name="Porcentual 2 19 18" xfId="5479"/>
    <cellStyle name="Porcentual 2 19 18 2" xfId="11667"/>
    <cellStyle name="Porcentual 2 19 19" xfId="5480"/>
    <cellStyle name="Porcentual 2 19 19 2" xfId="11668"/>
    <cellStyle name="Porcentual 2 19 2" xfId="5481"/>
    <cellStyle name="Porcentual 2 19 2 2" xfId="11669"/>
    <cellStyle name="Porcentual 2 19 20" xfId="5482"/>
    <cellStyle name="Porcentual 2 19 20 2" xfId="11670"/>
    <cellStyle name="Porcentual 2 19 21" xfId="5483"/>
    <cellStyle name="Porcentual 2 19 21 2" xfId="11671"/>
    <cellStyle name="Porcentual 2 19 22" xfId="5484"/>
    <cellStyle name="Porcentual 2 19 22 2" xfId="11672"/>
    <cellStyle name="Porcentual 2 19 23" xfId="5485"/>
    <cellStyle name="Porcentual 2 19 23 2" xfId="11673"/>
    <cellStyle name="Porcentual 2 19 24" xfId="5486"/>
    <cellStyle name="Porcentual 2 19 24 2" xfId="11674"/>
    <cellStyle name="Porcentual 2 19 25" xfId="5487"/>
    <cellStyle name="Porcentual 2 19 25 2" xfId="11675"/>
    <cellStyle name="Porcentual 2 19 26" xfId="5488"/>
    <cellStyle name="Porcentual 2 19 26 2" xfId="11676"/>
    <cellStyle name="Porcentual 2 19 27" xfId="5489"/>
    <cellStyle name="Porcentual 2 19 27 2" xfId="11677"/>
    <cellStyle name="Porcentual 2 19 28" xfId="5490"/>
    <cellStyle name="Porcentual 2 19 28 2" xfId="11678"/>
    <cellStyle name="Porcentual 2 19 29" xfId="11679"/>
    <cellStyle name="Porcentual 2 19 3" xfId="5491"/>
    <cellStyle name="Porcentual 2 19 3 2" xfId="11680"/>
    <cellStyle name="Porcentual 2 19 4" xfId="5492"/>
    <cellStyle name="Porcentual 2 19 4 2" xfId="11681"/>
    <cellStyle name="Porcentual 2 19 5" xfId="5493"/>
    <cellStyle name="Porcentual 2 19 5 2" xfId="11682"/>
    <cellStyle name="Porcentual 2 19 6" xfId="5494"/>
    <cellStyle name="Porcentual 2 19 6 2" xfId="11683"/>
    <cellStyle name="Porcentual 2 19 7" xfId="5495"/>
    <cellStyle name="Porcentual 2 19 7 2" xfId="11684"/>
    <cellStyle name="Porcentual 2 19 8" xfId="5496"/>
    <cellStyle name="Porcentual 2 19 8 2" xfId="11685"/>
    <cellStyle name="Porcentual 2 19 9" xfId="5497"/>
    <cellStyle name="Porcentual 2 19 9 2" xfId="11686"/>
    <cellStyle name="Porcentual 2 2" xfId="67"/>
    <cellStyle name="Porcentual 2 2 10" xfId="5499"/>
    <cellStyle name="Porcentual 2 2 10 2" xfId="11687"/>
    <cellStyle name="Porcentual 2 2 10 3" xfId="8665"/>
    <cellStyle name="Porcentual 2 2 11" xfId="5500"/>
    <cellStyle name="Porcentual 2 2 11 2" xfId="11688"/>
    <cellStyle name="Porcentual 2 2 11 3" xfId="8666"/>
    <cellStyle name="Porcentual 2 2 12" xfId="5501"/>
    <cellStyle name="Porcentual 2 2 12 2" xfId="11689"/>
    <cellStyle name="Porcentual 2 2 12 3" xfId="8667"/>
    <cellStyle name="Porcentual 2 2 13" xfId="5502"/>
    <cellStyle name="Porcentual 2 2 13 2" xfId="11690"/>
    <cellStyle name="Porcentual 2 2 13 3" xfId="8668"/>
    <cellStyle name="Porcentual 2 2 14" xfId="5503"/>
    <cellStyle name="Porcentual 2 2 14 2" xfId="11691"/>
    <cellStyle name="Porcentual 2 2 14 3" xfId="8669"/>
    <cellStyle name="Porcentual 2 2 15" xfId="5504"/>
    <cellStyle name="Porcentual 2 2 15 2" xfId="11692"/>
    <cellStyle name="Porcentual 2 2 15 3" xfId="8670"/>
    <cellStyle name="Porcentual 2 2 16" xfId="5505"/>
    <cellStyle name="Porcentual 2 2 16 2" xfId="11693"/>
    <cellStyle name="Porcentual 2 2 16 3" xfId="8671"/>
    <cellStyle name="Porcentual 2 2 17" xfId="5506"/>
    <cellStyle name="Porcentual 2 2 17 2" xfId="11694"/>
    <cellStyle name="Porcentual 2 2 17 3" xfId="8672"/>
    <cellStyle name="Porcentual 2 2 18" xfId="5507"/>
    <cellStyle name="Porcentual 2 2 18 2" xfId="11695"/>
    <cellStyle name="Porcentual 2 2 18 3" xfId="8673"/>
    <cellStyle name="Porcentual 2 2 19" xfId="5508"/>
    <cellStyle name="Porcentual 2 2 19 2" xfId="11696"/>
    <cellStyle name="Porcentual 2 2 19 3" xfId="8674"/>
    <cellStyle name="Porcentual 2 2 2" xfId="5509"/>
    <cellStyle name="Porcentual 2 2 2 10" xfId="7172"/>
    <cellStyle name="Porcentual 2 2 2 10 2" xfId="9577"/>
    <cellStyle name="Porcentual 2 2 2 11" xfId="7173"/>
    <cellStyle name="Porcentual 2 2 2 11 2" xfId="9680"/>
    <cellStyle name="Porcentual 2 2 2 2" xfId="5510"/>
    <cellStyle name="Porcentual 2 2 2 2 2" xfId="7174"/>
    <cellStyle name="Porcentual 2 2 2 2 2 2" xfId="9628"/>
    <cellStyle name="Porcentual 2 2 2 2 3" xfId="8675"/>
    <cellStyle name="Porcentual 2 2 2 3" xfId="5511"/>
    <cellStyle name="Porcentual 2 2 2 3 2" xfId="8676"/>
    <cellStyle name="Porcentual 2 2 2 4" xfId="5512"/>
    <cellStyle name="Porcentual 2 2 2 4 2" xfId="8677"/>
    <cellStyle name="Porcentual 2 2 2 5" xfId="5513"/>
    <cellStyle name="Porcentual 2 2 2 5 2" xfId="8678"/>
    <cellStyle name="Porcentual 2 2 2 6" xfId="5514"/>
    <cellStyle name="Porcentual 2 2 2 6 2" xfId="8679"/>
    <cellStyle name="Porcentual 2 2 2 7" xfId="5515"/>
    <cellStyle name="Porcentual 2 2 2 7 2" xfId="8680"/>
    <cellStyle name="Porcentual 2 2 2 8" xfId="5516"/>
    <cellStyle name="Porcentual 2 2 2 8 2" xfId="8681"/>
    <cellStyle name="Porcentual 2 2 2 9" xfId="7175"/>
    <cellStyle name="Porcentual 2 2 2 9 2" xfId="9521"/>
    <cellStyle name="Porcentual 2 2 20" xfId="5517"/>
    <cellStyle name="Porcentual 2 2 20 2" xfId="11697"/>
    <cellStyle name="Porcentual 2 2 20 3" xfId="8682"/>
    <cellStyle name="Porcentual 2 2 21" xfId="5518"/>
    <cellStyle name="Porcentual 2 2 21 2" xfId="11698"/>
    <cellStyle name="Porcentual 2 2 21 3" xfId="8683"/>
    <cellStyle name="Porcentual 2 2 22" xfId="5519"/>
    <cellStyle name="Porcentual 2 2 22 2" xfId="11699"/>
    <cellStyle name="Porcentual 2 2 22 3" xfId="8684"/>
    <cellStyle name="Porcentual 2 2 23" xfId="5520"/>
    <cellStyle name="Porcentual 2 2 23 2" xfId="11700"/>
    <cellStyle name="Porcentual 2 2 23 3" xfId="8685"/>
    <cellStyle name="Porcentual 2 2 24" xfId="5521"/>
    <cellStyle name="Porcentual 2 2 24 2" xfId="11701"/>
    <cellStyle name="Porcentual 2 2 24 3" xfId="8686"/>
    <cellStyle name="Porcentual 2 2 25" xfId="5522"/>
    <cellStyle name="Porcentual 2 2 25 2" xfId="11702"/>
    <cellStyle name="Porcentual 2 2 25 3" xfId="8687"/>
    <cellStyle name="Porcentual 2 2 26" xfId="5523"/>
    <cellStyle name="Porcentual 2 2 26 2" xfId="11703"/>
    <cellStyle name="Porcentual 2 2 26 3" xfId="8688"/>
    <cellStyle name="Porcentual 2 2 27" xfId="5524"/>
    <cellStyle name="Porcentual 2 2 27 2" xfId="11704"/>
    <cellStyle name="Porcentual 2 2 27 3" xfId="8689"/>
    <cellStyle name="Porcentual 2 2 28" xfId="5525"/>
    <cellStyle name="Porcentual 2 2 28 2" xfId="11705"/>
    <cellStyle name="Porcentual 2 2 28 3" xfId="8690"/>
    <cellStyle name="Porcentual 2 2 29" xfId="5526"/>
    <cellStyle name="Porcentual 2 2 29 2" xfId="11706"/>
    <cellStyle name="Porcentual 2 2 29 3" xfId="8691"/>
    <cellStyle name="Porcentual 2 2 3" xfId="5527"/>
    <cellStyle name="Porcentual 2 2 3 2" xfId="7176"/>
    <cellStyle name="Porcentual 2 2 3 2 2" xfId="7177"/>
    <cellStyle name="Porcentual 2 2 3 2 2 2" xfId="9610"/>
    <cellStyle name="Porcentual 2 2 3 2 3" xfId="9500"/>
    <cellStyle name="Porcentual 2 2 3 3" xfId="7178"/>
    <cellStyle name="Porcentual 2 2 3 3 2" xfId="9559"/>
    <cellStyle name="Porcentual 2 2 3 4" xfId="8692"/>
    <cellStyle name="Porcentual 2 2 30" xfId="5528"/>
    <cellStyle name="Porcentual 2 2 30 2" xfId="11707"/>
    <cellStyle name="Porcentual 2 2 31" xfId="5529"/>
    <cellStyle name="Porcentual 2 2 31 2" xfId="11708"/>
    <cellStyle name="Porcentual 2 2 32" xfId="5530"/>
    <cellStyle name="Porcentual 2 2 32 2" xfId="11709"/>
    <cellStyle name="Porcentual 2 2 33" xfId="5531"/>
    <cellStyle name="Porcentual 2 2 33 2" xfId="11710"/>
    <cellStyle name="Porcentual 2 2 34" xfId="5532"/>
    <cellStyle name="Porcentual 2 2 34 2" xfId="11711"/>
    <cellStyle name="Porcentual 2 2 35" xfId="5533"/>
    <cellStyle name="Porcentual 2 2 35 2" xfId="11712"/>
    <cellStyle name="Porcentual 2 2 36" xfId="5534"/>
    <cellStyle name="Porcentual 2 2 36 2" xfId="11713"/>
    <cellStyle name="Porcentual 2 2 37" xfId="5535"/>
    <cellStyle name="Porcentual 2 2 37 2" xfId="11714"/>
    <cellStyle name="Porcentual 2 2 38" xfId="5536"/>
    <cellStyle name="Porcentual 2 2 38 2" xfId="11715"/>
    <cellStyle name="Porcentual 2 2 39" xfId="5537"/>
    <cellStyle name="Porcentual 2 2 39 2" xfId="11716"/>
    <cellStyle name="Porcentual 2 2 4" xfId="5538"/>
    <cellStyle name="Porcentual 2 2 4 2" xfId="7179"/>
    <cellStyle name="Porcentual 2 2 4 2 2" xfId="9594"/>
    <cellStyle name="Porcentual 2 2 4 3" xfId="8693"/>
    <cellStyle name="Porcentual 2 2 40" xfId="5539"/>
    <cellStyle name="Porcentual 2 2 40 2" xfId="11717"/>
    <cellStyle name="Porcentual 2 2 41" xfId="5540"/>
    <cellStyle name="Porcentual 2 2 41 2" xfId="11718"/>
    <cellStyle name="Porcentual 2 2 42" xfId="5541"/>
    <cellStyle name="Porcentual 2 2 42 2" xfId="11719"/>
    <cellStyle name="Porcentual 2 2 43" xfId="5542"/>
    <cellStyle name="Porcentual 2 2 43 2" xfId="11720"/>
    <cellStyle name="Porcentual 2 2 44" xfId="5543"/>
    <cellStyle name="Porcentual 2 2 44 2" xfId="11721"/>
    <cellStyle name="Porcentual 2 2 45" xfId="5544"/>
    <cellStyle name="Porcentual 2 2 45 2" xfId="11722"/>
    <cellStyle name="Porcentual 2 2 46" xfId="5545"/>
    <cellStyle name="Porcentual 2 2 46 2" xfId="11723"/>
    <cellStyle name="Porcentual 2 2 47" xfId="5546"/>
    <cellStyle name="Porcentual 2 2 47 2" xfId="11724"/>
    <cellStyle name="Porcentual 2 2 48" xfId="5547"/>
    <cellStyle name="Porcentual 2 2 48 2" xfId="11725"/>
    <cellStyle name="Porcentual 2 2 49" xfId="5548"/>
    <cellStyle name="Porcentual 2 2 49 2" xfId="11726"/>
    <cellStyle name="Porcentual 2 2 5" xfId="5549"/>
    <cellStyle name="Porcentual 2 2 5 2" xfId="11727"/>
    <cellStyle name="Porcentual 2 2 5 3" xfId="8694"/>
    <cellStyle name="Porcentual 2 2 50" xfId="5550"/>
    <cellStyle name="Porcentual 2 2 50 2" xfId="11728"/>
    <cellStyle name="Porcentual 2 2 51" xfId="5551"/>
    <cellStyle name="Porcentual 2 2 51 2" xfId="11729"/>
    <cellStyle name="Porcentual 2 2 52" xfId="5552"/>
    <cellStyle name="Porcentual 2 2 52 2" xfId="11730"/>
    <cellStyle name="Porcentual 2 2 53" xfId="5553"/>
    <cellStyle name="Porcentual 2 2 53 2" xfId="11731"/>
    <cellStyle name="Porcentual 2 2 54" xfId="5554"/>
    <cellStyle name="Porcentual 2 2 54 2" xfId="11732"/>
    <cellStyle name="Porcentual 2 2 55" xfId="5555"/>
    <cellStyle name="Porcentual 2 2 55 2" xfId="11733"/>
    <cellStyle name="Porcentual 2 2 56" xfId="5556"/>
    <cellStyle name="Porcentual 2 2 56 2" xfId="11734"/>
    <cellStyle name="Porcentual 2 2 57" xfId="5557"/>
    <cellStyle name="Porcentual 2 2 58" xfId="5558"/>
    <cellStyle name="Porcentual 2 2 59" xfId="5559"/>
    <cellStyle name="Porcentual 2 2 6" xfId="5560"/>
    <cellStyle name="Porcentual 2 2 6 2" xfId="11735"/>
    <cellStyle name="Porcentual 2 2 6 3" xfId="8695"/>
    <cellStyle name="Porcentual 2 2 60" xfId="5561"/>
    <cellStyle name="Porcentual 2 2 61" xfId="5562"/>
    <cellStyle name="Porcentual 2 2 62" xfId="5563"/>
    <cellStyle name="Porcentual 2 2 63" xfId="5564"/>
    <cellStyle name="Porcentual 2 2 63 2" xfId="9484"/>
    <cellStyle name="Porcentual 2 2 64" xfId="7180"/>
    <cellStyle name="Porcentual 2 2 64 2" xfId="9543"/>
    <cellStyle name="Porcentual 2 2 65" xfId="7181"/>
    <cellStyle name="Porcentual 2 2 65 2" xfId="9664"/>
    <cellStyle name="Porcentual 2 2 66" xfId="8664"/>
    <cellStyle name="Porcentual 2 2 67" xfId="5498"/>
    <cellStyle name="Porcentual 2 2 7" xfId="5565"/>
    <cellStyle name="Porcentual 2 2 7 2" xfId="11736"/>
    <cellStyle name="Porcentual 2 2 7 3" xfId="8696"/>
    <cellStyle name="Porcentual 2 2 8" xfId="5566"/>
    <cellStyle name="Porcentual 2 2 8 2" xfId="11737"/>
    <cellStyle name="Porcentual 2 2 8 3" xfId="8697"/>
    <cellStyle name="Porcentual 2 2 9" xfId="5567"/>
    <cellStyle name="Porcentual 2 2 9 2" xfId="11738"/>
    <cellStyle name="Porcentual 2 2 9 3" xfId="8698"/>
    <cellStyle name="Porcentual 2 20" xfId="5568"/>
    <cellStyle name="Porcentual 2 20 10" xfId="5569"/>
    <cellStyle name="Porcentual 2 20 10 2" xfId="11739"/>
    <cellStyle name="Porcentual 2 20 11" xfId="5570"/>
    <cellStyle name="Porcentual 2 20 11 2" xfId="11740"/>
    <cellStyle name="Porcentual 2 20 12" xfId="5571"/>
    <cellStyle name="Porcentual 2 20 12 2" xfId="11741"/>
    <cellStyle name="Porcentual 2 20 13" xfId="5572"/>
    <cellStyle name="Porcentual 2 20 13 2" xfId="11742"/>
    <cellStyle name="Porcentual 2 20 14" xfId="5573"/>
    <cellStyle name="Porcentual 2 20 14 2" xfId="11743"/>
    <cellStyle name="Porcentual 2 20 15" xfId="5574"/>
    <cellStyle name="Porcentual 2 20 15 2" xfId="11744"/>
    <cellStyle name="Porcentual 2 20 16" xfId="5575"/>
    <cellStyle name="Porcentual 2 20 16 2" xfId="11745"/>
    <cellStyle name="Porcentual 2 20 17" xfId="5576"/>
    <cellStyle name="Porcentual 2 20 17 2" xfId="11746"/>
    <cellStyle name="Porcentual 2 20 18" xfId="5577"/>
    <cellStyle name="Porcentual 2 20 18 2" xfId="11747"/>
    <cellStyle name="Porcentual 2 20 19" xfId="5578"/>
    <cellStyle name="Porcentual 2 20 19 2" xfId="11748"/>
    <cellStyle name="Porcentual 2 20 2" xfId="5579"/>
    <cellStyle name="Porcentual 2 20 2 2" xfId="11749"/>
    <cellStyle name="Porcentual 2 20 20" xfId="5580"/>
    <cellStyle name="Porcentual 2 20 20 2" xfId="11750"/>
    <cellStyle name="Porcentual 2 20 21" xfId="5581"/>
    <cellStyle name="Porcentual 2 20 21 2" xfId="11751"/>
    <cellStyle name="Porcentual 2 20 22" xfId="5582"/>
    <cellStyle name="Porcentual 2 20 22 2" xfId="11752"/>
    <cellStyle name="Porcentual 2 20 23" xfId="5583"/>
    <cellStyle name="Porcentual 2 20 23 2" xfId="11753"/>
    <cellStyle name="Porcentual 2 20 24" xfId="5584"/>
    <cellStyle name="Porcentual 2 20 24 2" xfId="11754"/>
    <cellStyle name="Porcentual 2 20 25" xfId="5585"/>
    <cellStyle name="Porcentual 2 20 25 2" xfId="11755"/>
    <cellStyle name="Porcentual 2 20 26" xfId="5586"/>
    <cellStyle name="Porcentual 2 20 26 2" xfId="11756"/>
    <cellStyle name="Porcentual 2 20 27" xfId="5587"/>
    <cellStyle name="Porcentual 2 20 27 2" xfId="11757"/>
    <cellStyle name="Porcentual 2 20 28" xfId="5588"/>
    <cellStyle name="Porcentual 2 20 28 2" xfId="11758"/>
    <cellStyle name="Porcentual 2 20 29" xfId="11759"/>
    <cellStyle name="Porcentual 2 20 3" xfId="5589"/>
    <cellStyle name="Porcentual 2 20 3 2" xfId="11760"/>
    <cellStyle name="Porcentual 2 20 4" xfId="5590"/>
    <cellStyle name="Porcentual 2 20 4 2" xfId="11761"/>
    <cellStyle name="Porcentual 2 20 5" xfId="5591"/>
    <cellStyle name="Porcentual 2 20 5 2" xfId="11762"/>
    <cellStyle name="Porcentual 2 20 6" xfId="5592"/>
    <cellStyle name="Porcentual 2 20 6 2" xfId="11763"/>
    <cellStyle name="Porcentual 2 20 7" xfId="5593"/>
    <cellStyle name="Porcentual 2 20 7 2" xfId="11764"/>
    <cellStyle name="Porcentual 2 20 8" xfId="5594"/>
    <cellStyle name="Porcentual 2 20 8 2" xfId="11765"/>
    <cellStyle name="Porcentual 2 20 9" xfId="5595"/>
    <cellStyle name="Porcentual 2 20 9 2" xfId="11766"/>
    <cellStyle name="Porcentual 2 21" xfId="5596"/>
    <cellStyle name="Porcentual 2 21 10" xfId="5597"/>
    <cellStyle name="Porcentual 2 21 10 2" xfId="11767"/>
    <cellStyle name="Porcentual 2 21 11" xfId="5598"/>
    <cellStyle name="Porcentual 2 21 11 2" xfId="11768"/>
    <cellStyle name="Porcentual 2 21 12" xfId="5599"/>
    <cellStyle name="Porcentual 2 21 12 2" xfId="11769"/>
    <cellStyle name="Porcentual 2 21 13" xfId="5600"/>
    <cellStyle name="Porcentual 2 21 13 2" xfId="11770"/>
    <cellStyle name="Porcentual 2 21 14" xfId="5601"/>
    <cellStyle name="Porcentual 2 21 14 2" xfId="11771"/>
    <cellStyle name="Porcentual 2 21 15" xfId="5602"/>
    <cellStyle name="Porcentual 2 21 15 2" xfId="11772"/>
    <cellStyle name="Porcentual 2 21 16" xfId="5603"/>
    <cellStyle name="Porcentual 2 21 16 2" xfId="11773"/>
    <cellStyle name="Porcentual 2 21 17" xfId="5604"/>
    <cellStyle name="Porcentual 2 21 17 2" xfId="11774"/>
    <cellStyle name="Porcentual 2 21 18" xfId="5605"/>
    <cellStyle name="Porcentual 2 21 18 2" xfId="11775"/>
    <cellStyle name="Porcentual 2 21 19" xfId="5606"/>
    <cellStyle name="Porcentual 2 21 19 2" xfId="11776"/>
    <cellStyle name="Porcentual 2 21 2" xfId="5607"/>
    <cellStyle name="Porcentual 2 21 2 2" xfId="11777"/>
    <cellStyle name="Porcentual 2 21 20" xfId="5608"/>
    <cellStyle name="Porcentual 2 21 20 2" xfId="11778"/>
    <cellStyle name="Porcentual 2 21 21" xfId="5609"/>
    <cellStyle name="Porcentual 2 21 21 2" xfId="11779"/>
    <cellStyle name="Porcentual 2 21 22" xfId="5610"/>
    <cellStyle name="Porcentual 2 21 22 2" xfId="11780"/>
    <cellStyle name="Porcentual 2 21 23" xfId="5611"/>
    <cellStyle name="Porcentual 2 21 23 2" xfId="11781"/>
    <cellStyle name="Porcentual 2 21 24" xfId="5612"/>
    <cellStyle name="Porcentual 2 21 24 2" xfId="11782"/>
    <cellStyle name="Porcentual 2 21 25" xfId="5613"/>
    <cellStyle name="Porcentual 2 21 25 2" xfId="11783"/>
    <cellStyle name="Porcentual 2 21 26" xfId="5614"/>
    <cellStyle name="Porcentual 2 21 26 2" xfId="11784"/>
    <cellStyle name="Porcentual 2 21 27" xfId="5615"/>
    <cellStyle name="Porcentual 2 21 27 2" xfId="11785"/>
    <cellStyle name="Porcentual 2 21 28" xfId="5616"/>
    <cellStyle name="Porcentual 2 21 28 2" xfId="11786"/>
    <cellStyle name="Porcentual 2 21 29" xfId="11787"/>
    <cellStyle name="Porcentual 2 21 3" xfId="5617"/>
    <cellStyle name="Porcentual 2 21 3 2" xfId="11788"/>
    <cellStyle name="Porcentual 2 21 4" xfId="5618"/>
    <cellStyle name="Porcentual 2 21 4 2" xfId="11789"/>
    <cellStyle name="Porcentual 2 21 5" xfId="5619"/>
    <cellStyle name="Porcentual 2 21 5 2" xfId="11790"/>
    <cellStyle name="Porcentual 2 21 6" xfId="5620"/>
    <cellStyle name="Porcentual 2 21 6 2" xfId="11791"/>
    <cellStyle name="Porcentual 2 21 7" xfId="5621"/>
    <cellStyle name="Porcentual 2 21 7 2" xfId="11792"/>
    <cellStyle name="Porcentual 2 21 8" xfId="5622"/>
    <cellStyle name="Porcentual 2 21 8 2" xfId="11793"/>
    <cellStyle name="Porcentual 2 21 9" xfId="5623"/>
    <cellStyle name="Porcentual 2 21 9 2" xfId="11794"/>
    <cellStyle name="Porcentual 2 22" xfId="5624"/>
    <cellStyle name="Porcentual 2 22 10" xfId="5625"/>
    <cellStyle name="Porcentual 2 22 10 2" xfId="11795"/>
    <cellStyle name="Porcentual 2 22 11" xfId="5626"/>
    <cellStyle name="Porcentual 2 22 11 2" xfId="11796"/>
    <cellStyle name="Porcentual 2 22 12" xfId="5627"/>
    <cellStyle name="Porcentual 2 22 12 2" xfId="11797"/>
    <cellStyle name="Porcentual 2 22 13" xfId="5628"/>
    <cellStyle name="Porcentual 2 22 13 2" xfId="11798"/>
    <cellStyle name="Porcentual 2 22 14" xfId="5629"/>
    <cellStyle name="Porcentual 2 22 14 2" xfId="11799"/>
    <cellStyle name="Porcentual 2 22 15" xfId="5630"/>
    <cellStyle name="Porcentual 2 22 15 2" xfId="11800"/>
    <cellStyle name="Porcentual 2 22 16" xfId="5631"/>
    <cellStyle name="Porcentual 2 22 16 2" xfId="11801"/>
    <cellStyle name="Porcentual 2 22 17" xfId="5632"/>
    <cellStyle name="Porcentual 2 22 17 2" xfId="11802"/>
    <cellStyle name="Porcentual 2 22 18" xfId="5633"/>
    <cellStyle name="Porcentual 2 22 18 2" xfId="11803"/>
    <cellStyle name="Porcentual 2 22 19" xfId="5634"/>
    <cellStyle name="Porcentual 2 22 19 2" xfId="11804"/>
    <cellStyle name="Porcentual 2 22 2" xfId="5635"/>
    <cellStyle name="Porcentual 2 22 2 2" xfId="11805"/>
    <cellStyle name="Porcentual 2 22 20" xfId="5636"/>
    <cellStyle name="Porcentual 2 22 20 2" xfId="11806"/>
    <cellStyle name="Porcentual 2 22 21" xfId="5637"/>
    <cellStyle name="Porcentual 2 22 21 2" xfId="11807"/>
    <cellStyle name="Porcentual 2 22 22" xfId="5638"/>
    <cellStyle name="Porcentual 2 22 22 2" xfId="11808"/>
    <cellStyle name="Porcentual 2 22 23" xfId="5639"/>
    <cellStyle name="Porcentual 2 22 23 2" xfId="11809"/>
    <cellStyle name="Porcentual 2 22 24" xfId="5640"/>
    <cellStyle name="Porcentual 2 22 24 2" xfId="11810"/>
    <cellStyle name="Porcentual 2 22 25" xfId="5641"/>
    <cellStyle name="Porcentual 2 22 25 2" xfId="11811"/>
    <cellStyle name="Porcentual 2 22 26" xfId="5642"/>
    <cellStyle name="Porcentual 2 22 26 2" xfId="11812"/>
    <cellStyle name="Porcentual 2 22 27" xfId="5643"/>
    <cellStyle name="Porcentual 2 22 27 2" xfId="11813"/>
    <cellStyle name="Porcentual 2 22 28" xfId="5644"/>
    <cellStyle name="Porcentual 2 22 28 2" xfId="11814"/>
    <cellStyle name="Porcentual 2 22 29" xfId="11815"/>
    <cellStyle name="Porcentual 2 22 3" xfId="5645"/>
    <cellStyle name="Porcentual 2 22 3 2" xfId="11816"/>
    <cellStyle name="Porcentual 2 22 4" xfId="5646"/>
    <cellStyle name="Porcentual 2 22 4 2" xfId="11817"/>
    <cellStyle name="Porcentual 2 22 5" xfId="5647"/>
    <cellStyle name="Porcentual 2 22 5 2" xfId="11818"/>
    <cellStyle name="Porcentual 2 22 6" xfId="5648"/>
    <cellStyle name="Porcentual 2 22 6 2" xfId="11819"/>
    <cellStyle name="Porcentual 2 22 7" xfId="5649"/>
    <cellStyle name="Porcentual 2 22 7 2" xfId="11820"/>
    <cellStyle name="Porcentual 2 22 8" xfId="5650"/>
    <cellStyle name="Porcentual 2 22 8 2" xfId="11821"/>
    <cellStyle name="Porcentual 2 22 9" xfId="5651"/>
    <cellStyle name="Porcentual 2 22 9 2" xfId="11822"/>
    <cellStyle name="Porcentual 2 23" xfId="5652"/>
    <cellStyle name="Porcentual 2 23 10" xfId="5653"/>
    <cellStyle name="Porcentual 2 23 10 2" xfId="11823"/>
    <cellStyle name="Porcentual 2 23 11" xfId="5654"/>
    <cellStyle name="Porcentual 2 23 11 2" xfId="11824"/>
    <cellStyle name="Porcentual 2 23 12" xfId="5655"/>
    <cellStyle name="Porcentual 2 23 12 2" xfId="11825"/>
    <cellStyle name="Porcentual 2 23 13" xfId="5656"/>
    <cellStyle name="Porcentual 2 23 13 2" xfId="11826"/>
    <cellStyle name="Porcentual 2 23 14" xfId="5657"/>
    <cellStyle name="Porcentual 2 23 14 2" xfId="11827"/>
    <cellStyle name="Porcentual 2 23 15" xfId="5658"/>
    <cellStyle name="Porcentual 2 23 15 2" xfId="11828"/>
    <cellStyle name="Porcentual 2 23 16" xfId="5659"/>
    <cellStyle name="Porcentual 2 23 16 2" xfId="11829"/>
    <cellStyle name="Porcentual 2 23 17" xfId="5660"/>
    <cellStyle name="Porcentual 2 23 17 2" xfId="11830"/>
    <cellStyle name="Porcentual 2 23 18" xfId="5661"/>
    <cellStyle name="Porcentual 2 23 18 2" xfId="11831"/>
    <cellStyle name="Porcentual 2 23 19" xfId="5662"/>
    <cellStyle name="Porcentual 2 23 19 2" xfId="11832"/>
    <cellStyle name="Porcentual 2 23 2" xfId="5663"/>
    <cellStyle name="Porcentual 2 23 2 2" xfId="11833"/>
    <cellStyle name="Porcentual 2 23 20" xfId="5664"/>
    <cellStyle name="Porcentual 2 23 20 2" xfId="11834"/>
    <cellStyle name="Porcentual 2 23 21" xfId="5665"/>
    <cellStyle name="Porcentual 2 23 21 2" xfId="11835"/>
    <cellStyle name="Porcentual 2 23 22" xfId="5666"/>
    <cellStyle name="Porcentual 2 23 22 2" xfId="11836"/>
    <cellStyle name="Porcentual 2 23 23" xfId="5667"/>
    <cellStyle name="Porcentual 2 23 23 2" xfId="11837"/>
    <cellStyle name="Porcentual 2 23 24" xfId="5668"/>
    <cellStyle name="Porcentual 2 23 24 2" xfId="11838"/>
    <cellStyle name="Porcentual 2 23 25" xfId="5669"/>
    <cellStyle name="Porcentual 2 23 25 2" xfId="11839"/>
    <cellStyle name="Porcentual 2 23 26" xfId="5670"/>
    <cellStyle name="Porcentual 2 23 26 2" xfId="11840"/>
    <cellStyle name="Porcentual 2 23 27" xfId="5671"/>
    <cellStyle name="Porcentual 2 23 27 2" xfId="11841"/>
    <cellStyle name="Porcentual 2 23 28" xfId="5672"/>
    <cellStyle name="Porcentual 2 23 28 2" xfId="11842"/>
    <cellStyle name="Porcentual 2 23 29" xfId="11843"/>
    <cellStyle name="Porcentual 2 23 3" xfId="5673"/>
    <cellStyle name="Porcentual 2 23 3 2" xfId="11844"/>
    <cellStyle name="Porcentual 2 23 4" xfId="5674"/>
    <cellStyle name="Porcentual 2 23 4 2" xfId="11845"/>
    <cellStyle name="Porcentual 2 23 5" xfId="5675"/>
    <cellStyle name="Porcentual 2 23 5 2" xfId="11846"/>
    <cellStyle name="Porcentual 2 23 6" xfId="5676"/>
    <cellStyle name="Porcentual 2 23 6 2" xfId="11847"/>
    <cellStyle name="Porcentual 2 23 7" xfId="5677"/>
    <cellStyle name="Porcentual 2 23 7 2" xfId="11848"/>
    <cellStyle name="Porcentual 2 23 8" xfId="5678"/>
    <cellStyle name="Porcentual 2 23 8 2" xfId="11849"/>
    <cellStyle name="Porcentual 2 23 9" xfId="5679"/>
    <cellStyle name="Porcentual 2 23 9 2" xfId="11850"/>
    <cellStyle name="Porcentual 2 24" xfId="5680"/>
    <cellStyle name="Porcentual 2 24 10" xfId="5681"/>
    <cellStyle name="Porcentual 2 24 10 2" xfId="11851"/>
    <cellStyle name="Porcentual 2 24 11" xfId="5682"/>
    <cellStyle name="Porcentual 2 24 11 2" xfId="11852"/>
    <cellStyle name="Porcentual 2 24 12" xfId="5683"/>
    <cellStyle name="Porcentual 2 24 12 2" xfId="11853"/>
    <cellStyle name="Porcentual 2 24 13" xfId="5684"/>
    <cellStyle name="Porcentual 2 24 13 2" xfId="11854"/>
    <cellStyle name="Porcentual 2 24 14" xfId="5685"/>
    <cellStyle name="Porcentual 2 24 14 2" xfId="11855"/>
    <cellStyle name="Porcentual 2 24 15" xfId="5686"/>
    <cellStyle name="Porcentual 2 24 15 2" xfId="11856"/>
    <cellStyle name="Porcentual 2 24 16" xfId="5687"/>
    <cellStyle name="Porcentual 2 24 16 2" xfId="11857"/>
    <cellStyle name="Porcentual 2 24 17" xfId="5688"/>
    <cellStyle name="Porcentual 2 24 17 2" xfId="11858"/>
    <cellStyle name="Porcentual 2 24 18" xfId="5689"/>
    <cellStyle name="Porcentual 2 24 18 2" xfId="11859"/>
    <cellStyle name="Porcentual 2 24 19" xfId="5690"/>
    <cellStyle name="Porcentual 2 24 19 2" xfId="11860"/>
    <cellStyle name="Porcentual 2 24 2" xfId="5691"/>
    <cellStyle name="Porcentual 2 24 2 2" xfId="11861"/>
    <cellStyle name="Porcentual 2 24 20" xfId="5692"/>
    <cellStyle name="Porcentual 2 24 20 2" xfId="11862"/>
    <cellStyle name="Porcentual 2 24 21" xfId="5693"/>
    <cellStyle name="Porcentual 2 24 21 2" xfId="11863"/>
    <cellStyle name="Porcentual 2 24 22" xfId="5694"/>
    <cellStyle name="Porcentual 2 24 22 2" xfId="11864"/>
    <cellStyle name="Porcentual 2 24 23" xfId="5695"/>
    <cellStyle name="Porcentual 2 24 23 2" xfId="11865"/>
    <cellStyle name="Porcentual 2 24 24" xfId="5696"/>
    <cellStyle name="Porcentual 2 24 24 2" xfId="11866"/>
    <cellStyle name="Porcentual 2 24 25" xfId="5697"/>
    <cellStyle name="Porcentual 2 24 25 2" xfId="11867"/>
    <cellStyle name="Porcentual 2 24 26" xfId="5698"/>
    <cellStyle name="Porcentual 2 24 26 2" xfId="11868"/>
    <cellStyle name="Porcentual 2 24 27" xfId="5699"/>
    <cellStyle name="Porcentual 2 24 27 2" xfId="11869"/>
    <cellStyle name="Porcentual 2 24 28" xfId="5700"/>
    <cellStyle name="Porcentual 2 24 28 2" xfId="11870"/>
    <cellStyle name="Porcentual 2 24 29" xfId="11871"/>
    <cellStyle name="Porcentual 2 24 3" xfId="5701"/>
    <cellStyle name="Porcentual 2 24 3 2" xfId="11872"/>
    <cellStyle name="Porcentual 2 24 4" xfId="5702"/>
    <cellStyle name="Porcentual 2 24 4 2" xfId="11873"/>
    <cellStyle name="Porcentual 2 24 5" xfId="5703"/>
    <cellStyle name="Porcentual 2 24 5 2" xfId="11874"/>
    <cellStyle name="Porcentual 2 24 6" xfId="5704"/>
    <cellStyle name="Porcentual 2 24 6 2" xfId="11875"/>
    <cellStyle name="Porcentual 2 24 7" xfId="5705"/>
    <cellStyle name="Porcentual 2 24 7 2" xfId="11876"/>
    <cellStyle name="Porcentual 2 24 8" xfId="5706"/>
    <cellStyle name="Porcentual 2 24 8 2" xfId="11877"/>
    <cellStyle name="Porcentual 2 24 9" xfId="5707"/>
    <cellStyle name="Porcentual 2 24 9 2" xfId="11878"/>
    <cellStyle name="Porcentual 2 25" xfId="5708"/>
    <cellStyle name="Porcentual 2 25 10" xfId="5709"/>
    <cellStyle name="Porcentual 2 25 10 2" xfId="11879"/>
    <cellStyle name="Porcentual 2 25 11" xfId="5710"/>
    <cellStyle name="Porcentual 2 25 11 2" xfId="11880"/>
    <cellStyle name="Porcentual 2 25 12" xfId="5711"/>
    <cellStyle name="Porcentual 2 25 12 2" xfId="11881"/>
    <cellStyle name="Porcentual 2 25 13" xfId="5712"/>
    <cellStyle name="Porcentual 2 25 13 2" xfId="11882"/>
    <cellStyle name="Porcentual 2 25 14" xfId="5713"/>
    <cellStyle name="Porcentual 2 25 14 2" xfId="11883"/>
    <cellStyle name="Porcentual 2 25 15" xfId="5714"/>
    <cellStyle name="Porcentual 2 25 15 2" xfId="11884"/>
    <cellStyle name="Porcentual 2 25 16" xfId="5715"/>
    <cellStyle name="Porcentual 2 25 16 2" xfId="11885"/>
    <cellStyle name="Porcentual 2 25 17" xfId="5716"/>
    <cellStyle name="Porcentual 2 25 17 2" xfId="11886"/>
    <cellStyle name="Porcentual 2 25 18" xfId="5717"/>
    <cellStyle name="Porcentual 2 25 18 2" xfId="11887"/>
    <cellStyle name="Porcentual 2 25 19" xfId="5718"/>
    <cellStyle name="Porcentual 2 25 19 2" xfId="11888"/>
    <cellStyle name="Porcentual 2 25 2" xfId="5719"/>
    <cellStyle name="Porcentual 2 25 2 2" xfId="11889"/>
    <cellStyle name="Porcentual 2 25 20" xfId="5720"/>
    <cellStyle name="Porcentual 2 25 20 2" xfId="11890"/>
    <cellStyle name="Porcentual 2 25 21" xfId="5721"/>
    <cellStyle name="Porcentual 2 25 21 2" xfId="11891"/>
    <cellStyle name="Porcentual 2 25 22" xfId="5722"/>
    <cellStyle name="Porcentual 2 25 22 2" xfId="11892"/>
    <cellStyle name="Porcentual 2 25 23" xfId="5723"/>
    <cellStyle name="Porcentual 2 25 23 2" xfId="11893"/>
    <cellStyle name="Porcentual 2 25 24" xfId="5724"/>
    <cellStyle name="Porcentual 2 25 24 2" xfId="11894"/>
    <cellStyle name="Porcentual 2 25 25" xfId="5725"/>
    <cellStyle name="Porcentual 2 25 25 2" xfId="11895"/>
    <cellStyle name="Porcentual 2 25 26" xfId="5726"/>
    <cellStyle name="Porcentual 2 25 26 2" xfId="11896"/>
    <cellStyle name="Porcentual 2 25 27" xfId="5727"/>
    <cellStyle name="Porcentual 2 25 27 2" xfId="11897"/>
    <cellStyle name="Porcentual 2 25 28" xfId="5728"/>
    <cellStyle name="Porcentual 2 25 28 2" xfId="11898"/>
    <cellStyle name="Porcentual 2 25 29" xfId="11899"/>
    <cellStyle name="Porcentual 2 25 3" xfId="5729"/>
    <cellStyle name="Porcentual 2 25 3 2" xfId="11900"/>
    <cellStyle name="Porcentual 2 25 4" xfId="5730"/>
    <cellStyle name="Porcentual 2 25 4 2" xfId="11901"/>
    <cellStyle name="Porcentual 2 25 5" xfId="5731"/>
    <cellStyle name="Porcentual 2 25 5 2" xfId="11902"/>
    <cellStyle name="Porcentual 2 25 6" xfId="5732"/>
    <cellStyle name="Porcentual 2 25 6 2" xfId="11903"/>
    <cellStyle name="Porcentual 2 25 7" xfId="5733"/>
    <cellStyle name="Porcentual 2 25 7 2" xfId="11904"/>
    <cellStyle name="Porcentual 2 25 8" xfId="5734"/>
    <cellStyle name="Porcentual 2 25 8 2" xfId="11905"/>
    <cellStyle name="Porcentual 2 25 9" xfId="5735"/>
    <cellStyle name="Porcentual 2 25 9 2" xfId="11906"/>
    <cellStyle name="Porcentual 2 26" xfId="5736"/>
    <cellStyle name="Porcentual 2 26 10" xfId="5737"/>
    <cellStyle name="Porcentual 2 26 10 2" xfId="11907"/>
    <cellStyle name="Porcentual 2 26 11" xfId="5738"/>
    <cellStyle name="Porcentual 2 26 11 2" xfId="11908"/>
    <cellStyle name="Porcentual 2 26 12" xfId="5739"/>
    <cellStyle name="Porcentual 2 26 12 2" xfId="11909"/>
    <cellStyle name="Porcentual 2 26 13" xfId="5740"/>
    <cellStyle name="Porcentual 2 26 13 2" xfId="11910"/>
    <cellStyle name="Porcentual 2 26 14" xfId="5741"/>
    <cellStyle name="Porcentual 2 26 14 2" xfId="11911"/>
    <cellStyle name="Porcentual 2 26 15" xfId="5742"/>
    <cellStyle name="Porcentual 2 26 15 2" xfId="11912"/>
    <cellStyle name="Porcentual 2 26 16" xfId="5743"/>
    <cellStyle name="Porcentual 2 26 16 2" xfId="11913"/>
    <cellStyle name="Porcentual 2 26 17" xfId="5744"/>
    <cellStyle name="Porcentual 2 26 17 2" xfId="11914"/>
    <cellStyle name="Porcentual 2 26 18" xfId="5745"/>
    <cellStyle name="Porcentual 2 26 18 2" xfId="11915"/>
    <cellStyle name="Porcentual 2 26 19" xfId="5746"/>
    <cellStyle name="Porcentual 2 26 19 2" xfId="11916"/>
    <cellStyle name="Porcentual 2 26 2" xfId="5747"/>
    <cellStyle name="Porcentual 2 26 2 2" xfId="11917"/>
    <cellStyle name="Porcentual 2 26 20" xfId="5748"/>
    <cellStyle name="Porcentual 2 26 20 2" xfId="11918"/>
    <cellStyle name="Porcentual 2 26 21" xfId="5749"/>
    <cellStyle name="Porcentual 2 26 21 2" xfId="11919"/>
    <cellStyle name="Porcentual 2 26 22" xfId="5750"/>
    <cellStyle name="Porcentual 2 26 22 2" xfId="11920"/>
    <cellStyle name="Porcentual 2 26 23" xfId="5751"/>
    <cellStyle name="Porcentual 2 26 23 2" xfId="11921"/>
    <cellStyle name="Porcentual 2 26 24" xfId="5752"/>
    <cellStyle name="Porcentual 2 26 24 2" xfId="11922"/>
    <cellStyle name="Porcentual 2 26 25" xfId="5753"/>
    <cellStyle name="Porcentual 2 26 25 2" xfId="11923"/>
    <cellStyle name="Porcentual 2 26 26" xfId="5754"/>
    <cellStyle name="Porcentual 2 26 26 2" xfId="11924"/>
    <cellStyle name="Porcentual 2 26 27" xfId="5755"/>
    <cellStyle name="Porcentual 2 26 27 2" xfId="11925"/>
    <cellStyle name="Porcentual 2 26 28" xfId="5756"/>
    <cellStyle name="Porcentual 2 26 28 2" xfId="11926"/>
    <cellStyle name="Porcentual 2 26 29" xfId="11927"/>
    <cellStyle name="Porcentual 2 26 3" xfId="5757"/>
    <cellStyle name="Porcentual 2 26 3 2" xfId="11928"/>
    <cellStyle name="Porcentual 2 26 4" xfId="5758"/>
    <cellStyle name="Porcentual 2 26 4 2" xfId="11929"/>
    <cellStyle name="Porcentual 2 26 5" xfId="5759"/>
    <cellStyle name="Porcentual 2 26 5 2" xfId="11930"/>
    <cellStyle name="Porcentual 2 26 6" xfId="5760"/>
    <cellStyle name="Porcentual 2 26 6 2" xfId="11931"/>
    <cellStyle name="Porcentual 2 26 7" xfId="5761"/>
    <cellStyle name="Porcentual 2 26 7 2" xfId="11932"/>
    <cellStyle name="Porcentual 2 26 8" xfId="5762"/>
    <cellStyle name="Porcentual 2 26 8 2" xfId="11933"/>
    <cellStyle name="Porcentual 2 26 9" xfId="5763"/>
    <cellStyle name="Porcentual 2 26 9 2" xfId="11934"/>
    <cellStyle name="Porcentual 2 27" xfId="5764"/>
    <cellStyle name="Porcentual 2 27 10" xfId="5765"/>
    <cellStyle name="Porcentual 2 27 10 2" xfId="11935"/>
    <cellStyle name="Porcentual 2 27 11" xfId="5766"/>
    <cellStyle name="Porcentual 2 27 11 2" xfId="11936"/>
    <cellStyle name="Porcentual 2 27 12" xfId="5767"/>
    <cellStyle name="Porcentual 2 27 12 2" xfId="11937"/>
    <cellStyle name="Porcentual 2 27 13" xfId="5768"/>
    <cellStyle name="Porcentual 2 27 13 2" xfId="11938"/>
    <cellStyle name="Porcentual 2 27 14" xfId="5769"/>
    <cellStyle name="Porcentual 2 27 14 2" xfId="11939"/>
    <cellStyle name="Porcentual 2 27 15" xfId="5770"/>
    <cellStyle name="Porcentual 2 27 15 2" xfId="11940"/>
    <cellStyle name="Porcentual 2 27 16" xfId="5771"/>
    <cellStyle name="Porcentual 2 27 16 2" xfId="11941"/>
    <cellStyle name="Porcentual 2 27 17" xfId="5772"/>
    <cellStyle name="Porcentual 2 27 17 2" xfId="11942"/>
    <cellStyle name="Porcentual 2 27 18" xfId="5773"/>
    <cellStyle name="Porcentual 2 27 18 2" xfId="11943"/>
    <cellStyle name="Porcentual 2 27 19" xfId="5774"/>
    <cellStyle name="Porcentual 2 27 19 2" xfId="11944"/>
    <cellStyle name="Porcentual 2 27 2" xfId="5775"/>
    <cellStyle name="Porcentual 2 27 2 2" xfId="11945"/>
    <cellStyle name="Porcentual 2 27 20" xfId="5776"/>
    <cellStyle name="Porcentual 2 27 20 2" xfId="11946"/>
    <cellStyle name="Porcentual 2 27 21" xfId="5777"/>
    <cellStyle name="Porcentual 2 27 21 2" xfId="11947"/>
    <cellStyle name="Porcentual 2 27 22" xfId="5778"/>
    <cellStyle name="Porcentual 2 27 22 2" xfId="11948"/>
    <cellStyle name="Porcentual 2 27 23" xfId="5779"/>
    <cellStyle name="Porcentual 2 27 23 2" xfId="11949"/>
    <cellStyle name="Porcentual 2 27 24" xfId="5780"/>
    <cellStyle name="Porcentual 2 27 24 2" xfId="11950"/>
    <cellStyle name="Porcentual 2 27 25" xfId="5781"/>
    <cellStyle name="Porcentual 2 27 25 2" xfId="11951"/>
    <cellStyle name="Porcentual 2 27 26" xfId="5782"/>
    <cellStyle name="Porcentual 2 27 26 2" xfId="11952"/>
    <cellStyle name="Porcentual 2 27 27" xfId="5783"/>
    <cellStyle name="Porcentual 2 27 27 2" xfId="11953"/>
    <cellStyle name="Porcentual 2 27 28" xfId="5784"/>
    <cellStyle name="Porcentual 2 27 28 2" xfId="11954"/>
    <cellStyle name="Porcentual 2 27 29" xfId="11955"/>
    <cellStyle name="Porcentual 2 27 3" xfId="5785"/>
    <cellStyle name="Porcentual 2 27 3 2" xfId="11956"/>
    <cellStyle name="Porcentual 2 27 4" xfId="5786"/>
    <cellStyle name="Porcentual 2 27 4 2" xfId="11957"/>
    <cellStyle name="Porcentual 2 27 5" xfId="5787"/>
    <cellStyle name="Porcentual 2 27 5 2" xfId="11958"/>
    <cellStyle name="Porcentual 2 27 6" xfId="5788"/>
    <cellStyle name="Porcentual 2 27 6 2" xfId="11959"/>
    <cellStyle name="Porcentual 2 27 7" xfId="5789"/>
    <cellStyle name="Porcentual 2 27 7 2" xfId="11960"/>
    <cellStyle name="Porcentual 2 27 8" xfId="5790"/>
    <cellStyle name="Porcentual 2 27 8 2" xfId="11961"/>
    <cellStyle name="Porcentual 2 27 9" xfId="5791"/>
    <cellStyle name="Porcentual 2 27 9 2" xfId="11962"/>
    <cellStyle name="Porcentual 2 28" xfId="5792"/>
    <cellStyle name="Porcentual 2 28 10" xfId="5793"/>
    <cellStyle name="Porcentual 2 28 10 2" xfId="11963"/>
    <cellStyle name="Porcentual 2 28 11" xfId="5794"/>
    <cellStyle name="Porcentual 2 28 11 2" xfId="11964"/>
    <cellStyle name="Porcentual 2 28 12" xfId="5795"/>
    <cellStyle name="Porcentual 2 28 12 2" xfId="11965"/>
    <cellStyle name="Porcentual 2 28 13" xfId="5796"/>
    <cellStyle name="Porcentual 2 28 13 2" xfId="11966"/>
    <cellStyle name="Porcentual 2 28 14" xfId="5797"/>
    <cellStyle name="Porcentual 2 28 14 2" xfId="11967"/>
    <cellStyle name="Porcentual 2 28 15" xfId="5798"/>
    <cellStyle name="Porcentual 2 28 15 2" xfId="11968"/>
    <cellStyle name="Porcentual 2 28 16" xfId="5799"/>
    <cellStyle name="Porcentual 2 28 16 2" xfId="11969"/>
    <cellStyle name="Porcentual 2 28 17" xfId="5800"/>
    <cellStyle name="Porcentual 2 28 17 2" xfId="11970"/>
    <cellStyle name="Porcentual 2 28 18" xfId="5801"/>
    <cellStyle name="Porcentual 2 28 18 2" xfId="11971"/>
    <cellStyle name="Porcentual 2 28 19" xfId="5802"/>
    <cellStyle name="Porcentual 2 28 19 2" xfId="11972"/>
    <cellStyle name="Porcentual 2 28 2" xfId="5803"/>
    <cellStyle name="Porcentual 2 28 2 2" xfId="11973"/>
    <cellStyle name="Porcentual 2 28 20" xfId="5804"/>
    <cellStyle name="Porcentual 2 28 20 2" xfId="11974"/>
    <cellStyle name="Porcentual 2 28 21" xfId="5805"/>
    <cellStyle name="Porcentual 2 28 21 2" xfId="11975"/>
    <cellStyle name="Porcentual 2 28 22" xfId="5806"/>
    <cellStyle name="Porcentual 2 28 22 2" xfId="11976"/>
    <cellStyle name="Porcentual 2 28 23" xfId="5807"/>
    <cellStyle name="Porcentual 2 28 23 2" xfId="11977"/>
    <cellStyle name="Porcentual 2 28 24" xfId="5808"/>
    <cellStyle name="Porcentual 2 28 24 2" xfId="11978"/>
    <cellStyle name="Porcentual 2 28 25" xfId="5809"/>
    <cellStyle name="Porcentual 2 28 25 2" xfId="11979"/>
    <cellStyle name="Porcentual 2 28 26" xfId="5810"/>
    <cellStyle name="Porcentual 2 28 26 2" xfId="11980"/>
    <cellStyle name="Porcentual 2 28 27" xfId="5811"/>
    <cellStyle name="Porcentual 2 28 27 2" xfId="11981"/>
    <cellStyle name="Porcentual 2 28 28" xfId="5812"/>
    <cellStyle name="Porcentual 2 28 28 2" xfId="11982"/>
    <cellStyle name="Porcentual 2 28 29" xfId="11983"/>
    <cellStyle name="Porcentual 2 28 3" xfId="5813"/>
    <cellStyle name="Porcentual 2 28 3 2" xfId="11984"/>
    <cellStyle name="Porcentual 2 28 4" xfId="5814"/>
    <cellStyle name="Porcentual 2 28 4 2" xfId="11985"/>
    <cellStyle name="Porcentual 2 28 5" xfId="5815"/>
    <cellStyle name="Porcentual 2 28 5 2" xfId="11986"/>
    <cellStyle name="Porcentual 2 28 6" xfId="5816"/>
    <cellStyle name="Porcentual 2 28 6 2" xfId="11987"/>
    <cellStyle name="Porcentual 2 28 7" xfId="5817"/>
    <cellStyle name="Porcentual 2 28 7 2" xfId="11988"/>
    <cellStyle name="Porcentual 2 28 8" xfId="5818"/>
    <cellStyle name="Porcentual 2 28 8 2" xfId="11989"/>
    <cellStyle name="Porcentual 2 28 9" xfId="5819"/>
    <cellStyle name="Porcentual 2 28 9 2" xfId="11990"/>
    <cellStyle name="Porcentual 2 29" xfId="5820"/>
    <cellStyle name="Porcentual 2 29 10" xfId="5821"/>
    <cellStyle name="Porcentual 2 29 10 2" xfId="11991"/>
    <cellStyle name="Porcentual 2 29 11" xfId="5822"/>
    <cellStyle name="Porcentual 2 29 11 2" xfId="11992"/>
    <cellStyle name="Porcentual 2 29 12" xfId="5823"/>
    <cellStyle name="Porcentual 2 29 12 2" xfId="11993"/>
    <cellStyle name="Porcentual 2 29 13" xfId="5824"/>
    <cellStyle name="Porcentual 2 29 13 2" xfId="11994"/>
    <cellStyle name="Porcentual 2 29 14" xfId="5825"/>
    <cellStyle name="Porcentual 2 29 14 2" xfId="11995"/>
    <cellStyle name="Porcentual 2 29 15" xfId="5826"/>
    <cellStyle name="Porcentual 2 29 15 2" xfId="11996"/>
    <cellStyle name="Porcentual 2 29 16" xfId="5827"/>
    <cellStyle name="Porcentual 2 29 16 2" xfId="11997"/>
    <cellStyle name="Porcentual 2 29 17" xfId="5828"/>
    <cellStyle name="Porcentual 2 29 17 2" xfId="11998"/>
    <cellStyle name="Porcentual 2 29 18" xfId="5829"/>
    <cellStyle name="Porcentual 2 29 18 2" xfId="11999"/>
    <cellStyle name="Porcentual 2 29 19" xfId="5830"/>
    <cellStyle name="Porcentual 2 29 19 2" xfId="12000"/>
    <cellStyle name="Porcentual 2 29 2" xfId="5831"/>
    <cellStyle name="Porcentual 2 29 2 2" xfId="12001"/>
    <cellStyle name="Porcentual 2 29 20" xfId="5832"/>
    <cellStyle name="Porcentual 2 29 20 2" xfId="12002"/>
    <cellStyle name="Porcentual 2 29 21" xfId="5833"/>
    <cellStyle name="Porcentual 2 29 21 2" xfId="12003"/>
    <cellStyle name="Porcentual 2 29 22" xfId="5834"/>
    <cellStyle name="Porcentual 2 29 22 2" xfId="12004"/>
    <cellStyle name="Porcentual 2 29 23" xfId="5835"/>
    <cellStyle name="Porcentual 2 29 23 2" xfId="12005"/>
    <cellStyle name="Porcentual 2 29 24" xfId="5836"/>
    <cellStyle name="Porcentual 2 29 24 2" xfId="12006"/>
    <cellStyle name="Porcentual 2 29 25" xfId="5837"/>
    <cellStyle name="Porcentual 2 29 25 2" xfId="12007"/>
    <cellStyle name="Porcentual 2 29 26" xfId="5838"/>
    <cellStyle name="Porcentual 2 29 26 2" xfId="12008"/>
    <cellStyle name="Porcentual 2 29 27" xfId="5839"/>
    <cellStyle name="Porcentual 2 29 27 2" xfId="12009"/>
    <cellStyle name="Porcentual 2 29 28" xfId="5840"/>
    <cellStyle name="Porcentual 2 29 28 2" xfId="12010"/>
    <cellStyle name="Porcentual 2 29 29" xfId="12011"/>
    <cellStyle name="Porcentual 2 29 3" xfId="5841"/>
    <cellStyle name="Porcentual 2 29 3 2" xfId="12012"/>
    <cellStyle name="Porcentual 2 29 4" xfId="5842"/>
    <cellStyle name="Porcentual 2 29 4 2" xfId="12013"/>
    <cellStyle name="Porcentual 2 29 5" xfId="5843"/>
    <cellStyle name="Porcentual 2 29 5 2" xfId="12014"/>
    <cellStyle name="Porcentual 2 29 6" xfId="5844"/>
    <cellStyle name="Porcentual 2 29 6 2" xfId="12015"/>
    <cellStyle name="Porcentual 2 29 7" xfId="5845"/>
    <cellStyle name="Porcentual 2 29 7 2" xfId="12016"/>
    <cellStyle name="Porcentual 2 29 8" xfId="5846"/>
    <cellStyle name="Porcentual 2 29 8 2" xfId="12017"/>
    <cellStyle name="Porcentual 2 29 9" xfId="5847"/>
    <cellStyle name="Porcentual 2 29 9 2" xfId="12018"/>
    <cellStyle name="Porcentual 2 3" xfId="68"/>
    <cellStyle name="Porcentual 2 3 10" xfId="5849"/>
    <cellStyle name="Porcentual 2 3 10 2" xfId="12019"/>
    <cellStyle name="Porcentual 2 3 11" xfId="5850"/>
    <cellStyle name="Porcentual 2 3 11 2" xfId="12020"/>
    <cellStyle name="Porcentual 2 3 12" xfId="5851"/>
    <cellStyle name="Porcentual 2 3 12 2" xfId="12021"/>
    <cellStyle name="Porcentual 2 3 13" xfId="5852"/>
    <cellStyle name="Porcentual 2 3 13 2" xfId="12022"/>
    <cellStyle name="Porcentual 2 3 14" xfId="5853"/>
    <cellStyle name="Porcentual 2 3 14 2" xfId="12023"/>
    <cellStyle name="Porcentual 2 3 15" xfId="5854"/>
    <cellStyle name="Porcentual 2 3 15 2" xfId="12024"/>
    <cellStyle name="Porcentual 2 3 16" xfId="5855"/>
    <cellStyle name="Porcentual 2 3 16 2" xfId="12025"/>
    <cellStyle name="Porcentual 2 3 17" xfId="5856"/>
    <cellStyle name="Porcentual 2 3 17 2" xfId="12026"/>
    <cellStyle name="Porcentual 2 3 18" xfId="5857"/>
    <cellStyle name="Porcentual 2 3 18 2" xfId="12027"/>
    <cellStyle name="Porcentual 2 3 19" xfId="5858"/>
    <cellStyle name="Porcentual 2 3 19 2" xfId="12028"/>
    <cellStyle name="Porcentual 2 3 2" xfId="5859"/>
    <cellStyle name="Porcentual 2 3 2 2" xfId="7182"/>
    <cellStyle name="Porcentual 2 3 2 2 2" xfId="9625"/>
    <cellStyle name="Porcentual 2 3 20" xfId="5860"/>
    <cellStyle name="Porcentual 2 3 20 2" xfId="12029"/>
    <cellStyle name="Porcentual 2 3 21" xfId="5861"/>
    <cellStyle name="Porcentual 2 3 21 2" xfId="12030"/>
    <cellStyle name="Porcentual 2 3 22" xfId="5862"/>
    <cellStyle name="Porcentual 2 3 22 2" xfId="12031"/>
    <cellStyle name="Porcentual 2 3 23" xfId="5863"/>
    <cellStyle name="Porcentual 2 3 23 2" xfId="12032"/>
    <cellStyle name="Porcentual 2 3 24" xfId="5864"/>
    <cellStyle name="Porcentual 2 3 24 2" xfId="12033"/>
    <cellStyle name="Porcentual 2 3 25" xfId="5865"/>
    <cellStyle name="Porcentual 2 3 25 2" xfId="12034"/>
    <cellStyle name="Porcentual 2 3 26" xfId="5866"/>
    <cellStyle name="Porcentual 2 3 26 2" xfId="12035"/>
    <cellStyle name="Porcentual 2 3 27" xfId="5867"/>
    <cellStyle name="Porcentual 2 3 27 2" xfId="12036"/>
    <cellStyle name="Porcentual 2 3 28" xfId="5868"/>
    <cellStyle name="Porcentual 2 3 28 2" xfId="12037"/>
    <cellStyle name="Porcentual 2 3 29" xfId="5869"/>
    <cellStyle name="Porcentual 2 3 3" xfId="5870"/>
    <cellStyle name="Porcentual 2 3 3 2" xfId="12038"/>
    <cellStyle name="Porcentual 2 3 30" xfId="5871"/>
    <cellStyle name="Porcentual 2 3 31" xfId="5872"/>
    <cellStyle name="Porcentual 2 3 32" xfId="5873"/>
    <cellStyle name="Porcentual 2 3 33" xfId="5874"/>
    <cellStyle name="Porcentual 2 3 34" xfId="5875"/>
    <cellStyle name="Porcentual 2 3 35" xfId="5876"/>
    <cellStyle name="Porcentual 2 3 35 2" xfId="9517"/>
    <cellStyle name="Porcentual 2 3 36" xfId="7183"/>
    <cellStyle name="Porcentual 2 3 36 2" xfId="9574"/>
    <cellStyle name="Porcentual 2 3 37" xfId="7184"/>
    <cellStyle name="Porcentual 2 3 37 2" xfId="9676"/>
    <cellStyle name="Porcentual 2 3 38" xfId="8699"/>
    <cellStyle name="Porcentual 2 3 4" xfId="5877"/>
    <cellStyle name="Porcentual 2 3 4 2" xfId="12039"/>
    <cellStyle name="Porcentual 2 3 5" xfId="5878"/>
    <cellStyle name="Porcentual 2 3 5 2" xfId="12040"/>
    <cellStyle name="Porcentual 2 3 6" xfId="5879"/>
    <cellStyle name="Porcentual 2 3 6 2" xfId="12041"/>
    <cellStyle name="Porcentual 2 3 7" xfId="5880"/>
    <cellStyle name="Porcentual 2 3 7 2" xfId="12042"/>
    <cellStyle name="Porcentual 2 3 8" xfId="5881"/>
    <cellStyle name="Porcentual 2 3 8 2" xfId="12043"/>
    <cellStyle name="Porcentual 2 3 9" xfId="5882"/>
    <cellStyle name="Porcentual 2 3 9 2" xfId="12044"/>
    <cellStyle name="Porcentual 2 30" xfId="5883"/>
    <cellStyle name="Porcentual 2 30 2" xfId="12045"/>
    <cellStyle name="Porcentual 2 31" xfId="5884"/>
    <cellStyle name="Porcentual 2 31 2" xfId="12046"/>
    <cellStyle name="Porcentual 2 32" xfId="5885"/>
    <cellStyle name="Porcentual 2 33" xfId="5886"/>
    <cellStyle name="Porcentual 2 33 2" xfId="8700"/>
    <cellStyle name="Porcentual 2 34" xfId="5887"/>
    <cellStyle name="Porcentual 2 34 2" xfId="8701"/>
    <cellStyle name="Porcentual 2 35" xfId="5888"/>
    <cellStyle name="Porcentual 2 35 2" xfId="8702"/>
    <cellStyle name="Porcentual 2 36" xfId="5889"/>
    <cellStyle name="Porcentual 2 36 2" xfId="8703"/>
    <cellStyle name="Porcentual 2 37" xfId="5890"/>
    <cellStyle name="Porcentual 2 37 2" xfId="8704"/>
    <cellStyle name="Porcentual 2 38" xfId="5891"/>
    <cellStyle name="Porcentual 2 38 2" xfId="8705"/>
    <cellStyle name="Porcentual 2 39" xfId="5892"/>
    <cellStyle name="Porcentual 2 39 2" xfId="8706"/>
    <cellStyle name="Porcentual 2 4" xfId="5893"/>
    <cellStyle name="Porcentual 2 4 10" xfId="5894"/>
    <cellStyle name="Porcentual 2 4 10 2" xfId="12047"/>
    <cellStyle name="Porcentual 2 4 11" xfId="5895"/>
    <cellStyle name="Porcentual 2 4 11 2" xfId="12048"/>
    <cellStyle name="Porcentual 2 4 12" xfId="5896"/>
    <cellStyle name="Porcentual 2 4 12 2" xfId="12049"/>
    <cellStyle name="Porcentual 2 4 13" xfId="5897"/>
    <cellStyle name="Porcentual 2 4 13 2" xfId="12050"/>
    <cellStyle name="Porcentual 2 4 14" xfId="5898"/>
    <cellStyle name="Porcentual 2 4 14 2" xfId="12051"/>
    <cellStyle name="Porcentual 2 4 15" xfId="5899"/>
    <cellStyle name="Porcentual 2 4 15 2" xfId="12052"/>
    <cellStyle name="Porcentual 2 4 16" xfId="5900"/>
    <cellStyle name="Porcentual 2 4 16 2" xfId="12053"/>
    <cellStyle name="Porcentual 2 4 17" xfId="5901"/>
    <cellStyle name="Porcentual 2 4 17 2" xfId="12054"/>
    <cellStyle name="Porcentual 2 4 18" xfId="5902"/>
    <cellStyle name="Porcentual 2 4 18 2" xfId="12055"/>
    <cellStyle name="Porcentual 2 4 19" xfId="5903"/>
    <cellStyle name="Porcentual 2 4 19 2" xfId="12056"/>
    <cellStyle name="Porcentual 2 4 2" xfId="5904"/>
    <cellStyle name="Porcentual 2 4 2 2" xfId="7185"/>
    <cellStyle name="Porcentual 2 4 2 2 2" xfId="9607"/>
    <cellStyle name="Porcentual 2 4 20" xfId="5905"/>
    <cellStyle name="Porcentual 2 4 20 2" xfId="12057"/>
    <cellStyle name="Porcentual 2 4 21" xfId="5906"/>
    <cellStyle name="Porcentual 2 4 21 2" xfId="12058"/>
    <cellStyle name="Porcentual 2 4 22" xfId="5907"/>
    <cellStyle name="Porcentual 2 4 22 2" xfId="12059"/>
    <cellStyle name="Porcentual 2 4 23" xfId="5908"/>
    <cellStyle name="Porcentual 2 4 23 2" xfId="12060"/>
    <cellStyle name="Porcentual 2 4 24" xfId="5909"/>
    <cellStyle name="Porcentual 2 4 24 2" xfId="12061"/>
    <cellStyle name="Porcentual 2 4 25" xfId="5910"/>
    <cellStyle name="Porcentual 2 4 25 2" xfId="12062"/>
    <cellStyle name="Porcentual 2 4 26" xfId="5911"/>
    <cellStyle name="Porcentual 2 4 26 2" xfId="12063"/>
    <cellStyle name="Porcentual 2 4 27" xfId="5912"/>
    <cellStyle name="Porcentual 2 4 27 2" xfId="12064"/>
    <cellStyle name="Porcentual 2 4 28" xfId="5913"/>
    <cellStyle name="Porcentual 2 4 28 2" xfId="12065"/>
    <cellStyle name="Porcentual 2 4 29" xfId="5914"/>
    <cellStyle name="Porcentual 2 4 3" xfId="5915"/>
    <cellStyle name="Porcentual 2 4 3 2" xfId="12066"/>
    <cellStyle name="Porcentual 2 4 30" xfId="5916"/>
    <cellStyle name="Porcentual 2 4 31" xfId="5917"/>
    <cellStyle name="Porcentual 2 4 32" xfId="5918"/>
    <cellStyle name="Porcentual 2 4 33" xfId="5919"/>
    <cellStyle name="Porcentual 2 4 34" xfId="5920"/>
    <cellStyle name="Porcentual 2 4 35" xfId="5921"/>
    <cellStyle name="Porcentual 2 4 35 2" xfId="9497"/>
    <cellStyle name="Porcentual 2 4 36" xfId="7186"/>
    <cellStyle name="Porcentual 2 4 36 2" xfId="9556"/>
    <cellStyle name="Porcentual 2 4 37" xfId="8707"/>
    <cellStyle name="Porcentual 2 4 4" xfId="5922"/>
    <cellStyle name="Porcentual 2 4 4 2" xfId="12067"/>
    <cellStyle name="Porcentual 2 4 5" xfId="5923"/>
    <cellStyle name="Porcentual 2 4 5 2" xfId="12068"/>
    <cellStyle name="Porcentual 2 4 6" xfId="5924"/>
    <cellStyle name="Porcentual 2 4 6 2" xfId="12069"/>
    <cellStyle name="Porcentual 2 4 7" xfId="5925"/>
    <cellStyle name="Porcentual 2 4 7 2" xfId="12070"/>
    <cellStyle name="Porcentual 2 4 8" xfId="5926"/>
    <cellStyle name="Porcentual 2 4 8 2" xfId="12071"/>
    <cellStyle name="Porcentual 2 4 9" xfId="5927"/>
    <cellStyle name="Porcentual 2 4 9 2" xfId="12072"/>
    <cellStyle name="Porcentual 2 40" xfId="5928"/>
    <cellStyle name="Porcentual 2 40 2" xfId="8708"/>
    <cellStyle name="Porcentual 2 41" xfId="5929"/>
    <cellStyle name="Porcentual 2 41 2" xfId="8709"/>
    <cellStyle name="Porcentual 2 42" xfId="5930"/>
    <cellStyle name="Porcentual 2 42 2" xfId="8710"/>
    <cellStyle name="Porcentual 2 43" xfId="5931"/>
    <cellStyle name="Porcentual 2 43 2" xfId="8711"/>
    <cellStyle name="Porcentual 2 44" xfId="5932"/>
    <cellStyle name="Porcentual 2 44 2" xfId="8712"/>
    <cellStyle name="Porcentual 2 45" xfId="5933"/>
    <cellStyle name="Porcentual 2 45 2" xfId="8713"/>
    <cellStyle name="Porcentual 2 46" xfId="5934"/>
    <cellStyle name="Porcentual 2 46 2" xfId="8714"/>
    <cellStyle name="Porcentual 2 47" xfId="5935"/>
    <cellStyle name="Porcentual 2 47 2" xfId="8715"/>
    <cellStyle name="Porcentual 2 48" xfId="5936"/>
    <cellStyle name="Porcentual 2 48 2" xfId="8716"/>
    <cellStyle name="Porcentual 2 49" xfId="5937"/>
    <cellStyle name="Porcentual 2 49 2" xfId="8717"/>
    <cellStyle name="Porcentual 2 5" xfId="5938"/>
    <cellStyle name="Porcentual 2 5 10" xfId="5939"/>
    <cellStyle name="Porcentual 2 5 10 2" xfId="12073"/>
    <cellStyle name="Porcentual 2 5 11" xfId="5940"/>
    <cellStyle name="Porcentual 2 5 11 2" xfId="12074"/>
    <cellStyle name="Porcentual 2 5 12" xfId="5941"/>
    <cellStyle name="Porcentual 2 5 12 2" xfId="12075"/>
    <cellStyle name="Porcentual 2 5 13" xfId="5942"/>
    <cellStyle name="Porcentual 2 5 13 2" xfId="12076"/>
    <cellStyle name="Porcentual 2 5 14" xfId="5943"/>
    <cellStyle name="Porcentual 2 5 14 2" xfId="12077"/>
    <cellStyle name="Porcentual 2 5 15" xfId="5944"/>
    <cellStyle name="Porcentual 2 5 15 2" xfId="12078"/>
    <cellStyle name="Porcentual 2 5 16" xfId="5945"/>
    <cellStyle name="Porcentual 2 5 16 2" xfId="12079"/>
    <cellStyle name="Porcentual 2 5 17" xfId="5946"/>
    <cellStyle name="Porcentual 2 5 17 2" xfId="12080"/>
    <cellStyle name="Porcentual 2 5 18" xfId="5947"/>
    <cellStyle name="Porcentual 2 5 18 2" xfId="12081"/>
    <cellStyle name="Porcentual 2 5 19" xfId="5948"/>
    <cellStyle name="Porcentual 2 5 19 2" xfId="12082"/>
    <cellStyle name="Porcentual 2 5 2" xfId="5949"/>
    <cellStyle name="Porcentual 2 5 2 2" xfId="12083"/>
    <cellStyle name="Porcentual 2 5 20" xfId="5950"/>
    <cellStyle name="Porcentual 2 5 20 2" xfId="12084"/>
    <cellStyle name="Porcentual 2 5 21" xfId="5951"/>
    <cellStyle name="Porcentual 2 5 21 2" xfId="12085"/>
    <cellStyle name="Porcentual 2 5 22" xfId="5952"/>
    <cellStyle name="Porcentual 2 5 22 2" xfId="12086"/>
    <cellStyle name="Porcentual 2 5 23" xfId="5953"/>
    <cellStyle name="Porcentual 2 5 23 2" xfId="12087"/>
    <cellStyle name="Porcentual 2 5 24" xfId="5954"/>
    <cellStyle name="Porcentual 2 5 24 2" xfId="12088"/>
    <cellStyle name="Porcentual 2 5 25" xfId="5955"/>
    <cellStyle name="Porcentual 2 5 25 2" xfId="12089"/>
    <cellStyle name="Porcentual 2 5 26" xfId="5956"/>
    <cellStyle name="Porcentual 2 5 26 2" xfId="12090"/>
    <cellStyle name="Porcentual 2 5 27" xfId="5957"/>
    <cellStyle name="Porcentual 2 5 27 2" xfId="12091"/>
    <cellStyle name="Porcentual 2 5 28" xfId="5958"/>
    <cellStyle name="Porcentual 2 5 28 2" xfId="12092"/>
    <cellStyle name="Porcentual 2 5 29" xfId="5959"/>
    <cellStyle name="Porcentual 2 5 3" xfId="5960"/>
    <cellStyle name="Porcentual 2 5 3 2" xfId="12093"/>
    <cellStyle name="Porcentual 2 5 30" xfId="5961"/>
    <cellStyle name="Porcentual 2 5 31" xfId="5962"/>
    <cellStyle name="Porcentual 2 5 32" xfId="5963"/>
    <cellStyle name="Porcentual 2 5 33" xfId="5964"/>
    <cellStyle name="Porcentual 2 5 34" xfId="5965"/>
    <cellStyle name="Porcentual 2 5 35" xfId="5966"/>
    <cellStyle name="Porcentual 2 5 35 2" xfId="9591"/>
    <cellStyle name="Porcentual 2 5 36" xfId="8718"/>
    <cellStyle name="Porcentual 2 5 4" xfId="5967"/>
    <cellStyle name="Porcentual 2 5 4 2" xfId="12094"/>
    <cellStyle name="Porcentual 2 5 5" xfId="5968"/>
    <cellStyle name="Porcentual 2 5 5 2" xfId="12095"/>
    <cellStyle name="Porcentual 2 5 6" xfId="5969"/>
    <cellStyle name="Porcentual 2 5 6 2" xfId="12096"/>
    <cellStyle name="Porcentual 2 5 7" xfId="5970"/>
    <cellStyle name="Porcentual 2 5 7 2" xfId="12097"/>
    <cellStyle name="Porcentual 2 5 8" xfId="5971"/>
    <cellStyle name="Porcentual 2 5 8 2" xfId="12098"/>
    <cellStyle name="Porcentual 2 5 9" xfId="5972"/>
    <cellStyle name="Porcentual 2 5 9 2" xfId="12099"/>
    <cellStyle name="Porcentual 2 50" xfId="5973"/>
    <cellStyle name="Porcentual 2 50 2" xfId="8719"/>
    <cellStyle name="Porcentual 2 51" xfId="5974"/>
    <cellStyle name="Porcentual 2 51 2" xfId="8720"/>
    <cellStyle name="Porcentual 2 52" xfId="5975"/>
    <cellStyle name="Porcentual 2 52 2" xfId="8721"/>
    <cellStyle name="Porcentual 2 53" xfId="5976"/>
    <cellStyle name="Porcentual 2 53 2" xfId="8722"/>
    <cellStyle name="Porcentual 2 54" xfId="5977"/>
    <cellStyle name="Porcentual 2 54 2" xfId="8723"/>
    <cellStyle name="Porcentual 2 55" xfId="5978"/>
    <cellStyle name="Porcentual 2 55 2" xfId="8724"/>
    <cellStyle name="Porcentual 2 56" xfId="5979"/>
    <cellStyle name="Porcentual 2 56 2" xfId="8725"/>
    <cellStyle name="Porcentual 2 57" xfId="5980"/>
    <cellStyle name="Porcentual 2 57 2" xfId="8726"/>
    <cellStyle name="Porcentual 2 58" xfId="5981"/>
    <cellStyle name="Porcentual 2 58 2" xfId="8727"/>
    <cellStyle name="Porcentual 2 59" xfId="5982"/>
    <cellStyle name="Porcentual 2 59 2" xfId="8728"/>
    <cellStyle name="Porcentual 2 6" xfId="5983"/>
    <cellStyle name="Porcentual 2 6 10" xfId="5984"/>
    <cellStyle name="Porcentual 2 6 10 2" xfId="12100"/>
    <cellStyle name="Porcentual 2 6 11" xfId="5985"/>
    <cellStyle name="Porcentual 2 6 11 2" xfId="12101"/>
    <cellStyle name="Porcentual 2 6 12" xfId="5986"/>
    <cellStyle name="Porcentual 2 6 12 2" xfId="12102"/>
    <cellStyle name="Porcentual 2 6 13" xfId="5987"/>
    <cellStyle name="Porcentual 2 6 13 2" xfId="12103"/>
    <cellStyle name="Porcentual 2 6 14" xfId="5988"/>
    <cellStyle name="Porcentual 2 6 14 2" xfId="12104"/>
    <cellStyle name="Porcentual 2 6 15" xfId="5989"/>
    <cellStyle name="Porcentual 2 6 15 2" xfId="12105"/>
    <cellStyle name="Porcentual 2 6 16" xfId="5990"/>
    <cellStyle name="Porcentual 2 6 16 2" xfId="12106"/>
    <cellStyle name="Porcentual 2 6 17" xfId="5991"/>
    <cellStyle name="Porcentual 2 6 17 2" xfId="12107"/>
    <cellStyle name="Porcentual 2 6 18" xfId="5992"/>
    <cellStyle name="Porcentual 2 6 18 2" xfId="12108"/>
    <cellStyle name="Porcentual 2 6 19" xfId="5993"/>
    <cellStyle name="Porcentual 2 6 19 2" xfId="12109"/>
    <cellStyle name="Porcentual 2 6 2" xfId="5994"/>
    <cellStyle name="Porcentual 2 6 2 2" xfId="12110"/>
    <cellStyle name="Porcentual 2 6 20" xfId="5995"/>
    <cellStyle name="Porcentual 2 6 20 2" xfId="12111"/>
    <cellStyle name="Porcentual 2 6 21" xfId="5996"/>
    <cellStyle name="Porcentual 2 6 21 2" xfId="12112"/>
    <cellStyle name="Porcentual 2 6 22" xfId="5997"/>
    <cellStyle name="Porcentual 2 6 22 2" xfId="12113"/>
    <cellStyle name="Porcentual 2 6 23" xfId="5998"/>
    <cellStyle name="Porcentual 2 6 23 2" xfId="12114"/>
    <cellStyle name="Porcentual 2 6 24" xfId="5999"/>
    <cellStyle name="Porcentual 2 6 24 2" xfId="12115"/>
    <cellStyle name="Porcentual 2 6 25" xfId="6000"/>
    <cellStyle name="Porcentual 2 6 25 2" xfId="12116"/>
    <cellStyle name="Porcentual 2 6 26" xfId="6001"/>
    <cellStyle name="Porcentual 2 6 26 2" xfId="12117"/>
    <cellStyle name="Porcentual 2 6 27" xfId="6002"/>
    <cellStyle name="Porcentual 2 6 27 2" xfId="12118"/>
    <cellStyle name="Porcentual 2 6 28" xfId="6003"/>
    <cellStyle name="Porcentual 2 6 28 2" xfId="12119"/>
    <cellStyle name="Porcentual 2 6 29" xfId="6004"/>
    <cellStyle name="Porcentual 2 6 29 2" xfId="12120"/>
    <cellStyle name="Porcentual 2 6 3" xfId="6005"/>
    <cellStyle name="Porcentual 2 6 3 2" xfId="12121"/>
    <cellStyle name="Porcentual 2 6 4" xfId="6006"/>
    <cellStyle name="Porcentual 2 6 4 2" xfId="12122"/>
    <cellStyle name="Porcentual 2 6 5" xfId="6007"/>
    <cellStyle name="Porcentual 2 6 5 2" xfId="12123"/>
    <cellStyle name="Porcentual 2 6 6" xfId="6008"/>
    <cellStyle name="Porcentual 2 6 6 2" xfId="12124"/>
    <cellStyle name="Porcentual 2 6 7" xfId="6009"/>
    <cellStyle name="Porcentual 2 6 7 2" xfId="12125"/>
    <cellStyle name="Porcentual 2 6 8" xfId="6010"/>
    <cellStyle name="Porcentual 2 6 8 2" xfId="12126"/>
    <cellStyle name="Porcentual 2 6 9" xfId="6011"/>
    <cellStyle name="Porcentual 2 6 9 2" xfId="12127"/>
    <cellStyle name="Porcentual 2 60" xfId="6012"/>
    <cellStyle name="Porcentual 2 60 2" xfId="8729"/>
    <cellStyle name="Porcentual 2 61" xfId="6013"/>
    <cellStyle name="Porcentual 2 61 2" xfId="8730"/>
    <cellStyle name="Porcentual 2 62" xfId="6014"/>
    <cellStyle name="Porcentual 2 62 2" xfId="8731"/>
    <cellStyle name="Porcentual 2 63" xfId="6015"/>
    <cellStyle name="Porcentual 2 63 2" xfId="8732"/>
    <cellStyle name="Porcentual 2 64" xfId="6016"/>
    <cellStyle name="Porcentual 2 64 2" xfId="8733"/>
    <cellStyle name="Porcentual 2 65" xfId="6017"/>
    <cellStyle name="Porcentual 2 65 2" xfId="8734"/>
    <cellStyle name="Porcentual 2 66" xfId="6018"/>
    <cellStyle name="Porcentual 2 66 2" xfId="8735"/>
    <cellStyle name="Porcentual 2 67" xfId="6019"/>
    <cellStyle name="Porcentual 2 67 2" xfId="8736"/>
    <cellStyle name="Porcentual 2 68" xfId="6020"/>
    <cellStyle name="Porcentual 2 68 2" xfId="8737"/>
    <cellStyle name="Porcentual 2 69" xfId="6021"/>
    <cellStyle name="Porcentual 2 69 2" xfId="8738"/>
    <cellStyle name="Porcentual 2 7" xfId="6022"/>
    <cellStyle name="Porcentual 2 7 10" xfId="6023"/>
    <cellStyle name="Porcentual 2 7 10 2" xfId="12128"/>
    <cellStyle name="Porcentual 2 7 11" xfId="6024"/>
    <cellStyle name="Porcentual 2 7 11 2" xfId="12129"/>
    <cellStyle name="Porcentual 2 7 12" xfId="6025"/>
    <cellStyle name="Porcentual 2 7 12 2" xfId="12130"/>
    <cellStyle name="Porcentual 2 7 13" xfId="6026"/>
    <cellStyle name="Porcentual 2 7 13 2" xfId="12131"/>
    <cellStyle name="Porcentual 2 7 14" xfId="6027"/>
    <cellStyle name="Porcentual 2 7 14 2" xfId="12132"/>
    <cellStyle name="Porcentual 2 7 15" xfId="6028"/>
    <cellStyle name="Porcentual 2 7 15 2" xfId="12133"/>
    <cellStyle name="Porcentual 2 7 16" xfId="6029"/>
    <cellStyle name="Porcentual 2 7 16 2" xfId="12134"/>
    <cellStyle name="Porcentual 2 7 17" xfId="6030"/>
    <cellStyle name="Porcentual 2 7 17 2" xfId="12135"/>
    <cellStyle name="Porcentual 2 7 18" xfId="6031"/>
    <cellStyle name="Porcentual 2 7 18 2" xfId="12136"/>
    <cellStyle name="Porcentual 2 7 19" xfId="6032"/>
    <cellStyle name="Porcentual 2 7 19 2" xfId="12137"/>
    <cellStyle name="Porcentual 2 7 2" xfId="6033"/>
    <cellStyle name="Porcentual 2 7 2 2" xfId="12138"/>
    <cellStyle name="Porcentual 2 7 20" xfId="6034"/>
    <cellStyle name="Porcentual 2 7 20 2" xfId="12139"/>
    <cellStyle name="Porcentual 2 7 21" xfId="6035"/>
    <cellStyle name="Porcentual 2 7 21 2" xfId="12140"/>
    <cellStyle name="Porcentual 2 7 22" xfId="6036"/>
    <cellStyle name="Porcentual 2 7 22 2" xfId="12141"/>
    <cellStyle name="Porcentual 2 7 23" xfId="6037"/>
    <cellStyle name="Porcentual 2 7 23 2" xfId="12142"/>
    <cellStyle name="Porcentual 2 7 24" xfId="6038"/>
    <cellStyle name="Porcentual 2 7 24 2" xfId="12143"/>
    <cellStyle name="Porcentual 2 7 25" xfId="6039"/>
    <cellStyle name="Porcentual 2 7 25 2" xfId="12144"/>
    <cellStyle name="Porcentual 2 7 26" xfId="6040"/>
    <cellStyle name="Porcentual 2 7 26 2" xfId="12145"/>
    <cellStyle name="Porcentual 2 7 27" xfId="6041"/>
    <cellStyle name="Porcentual 2 7 27 2" xfId="12146"/>
    <cellStyle name="Porcentual 2 7 28" xfId="6042"/>
    <cellStyle name="Porcentual 2 7 28 2" xfId="12147"/>
    <cellStyle name="Porcentual 2 7 29" xfId="12148"/>
    <cellStyle name="Porcentual 2 7 3" xfId="6043"/>
    <cellStyle name="Porcentual 2 7 3 2" xfId="12149"/>
    <cellStyle name="Porcentual 2 7 4" xfId="6044"/>
    <cellStyle name="Porcentual 2 7 4 2" xfId="12150"/>
    <cellStyle name="Porcentual 2 7 5" xfId="6045"/>
    <cellStyle name="Porcentual 2 7 5 2" xfId="12151"/>
    <cellStyle name="Porcentual 2 7 6" xfId="6046"/>
    <cellStyle name="Porcentual 2 7 6 2" xfId="12152"/>
    <cellStyle name="Porcentual 2 7 7" xfId="6047"/>
    <cellStyle name="Porcentual 2 7 7 2" xfId="12153"/>
    <cellStyle name="Porcentual 2 7 8" xfId="6048"/>
    <cellStyle name="Porcentual 2 7 8 2" xfId="12154"/>
    <cellStyle name="Porcentual 2 7 9" xfId="6049"/>
    <cellStyle name="Porcentual 2 7 9 2" xfId="12155"/>
    <cellStyle name="Porcentual 2 70" xfId="6050"/>
    <cellStyle name="Porcentual 2 70 2" xfId="8739"/>
    <cellStyle name="Porcentual 2 71" xfId="6051"/>
    <cellStyle name="Porcentual 2 71 2" xfId="8740"/>
    <cellStyle name="Porcentual 2 72" xfId="6052"/>
    <cellStyle name="Porcentual 2 72 2" xfId="8741"/>
    <cellStyle name="Porcentual 2 73" xfId="6053"/>
    <cellStyle name="Porcentual 2 73 2" xfId="8742"/>
    <cellStyle name="Porcentual 2 74" xfId="6054"/>
    <cellStyle name="Porcentual 2 74 2" xfId="8743"/>
    <cellStyle name="Porcentual 2 75" xfId="6055"/>
    <cellStyle name="Porcentual 2 75 2" xfId="8744"/>
    <cellStyle name="Porcentual 2 76" xfId="6056"/>
    <cellStyle name="Porcentual 2 76 2" xfId="8745"/>
    <cellStyle name="Porcentual 2 77" xfId="6057"/>
    <cellStyle name="Porcentual 2 77 2" xfId="8746"/>
    <cellStyle name="Porcentual 2 78" xfId="6058"/>
    <cellStyle name="Porcentual 2 78 2" xfId="8747"/>
    <cellStyle name="Porcentual 2 79" xfId="6059"/>
    <cellStyle name="Porcentual 2 79 2" xfId="8748"/>
    <cellStyle name="Porcentual 2 8" xfId="6060"/>
    <cellStyle name="Porcentual 2 8 10" xfId="6061"/>
    <cellStyle name="Porcentual 2 8 10 2" xfId="12156"/>
    <cellStyle name="Porcentual 2 8 11" xfId="6062"/>
    <cellStyle name="Porcentual 2 8 11 2" xfId="12157"/>
    <cellStyle name="Porcentual 2 8 12" xfId="6063"/>
    <cellStyle name="Porcentual 2 8 12 2" xfId="12158"/>
    <cellStyle name="Porcentual 2 8 13" xfId="6064"/>
    <cellStyle name="Porcentual 2 8 13 2" xfId="12159"/>
    <cellStyle name="Porcentual 2 8 14" xfId="6065"/>
    <cellStyle name="Porcentual 2 8 14 2" xfId="12160"/>
    <cellStyle name="Porcentual 2 8 15" xfId="6066"/>
    <cellStyle name="Porcentual 2 8 15 2" xfId="12161"/>
    <cellStyle name="Porcentual 2 8 16" xfId="6067"/>
    <cellStyle name="Porcentual 2 8 16 2" xfId="12162"/>
    <cellStyle name="Porcentual 2 8 17" xfId="6068"/>
    <cellStyle name="Porcentual 2 8 17 2" xfId="12163"/>
    <cellStyle name="Porcentual 2 8 18" xfId="6069"/>
    <cellStyle name="Porcentual 2 8 18 2" xfId="12164"/>
    <cellStyle name="Porcentual 2 8 19" xfId="6070"/>
    <cellStyle name="Porcentual 2 8 19 2" xfId="12165"/>
    <cellStyle name="Porcentual 2 8 2" xfId="6071"/>
    <cellStyle name="Porcentual 2 8 2 2" xfId="12166"/>
    <cellStyle name="Porcentual 2 8 20" xfId="6072"/>
    <cellStyle name="Porcentual 2 8 20 2" xfId="12167"/>
    <cellStyle name="Porcentual 2 8 21" xfId="6073"/>
    <cellStyle name="Porcentual 2 8 21 2" xfId="12168"/>
    <cellStyle name="Porcentual 2 8 22" xfId="6074"/>
    <cellStyle name="Porcentual 2 8 22 2" xfId="12169"/>
    <cellStyle name="Porcentual 2 8 23" xfId="6075"/>
    <cellStyle name="Porcentual 2 8 23 2" xfId="12170"/>
    <cellStyle name="Porcentual 2 8 24" xfId="6076"/>
    <cellStyle name="Porcentual 2 8 24 2" xfId="12171"/>
    <cellStyle name="Porcentual 2 8 25" xfId="6077"/>
    <cellStyle name="Porcentual 2 8 25 2" xfId="12172"/>
    <cellStyle name="Porcentual 2 8 26" xfId="6078"/>
    <cellStyle name="Porcentual 2 8 26 2" xfId="12173"/>
    <cellStyle name="Porcentual 2 8 27" xfId="6079"/>
    <cellStyle name="Porcentual 2 8 27 2" xfId="12174"/>
    <cellStyle name="Porcentual 2 8 28" xfId="6080"/>
    <cellStyle name="Porcentual 2 8 28 2" xfId="12175"/>
    <cellStyle name="Porcentual 2 8 29" xfId="12176"/>
    <cellStyle name="Porcentual 2 8 3" xfId="6081"/>
    <cellStyle name="Porcentual 2 8 3 2" xfId="12177"/>
    <cellStyle name="Porcentual 2 8 4" xfId="6082"/>
    <cellStyle name="Porcentual 2 8 4 2" xfId="12178"/>
    <cellStyle name="Porcentual 2 8 5" xfId="6083"/>
    <cellStyle name="Porcentual 2 8 5 2" xfId="12179"/>
    <cellStyle name="Porcentual 2 8 6" xfId="6084"/>
    <cellStyle name="Porcentual 2 8 6 2" xfId="12180"/>
    <cellStyle name="Porcentual 2 8 7" xfId="6085"/>
    <cellStyle name="Porcentual 2 8 7 2" xfId="12181"/>
    <cellStyle name="Porcentual 2 8 8" xfId="6086"/>
    <cellStyle name="Porcentual 2 8 8 2" xfId="12182"/>
    <cellStyle name="Porcentual 2 8 9" xfId="6087"/>
    <cellStyle name="Porcentual 2 8 9 2" xfId="12183"/>
    <cellStyle name="Porcentual 2 80" xfId="6088"/>
    <cellStyle name="Porcentual 2 80 2" xfId="8749"/>
    <cellStyle name="Porcentual 2 81" xfId="6089"/>
    <cellStyle name="Porcentual 2 81 2" xfId="8750"/>
    <cellStyle name="Porcentual 2 82" xfId="6090"/>
    <cellStyle name="Porcentual 2 82 2" xfId="8751"/>
    <cellStyle name="Porcentual 2 83" xfId="6091"/>
    <cellStyle name="Porcentual 2 83 2" xfId="8752"/>
    <cellStyle name="Porcentual 2 84" xfId="6092"/>
    <cellStyle name="Porcentual 2 84 2" xfId="8753"/>
    <cellStyle name="Porcentual 2 85" xfId="6093"/>
    <cellStyle name="Porcentual 2 85 2" xfId="8754"/>
    <cellStyle name="Porcentual 2 86" xfId="6094"/>
    <cellStyle name="Porcentual 2 86 2" xfId="8755"/>
    <cellStyle name="Porcentual 2 87" xfId="6095"/>
    <cellStyle name="Porcentual 2 87 2" xfId="8756"/>
    <cellStyle name="Porcentual 2 88" xfId="6096"/>
    <cellStyle name="Porcentual 2 88 2" xfId="8757"/>
    <cellStyle name="Porcentual 2 89" xfId="6097"/>
    <cellStyle name="Porcentual 2 89 2" xfId="8758"/>
    <cellStyle name="Porcentual 2 9" xfId="6098"/>
    <cellStyle name="Porcentual 2 9 10" xfId="6099"/>
    <cellStyle name="Porcentual 2 9 10 2" xfId="12184"/>
    <cellStyle name="Porcentual 2 9 11" xfId="6100"/>
    <cellStyle name="Porcentual 2 9 11 2" xfId="12185"/>
    <cellStyle name="Porcentual 2 9 12" xfId="6101"/>
    <cellStyle name="Porcentual 2 9 12 2" xfId="12186"/>
    <cellStyle name="Porcentual 2 9 13" xfId="6102"/>
    <cellStyle name="Porcentual 2 9 13 2" xfId="12187"/>
    <cellStyle name="Porcentual 2 9 14" xfId="6103"/>
    <cellStyle name="Porcentual 2 9 14 2" xfId="12188"/>
    <cellStyle name="Porcentual 2 9 15" xfId="6104"/>
    <cellStyle name="Porcentual 2 9 15 2" xfId="12189"/>
    <cellStyle name="Porcentual 2 9 16" xfId="6105"/>
    <cellStyle name="Porcentual 2 9 16 2" xfId="12190"/>
    <cellStyle name="Porcentual 2 9 17" xfId="6106"/>
    <cellStyle name="Porcentual 2 9 17 2" xfId="12191"/>
    <cellStyle name="Porcentual 2 9 18" xfId="6107"/>
    <cellStyle name="Porcentual 2 9 18 2" xfId="12192"/>
    <cellStyle name="Porcentual 2 9 19" xfId="6108"/>
    <cellStyle name="Porcentual 2 9 19 2" xfId="12193"/>
    <cellStyle name="Porcentual 2 9 2" xfId="6109"/>
    <cellStyle name="Porcentual 2 9 2 2" xfId="12194"/>
    <cellStyle name="Porcentual 2 9 20" xfId="6110"/>
    <cellStyle name="Porcentual 2 9 20 2" xfId="12195"/>
    <cellStyle name="Porcentual 2 9 21" xfId="6111"/>
    <cellStyle name="Porcentual 2 9 21 2" xfId="12196"/>
    <cellStyle name="Porcentual 2 9 22" xfId="6112"/>
    <cellStyle name="Porcentual 2 9 22 2" xfId="12197"/>
    <cellStyle name="Porcentual 2 9 23" xfId="6113"/>
    <cellStyle name="Porcentual 2 9 23 2" xfId="12198"/>
    <cellStyle name="Porcentual 2 9 24" xfId="6114"/>
    <cellStyle name="Porcentual 2 9 24 2" xfId="12199"/>
    <cellStyle name="Porcentual 2 9 25" xfId="6115"/>
    <cellStyle name="Porcentual 2 9 25 2" xfId="12200"/>
    <cellStyle name="Porcentual 2 9 26" xfId="6116"/>
    <cellStyle name="Porcentual 2 9 26 2" xfId="12201"/>
    <cellStyle name="Porcentual 2 9 27" xfId="6117"/>
    <cellStyle name="Porcentual 2 9 27 2" xfId="12202"/>
    <cellStyle name="Porcentual 2 9 28" xfId="6118"/>
    <cellStyle name="Porcentual 2 9 28 2" xfId="12203"/>
    <cellStyle name="Porcentual 2 9 29" xfId="12204"/>
    <cellStyle name="Porcentual 2 9 3" xfId="6119"/>
    <cellStyle name="Porcentual 2 9 3 2" xfId="12205"/>
    <cellStyle name="Porcentual 2 9 4" xfId="6120"/>
    <cellStyle name="Porcentual 2 9 4 2" xfId="12206"/>
    <cellStyle name="Porcentual 2 9 5" xfId="6121"/>
    <cellStyle name="Porcentual 2 9 5 2" xfId="12207"/>
    <cellStyle name="Porcentual 2 9 6" xfId="6122"/>
    <cellStyle name="Porcentual 2 9 6 2" xfId="12208"/>
    <cellStyle name="Porcentual 2 9 7" xfId="6123"/>
    <cellStyle name="Porcentual 2 9 7 2" xfId="12209"/>
    <cellStyle name="Porcentual 2 9 8" xfId="6124"/>
    <cellStyle name="Porcentual 2 9 8 2" xfId="12210"/>
    <cellStyle name="Porcentual 2 9 9" xfId="6125"/>
    <cellStyle name="Porcentual 2 9 9 2" xfId="12211"/>
    <cellStyle name="Porcentual 2 90" xfId="6126"/>
    <cellStyle name="Porcentual 2 90 2" xfId="8759"/>
    <cellStyle name="Porcentual 2 91" xfId="6127"/>
    <cellStyle name="Porcentual 2 91 2" xfId="8760"/>
    <cellStyle name="Porcentual 2 92" xfId="6128"/>
    <cellStyle name="Porcentual 2 92 2" xfId="8761"/>
    <cellStyle name="Porcentual 2 93" xfId="6129"/>
    <cellStyle name="Porcentual 2 93 2" xfId="8762"/>
    <cellStyle name="Porcentual 2 94" xfId="6130"/>
    <cellStyle name="Porcentual 2 94 2" xfId="8763"/>
    <cellStyle name="Porcentual 2 95" xfId="6131"/>
    <cellStyle name="Porcentual 2 95 2" xfId="8764"/>
    <cellStyle name="Porcentual 2 96" xfId="6132"/>
    <cellStyle name="Porcentual 2 96 2" xfId="8765"/>
    <cellStyle name="Porcentual 2 97" xfId="6133"/>
    <cellStyle name="Porcentual 2 97 2" xfId="8766"/>
    <cellStyle name="Porcentual 2 98" xfId="6134"/>
    <cellStyle name="Porcentual 2 98 2" xfId="8767"/>
    <cellStyle name="Porcentual 2 99" xfId="6135"/>
    <cellStyle name="Porcentual 2 99 2" xfId="8768"/>
    <cellStyle name="Porcentual 20" xfId="6136"/>
    <cellStyle name="Porcentual 20 10" xfId="6137"/>
    <cellStyle name="Porcentual 20 10 2" xfId="12212"/>
    <cellStyle name="Porcentual 20 10 3" xfId="8770"/>
    <cellStyle name="Porcentual 20 11" xfId="6138"/>
    <cellStyle name="Porcentual 20 11 2" xfId="12213"/>
    <cellStyle name="Porcentual 20 11 3" xfId="8771"/>
    <cellStyle name="Porcentual 20 12" xfId="6139"/>
    <cellStyle name="Porcentual 20 12 2" xfId="12214"/>
    <cellStyle name="Porcentual 20 12 3" xfId="8772"/>
    <cellStyle name="Porcentual 20 13" xfId="6140"/>
    <cellStyle name="Porcentual 20 13 2" xfId="12215"/>
    <cellStyle name="Porcentual 20 13 3" xfId="8773"/>
    <cellStyle name="Porcentual 20 14" xfId="6141"/>
    <cellStyle name="Porcentual 20 14 2" xfId="12216"/>
    <cellStyle name="Porcentual 20 14 3" xfId="8774"/>
    <cellStyle name="Porcentual 20 15" xfId="6142"/>
    <cellStyle name="Porcentual 20 15 2" xfId="12217"/>
    <cellStyle name="Porcentual 20 15 3" xfId="8775"/>
    <cellStyle name="Porcentual 20 16" xfId="6143"/>
    <cellStyle name="Porcentual 20 16 2" xfId="12218"/>
    <cellStyle name="Porcentual 20 16 3" xfId="8776"/>
    <cellStyle name="Porcentual 20 17" xfId="6144"/>
    <cellStyle name="Porcentual 20 17 2" xfId="12219"/>
    <cellStyle name="Porcentual 20 17 3" xfId="8777"/>
    <cellStyle name="Porcentual 20 18" xfId="6145"/>
    <cellStyle name="Porcentual 20 18 2" xfId="12220"/>
    <cellStyle name="Porcentual 20 18 3" xfId="8778"/>
    <cellStyle name="Porcentual 20 19" xfId="6146"/>
    <cellStyle name="Porcentual 20 19 2" xfId="12221"/>
    <cellStyle name="Porcentual 20 19 3" xfId="8779"/>
    <cellStyle name="Porcentual 20 2" xfId="6147"/>
    <cellStyle name="Porcentual 20 2 2" xfId="12222"/>
    <cellStyle name="Porcentual 20 2 3" xfId="8780"/>
    <cellStyle name="Porcentual 20 20" xfId="6148"/>
    <cellStyle name="Porcentual 20 20 2" xfId="12223"/>
    <cellStyle name="Porcentual 20 20 3" xfId="8781"/>
    <cellStyle name="Porcentual 20 21" xfId="6149"/>
    <cellStyle name="Porcentual 20 21 2" xfId="12224"/>
    <cellStyle name="Porcentual 20 21 3" xfId="8782"/>
    <cellStyle name="Porcentual 20 22" xfId="6150"/>
    <cellStyle name="Porcentual 20 22 2" xfId="12225"/>
    <cellStyle name="Porcentual 20 22 3" xfId="8783"/>
    <cellStyle name="Porcentual 20 23" xfId="6151"/>
    <cellStyle name="Porcentual 20 23 2" xfId="12226"/>
    <cellStyle name="Porcentual 20 23 3" xfId="8784"/>
    <cellStyle name="Porcentual 20 24" xfId="6152"/>
    <cellStyle name="Porcentual 20 24 2" xfId="12227"/>
    <cellStyle name="Porcentual 20 24 3" xfId="8785"/>
    <cellStyle name="Porcentual 20 25" xfId="6153"/>
    <cellStyle name="Porcentual 20 25 2" xfId="12228"/>
    <cellStyle name="Porcentual 20 25 3" xfId="8786"/>
    <cellStyle name="Porcentual 20 26" xfId="6154"/>
    <cellStyle name="Porcentual 20 26 2" xfId="12229"/>
    <cellStyle name="Porcentual 20 26 3" xfId="8787"/>
    <cellStyle name="Porcentual 20 27" xfId="6155"/>
    <cellStyle name="Porcentual 20 27 2" xfId="12230"/>
    <cellStyle name="Porcentual 20 27 3" xfId="8788"/>
    <cellStyle name="Porcentual 20 28" xfId="6156"/>
    <cellStyle name="Porcentual 20 28 2" xfId="12231"/>
    <cellStyle name="Porcentual 20 28 3" xfId="8789"/>
    <cellStyle name="Porcentual 20 29" xfId="12232"/>
    <cellStyle name="Porcentual 20 3" xfId="6157"/>
    <cellStyle name="Porcentual 20 3 2" xfId="12233"/>
    <cellStyle name="Porcentual 20 3 3" xfId="8790"/>
    <cellStyle name="Porcentual 20 30" xfId="8769"/>
    <cellStyle name="Porcentual 20 4" xfId="6158"/>
    <cellStyle name="Porcentual 20 4 2" xfId="12234"/>
    <cellStyle name="Porcentual 20 4 3" xfId="8791"/>
    <cellStyle name="Porcentual 20 5" xfId="6159"/>
    <cellStyle name="Porcentual 20 5 2" xfId="12235"/>
    <cellStyle name="Porcentual 20 5 3" xfId="8792"/>
    <cellStyle name="Porcentual 20 6" xfId="6160"/>
    <cellStyle name="Porcentual 20 6 2" xfId="12236"/>
    <cellStyle name="Porcentual 20 6 3" xfId="8793"/>
    <cellStyle name="Porcentual 20 7" xfId="6161"/>
    <cellStyle name="Porcentual 20 7 2" xfId="12237"/>
    <cellStyle name="Porcentual 20 7 3" xfId="8794"/>
    <cellStyle name="Porcentual 20 8" xfId="6162"/>
    <cellStyle name="Porcentual 20 8 2" xfId="12238"/>
    <cellStyle name="Porcentual 20 8 3" xfId="8795"/>
    <cellStyle name="Porcentual 20 9" xfId="6163"/>
    <cellStyle name="Porcentual 20 9 2" xfId="12239"/>
    <cellStyle name="Porcentual 20 9 3" xfId="8796"/>
    <cellStyle name="Porcentual 201" xfId="6164"/>
    <cellStyle name="Porcentual 201 10" xfId="6165"/>
    <cellStyle name="Porcentual 201 10 2" xfId="12240"/>
    <cellStyle name="Porcentual 201 10 3" xfId="8798"/>
    <cellStyle name="Porcentual 201 11" xfId="6166"/>
    <cellStyle name="Porcentual 201 11 2" xfId="12241"/>
    <cellStyle name="Porcentual 201 11 3" xfId="8799"/>
    <cellStyle name="Porcentual 201 12" xfId="6167"/>
    <cellStyle name="Porcentual 201 12 2" xfId="12242"/>
    <cellStyle name="Porcentual 201 12 3" xfId="8800"/>
    <cellStyle name="Porcentual 201 13" xfId="6168"/>
    <cellStyle name="Porcentual 201 13 2" xfId="12243"/>
    <cellStyle name="Porcentual 201 13 3" xfId="8801"/>
    <cellStyle name="Porcentual 201 14" xfId="6169"/>
    <cellStyle name="Porcentual 201 14 2" xfId="12244"/>
    <cellStyle name="Porcentual 201 14 3" xfId="8802"/>
    <cellStyle name="Porcentual 201 15" xfId="6170"/>
    <cellStyle name="Porcentual 201 15 2" xfId="12245"/>
    <cellStyle name="Porcentual 201 15 3" xfId="8803"/>
    <cellStyle name="Porcentual 201 16" xfId="6171"/>
    <cellStyle name="Porcentual 201 16 2" xfId="12246"/>
    <cellStyle name="Porcentual 201 16 3" xfId="8804"/>
    <cellStyle name="Porcentual 201 17" xfId="6172"/>
    <cellStyle name="Porcentual 201 17 2" xfId="12247"/>
    <cellStyle name="Porcentual 201 17 3" xfId="8805"/>
    <cellStyle name="Porcentual 201 18" xfId="6173"/>
    <cellStyle name="Porcentual 201 18 2" xfId="12248"/>
    <cellStyle name="Porcentual 201 18 3" xfId="8806"/>
    <cellStyle name="Porcentual 201 19" xfId="6174"/>
    <cellStyle name="Porcentual 201 19 2" xfId="12249"/>
    <cellStyle name="Porcentual 201 19 3" xfId="8807"/>
    <cellStyle name="Porcentual 201 2" xfId="6175"/>
    <cellStyle name="Porcentual 201 2 2" xfId="12250"/>
    <cellStyle name="Porcentual 201 2 3" xfId="8808"/>
    <cellStyle name="Porcentual 201 20" xfId="6176"/>
    <cellStyle name="Porcentual 201 20 2" xfId="12251"/>
    <cellStyle name="Porcentual 201 20 3" xfId="8809"/>
    <cellStyle name="Porcentual 201 21" xfId="6177"/>
    <cellStyle name="Porcentual 201 21 2" xfId="12252"/>
    <cellStyle name="Porcentual 201 21 3" xfId="8810"/>
    <cellStyle name="Porcentual 201 22" xfId="6178"/>
    <cellStyle name="Porcentual 201 22 2" xfId="12253"/>
    <cellStyle name="Porcentual 201 22 3" xfId="8811"/>
    <cellStyle name="Porcentual 201 23" xfId="6179"/>
    <cellStyle name="Porcentual 201 23 2" xfId="12254"/>
    <cellStyle name="Porcentual 201 23 3" xfId="8812"/>
    <cellStyle name="Porcentual 201 24" xfId="6180"/>
    <cellStyle name="Porcentual 201 24 2" xfId="12255"/>
    <cellStyle name="Porcentual 201 24 3" xfId="8813"/>
    <cellStyle name="Porcentual 201 25" xfId="6181"/>
    <cellStyle name="Porcentual 201 25 2" xfId="12256"/>
    <cellStyle name="Porcentual 201 25 3" xfId="8814"/>
    <cellStyle name="Porcentual 201 26" xfId="6182"/>
    <cellStyle name="Porcentual 201 26 2" xfId="12257"/>
    <cellStyle name="Porcentual 201 26 3" xfId="8815"/>
    <cellStyle name="Porcentual 201 27" xfId="6183"/>
    <cellStyle name="Porcentual 201 27 2" xfId="12258"/>
    <cellStyle name="Porcentual 201 27 3" xfId="8816"/>
    <cellStyle name="Porcentual 201 28" xfId="6184"/>
    <cellStyle name="Porcentual 201 28 2" xfId="12259"/>
    <cellStyle name="Porcentual 201 28 3" xfId="8817"/>
    <cellStyle name="Porcentual 201 29" xfId="8797"/>
    <cellStyle name="Porcentual 201 3" xfId="6185"/>
    <cellStyle name="Porcentual 201 3 2" xfId="12260"/>
    <cellStyle name="Porcentual 201 3 3" xfId="8818"/>
    <cellStyle name="Porcentual 201 4" xfId="6186"/>
    <cellStyle name="Porcentual 201 4 2" xfId="12261"/>
    <cellStyle name="Porcentual 201 4 3" xfId="8819"/>
    <cellStyle name="Porcentual 201 5" xfId="6187"/>
    <cellStyle name="Porcentual 201 5 2" xfId="12262"/>
    <cellStyle name="Porcentual 201 5 3" xfId="8820"/>
    <cellStyle name="Porcentual 201 6" xfId="6188"/>
    <cellStyle name="Porcentual 201 6 2" xfId="12263"/>
    <cellStyle name="Porcentual 201 6 3" xfId="8821"/>
    <cellStyle name="Porcentual 201 7" xfId="6189"/>
    <cellStyle name="Porcentual 201 7 2" xfId="12264"/>
    <cellStyle name="Porcentual 201 7 3" xfId="8822"/>
    <cellStyle name="Porcentual 201 8" xfId="6190"/>
    <cellStyle name="Porcentual 201 8 2" xfId="12265"/>
    <cellStyle name="Porcentual 201 8 3" xfId="8823"/>
    <cellStyle name="Porcentual 201 9" xfId="6191"/>
    <cellStyle name="Porcentual 201 9 2" xfId="12266"/>
    <cellStyle name="Porcentual 201 9 3" xfId="8824"/>
    <cellStyle name="Porcentual 203 10" xfId="6192"/>
    <cellStyle name="Porcentual 203 10 2" xfId="12267"/>
    <cellStyle name="Porcentual 203 10 3" xfId="8825"/>
    <cellStyle name="Porcentual 203 11" xfId="6193"/>
    <cellStyle name="Porcentual 203 11 2" xfId="12268"/>
    <cellStyle name="Porcentual 203 11 3" xfId="8826"/>
    <cellStyle name="Porcentual 203 12" xfId="6194"/>
    <cellStyle name="Porcentual 203 12 2" xfId="12269"/>
    <cellStyle name="Porcentual 203 12 3" xfId="8827"/>
    <cellStyle name="Porcentual 203 13" xfId="6195"/>
    <cellStyle name="Porcentual 203 13 2" xfId="12270"/>
    <cellStyle name="Porcentual 203 13 3" xfId="8828"/>
    <cellStyle name="Porcentual 203 14" xfId="6196"/>
    <cellStyle name="Porcentual 203 14 2" xfId="12271"/>
    <cellStyle name="Porcentual 203 14 3" xfId="8829"/>
    <cellStyle name="Porcentual 203 15" xfId="6197"/>
    <cellStyle name="Porcentual 203 15 2" xfId="12272"/>
    <cellStyle name="Porcentual 203 15 3" xfId="8830"/>
    <cellStyle name="Porcentual 203 16" xfId="6198"/>
    <cellStyle name="Porcentual 203 16 2" xfId="12273"/>
    <cellStyle name="Porcentual 203 16 3" xfId="8831"/>
    <cellStyle name="Porcentual 203 17" xfId="6199"/>
    <cellStyle name="Porcentual 203 17 2" xfId="12274"/>
    <cellStyle name="Porcentual 203 17 3" xfId="8832"/>
    <cellStyle name="Porcentual 203 18" xfId="6200"/>
    <cellStyle name="Porcentual 203 18 2" xfId="12275"/>
    <cellStyle name="Porcentual 203 18 3" xfId="8833"/>
    <cellStyle name="Porcentual 203 19" xfId="6201"/>
    <cellStyle name="Porcentual 203 19 2" xfId="12276"/>
    <cellStyle name="Porcentual 203 19 3" xfId="8834"/>
    <cellStyle name="Porcentual 203 2" xfId="6202"/>
    <cellStyle name="Porcentual 203 2 2" xfId="12277"/>
    <cellStyle name="Porcentual 203 2 3" xfId="8835"/>
    <cellStyle name="Porcentual 203 20" xfId="6203"/>
    <cellStyle name="Porcentual 203 20 2" xfId="12278"/>
    <cellStyle name="Porcentual 203 20 3" xfId="8836"/>
    <cellStyle name="Porcentual 203 21" xfId="6204"/>
    <cellStyle name="Porcentual 203 21 2" xfId="12279"/>
    <cellStyle name="Porcentual 203 21 3" xfId="8837"/>
    <cellStyle name="Porcentual 203 22" xfId="6205"/>
    <cellStyle name="Porcentual 203 22 2" xfId="12280"/>
    <cellStyle name="Porcentual 203 22 3" xfId="8838"/>
    <cellStyle name="Porcentual 203 23" xfId="6206"/>
    <cellStyle name="Porcentual 203 23 2" xfId="12281"/>
    <cellStyle name="Porcentual 203 23 3" xfId="8839"/>
    <cellStyle name="Porcentual 203 24" xfId="6207"/>
    <cellStyle name="Porcentual 203 24 2" xfId="12282"/>
    <cellStyle name="Porcentual 203 24 3" xfId="8840"/>
    <cellStyle name="Porcentual 203 25" xfId="6208"/>
    <cellStyle name="Porcentual 203 25 2" xfId="12283"/>
    <cellStyle name="Porcentual 203 25 3" xfId="8841"/>
    <cellStyle name="Porcentual 203 26" xfId="6209"/>
    <cellStyle name="Porcentual 203 26 2" xfId="12284"/>
    <cellStyle name="Porcentual 203 26 3" xfId="8842"/>
    <cellStyle name="Porcentual 203 27" xfId="6210"/>
    <cellStyle name="Porcentual 203 27 2" xfId="12285"/>
    <cellStyle name="Porcentual 203 27 3" xfId="8843"/>
    <cellStyle name="Porcentual 203 28" xfId="6211"/>
    <cellStyle name="Porcentual 203 28 2" xfId="12286"/>
    <cellStyle name="Porcentual 203 28 3" xfId="8844"/>
    <cellStyle name="Porcentual 203 3" xfId="6212"/>
    <cellStyle name="Porcentual 203 3 2" xfId="12287"/>
    <cellStyle name="Porcentual 203 3 3" xfId="8845"/>
    <cellStyle name="Porcentual 203 4" xfId="6213"/>
    <cellStyle name="Porcentual 203 4 2" xfId="12288"/>
    <cellStyle name="Porcentual 203 4 3" xfId="8846"/>
    <cellStyle name="Porcentual 203 5" xfId="6214"/>
    <cellStyle name="Porcentual 203 5 2" xfId="12289"/>
    <cellStyle name="Porcentual 203 5 3" xfId="8847"/>
    <cellStyle name="Porcentual 203 6" xfId="6215"/>
    <cellStyle name="Porcentual 203 6 2" xfId="12290"/>
    <cellStyle name="Porcentual 203 6 3" xfId="8848"/>
    <cellStyle name="Porcentual 203 7" xfId="6216"/>
    <cellStyle name="Porcentual 203 7 2" xfId="12291"/>
    <cellStyle name="Porcentual 203 7 3" xfId="8849"/>
    <cellStyle name="Porcentual 203 8" xfId="6217"/>
    <cellStyle name="Porcentual 203 8 2" xfId="12292"/>
    <cellStyle name="Porcentual 203 8 3" xfId="8850"/>
    <cellStyle name="Porcentual 203 9" xfId="6218"/>
    <cellStyle name="Porcentual 203 9 2" xfId="12293"/>
    <cellStyle name="Porcentual 203 9 3" xfId="8851"/>
    <cellStyle name="Porcentual 204 10" xfId="6219"/>
    <cellStyle name="Porcentual 204 10 2" xfId="12294"/>
    <cellStyle name="Porcentual 204 10 3" xfId="8852"/>
    <cellStyle name="Porcentual 204 11" xfId="6220"/>
    <cellStyle name="Porcentual 204 11 2" xfId="12295"/>
    <cellStyle name="Porcentual 204 11 3" xfId="8853"/>
    <cellStyle name="Porcentual 204 12" xfId="6221"/>
    <cellStyle name="Porcentual 204 12 2" xfId="12296"/>
    <cellStyle name="Porcentual 204 12 3" xfId="8854"/>
    <cellStyle name="Porcentual 204 13" xfId="6222"/>
    <cellStyle name="Porcentual 204 13 2" xfId="12297"/>
    <cellStyle name="Porcentual 204 13 3" xfId="8855"/>
    <cellStyle name="Porcentual 204 14" xfId="6223"/>
    <cellStyle name="Porcentual 204 14 2" xfId="12298"/>
    <cellStyle name="Porcentual 204 14 3" xfId="8856"/>
    <cellStyle name="Porcentual 204 15" xfId="6224"/>
    <cellStyle name="Porcentual 204 15 2" xfId="12299"/>
    <cellStyle name="Porcentual 204 15 3" xfId="8857"/>
    <cellStyle name="Porcentual 204 16" xfId="6225"/>
    <cellStyle name="Porcentual 204 16 2" xfId="12300"/>
    <cellStyle name="Porcentual 204 16 3" xfId="8858"/>
    <cellStyle name="Porcentual 204 17" xfId="6226"/>
    <cellStyle name="Porcentual 204 17 2" xfId="12301"/>
    <cellStyle name="Porcentual 204 17 3" xfId="8859"/>
    <cellStyle name="Porcentual 204 18" xfId="6227"/>
    <cellStyle name="Porcentual 204 18 2" xfId="12302"/>
    <cellStyle name="Porcentual 204 18 3" xfId="8860"/>
    <cellStyle name="Porcentual 204 19" xfId="6228"/>
    <cellStyle name="Porcentual 204 19 2" xfId="12303"/>
    <cellStyle name="Porcentual 204 19 3" xfId="8861"/>
    <cellStyle name="Porcentual 204 2" xfId="6229"/>
    <cellStyle name="Porcentual 204 2 2" xfId="12304"/>
    <cellStyle name="Porcentual 204 2 3" xfId="8862"/>
    <cellStyle name="Porcentual 204 20" xfId="6230"/>
    <cellStyle name="Porcentual 204 20 2" xfId="12305"/>
    <cellStyle name="Porcentual 204 20 3" xfId="8863"/>
    <cellStyle name="Porcentual 204 21" xfId="6231"/>
    <cellStyle name="Porcentual 204 21 2" xfId="12306"/>
    <cellStyle name="Porcentual 204 21 3" xfId="8864"/>
    <cellStyle name="Porcentual 204 22" xfId="6232"/>
    <cellStyle name="Porcentual 204 22 2" xfId="12307"/>
    <cellStyle name="Porcentual 204 22 3" xfId="8865"/>
    <cellStyle name="Porcentual 204 23" xfId="6233"/>
    <cellStyle name="Porcentual 204 23 2" xfId="12308"/>
    <cellStyle name="Porcentual 204 23 3" xfId="8866"/>
    <cellStyle name="Porcentual 204 24" xfId="6234"/>
    <cellStyle name="Porcentual 204 24 2" xfId="12309"/>
    <cellStyle name="Porcentual 204 24 3" xfId="8867"/>
    <cellStyle name="Porcentual 204 25" xfId="6235"/>
    <cellStyle name="Porcentual 204 25 2" xfId="12310"/>
    <cellStyle name="Porcentual 204 25 3" xfId="8868"/>
    <cellStyle name="Porcentual 204 26" xfId="6236"/>
    <cellStyle name="Porcentual 204 26 2" xfId="12311"/>
    <cellStyle name="Porcentual 204 26 3" xfId="8869"/>
    <cellStyle name="Porcentual 204 27" xfId="6237"/>
    <cellStyle name="Porcentual 204 27 2" xfId="12312"/>
    <cellStyle name="Porcentual 204 27 3" xfId="8870"/>
    <cellStyle name="Porcentual 204 28" xfId="6238"/>
    <cellStyle name="Porcentual 204 28 2" xfId="12313"/>
    <cellStyle name="Porcentual 204 28 3" xfId="8871"/>
    <cellStyle name="Porcentual 204 3" xfId="6239"/>
    <cellStyle name="Porcentual 204 3 2" xfId="12314"/>
    <cellStyle name="Porcentual 204 3 3" xfId="8872"/>
    <cellStyle name="Porcentual 204 4" xfId="6240"/>
    <cellStyle name="Porcentual 204 4 2" xfId="12315"/>
    <cellStyle name="Porcentual 204 4 3" xfId="8873"/>
    <cellStyle name="Porcentual 204 5" xfId="6241"/>
    <cellStyle name="Porcentual 204 5 2" xfId="12316"/>
    <cellStyle name="Porcentual 204 5 3" xfId="8874"/>
    <cellStyle name="Porcentual 204 6" xfId="6242"/>
    <cellStyle name="Porcentual 204 6 2" xfId="12317"/>
    <cellStyle name="Porcentual 204 6 3" xfId="8875"/>
    <cellStyle name="Porcentual 204 7" xfId="6243"/>
    <cellStyle name="Porcentual 204 7 2" xfId="12318"/>
    <cellStyle name="Porcentual 204 7 3" xfId="8876"/>
    <cellStyle name="Porcentual 204 8" xfId="6244"/>
    <cellStyle name="Porcentual 204 8 2" xfId="12319"/>
    <cellStyle name="Porcentual 204 8 3" xfId="8877"/>
    <cellStyle name="Porcentual 204 9" xfId="6245"/>
    <cellStyle name="Porcentual 204 9 2" xfId="12320"/>
    <cellStyle name="Porcentual 204 9 3" xfId="8878"/>
    <cellStyle name="Porcentual 206 10" xfId="6246"/>
    <cellStyle name="Porcentual 206 10 2" xfId="12321"/>
    <cellStyle name="Porcentual 206 10 3" xfId="8879"/>
    <cellStyle name="Porcentual 206 11" xfId="6247"/>
    <cellStyle name="Porcentual 206 11 2" xfId="12322"/>
    <cellStyle name="Porcentual 206 11 3" xfId="8880"/>
    <cellStyle name="Porcentual 206 12" xfId="6248"/>
    <cellStyle name="Porcentual 206 12 2" xfId="12323"/>
    <cellStyle name="Porcentual 206 12 3" xfId="8881"/>
    <cellStyle name="Porcentual 206 13" xfId="6249"/>
    <cellStyle name="Porcentual 206 13 2" xfId="12324"/>
    <cellStyle name="Porcentual 206 13 3" xfId="8882"/>
    <cellStyle name="Porcentual 206 14" xfId="6250"/>
    <cellStyle name="Porcentual 206 14 2" xfId="12325"/>
    <cellStyle name="Porcentual 206 14 3" xfId="8883"/>
    <cellStyle name="Porcentual 206 15" xfId="6251"/>
    <cellStyle name="Porcentual 206 15 2" xfId="12326"/>
    <cellStyle name="Porcentual 206 15 3" xfId="8884"/>
    <cellStyle name="Porcentual 206 16" xfId="6252"/>
    <cellStyle name="Porcentual 206 16 2" xfId="12327"/>
    <cellStyle name="Porcentual 206 16 3" xfId="8885"/>
    <cellStyle name="Porcentual 206 17" xfId="6253"/>
    <cellStyle name="Porcentual 206 17 2" xfId="12328"/>
    <cellStyle name="Porcentual 206 17 3" xfId="8886"/>
    <cellStyle name="Porcentual 206 18" xfId="6254"/>
    <cellStyle name="Porcentual 206 18 2" xfId="12329"/>
    <cellStyle name="Porcentual 206 18 3" xfId="8887"/>
    <cellStyle name="Porcentual 206 19" xfId="6255"/>
    <cellStyle name="Porcentual 206 19 2" xfId="12330"/>
    <cellStyle name="Porcentual 206 19 3" xfId="8888"/>
    <cellStyle name="Porcentual 206 2" xfId="6256"/>
    <cellStyle name="Porcentual 206 2 2" xfId="12331"/>
    <cellStyle name="Porcentual 206 2 3" xfId="8889"/>
    <cellStyle name="Porcentual 206 20" xfId="6257"/>
    <cellStyle name="Porcentual 206 20 2" xfId="12332"/>
    <cellStyle name="Porcentual 206 20 3" xfId="8890"/>
    <cellStyle name="Porcentual 206 21" xfId="6258"/>
    <cellStyle name="Porcentual 206 21 2" xfId="12333"/>
    <cellStyle name="Porcentual 206 21 3" xfId="8891"/>
    <cellStyle name="Porcentual 206 22" xfId="6259"/>
    <cellStyle name="Porcentual 206 22 2" xfId="12334"/>
    <cellStyle name="Porcentual 206 22 3" xfId="8892"/>
    <cellStyle name="Porcentual 206 23" xfId="6260"/>
    <cellStyle name="Porcentual 206 23 2" xfId="12335"/>
    <cellStyle name="Porcentual 206 23 3" xfId="8893"/>
    <cellStyle name="Porcentual 206 24" xfId="6261"/>
    <cellStyle name="Porcentual 206 24 2" xfId="12336"/>
    <cellStyle name="Porcentual 206 24 3" xfId="8894"/>
    <cellStyle name="Porcentual 206 25" xfId="6262"/>
    <cellStyle name="Porcentual 206 25 2" xfId="12337"/>
    <cellStyle name="Porcentual 206 25 3" xfId="8895"/>
    <cellStyle name="Porcentual 206 26" xfId="6263"/>
    <cellStyle name="Porcentual 206 26 2" xfId="12338"/>
    <cellStyle name="Porcentual 206 26 3" xfId="8896"/>
    <cellStyle name="Porcentual 206 27" xfId="6264"/>
    <cellStyle name="Porcentual 206 27 2" xfId="12339"/>
    <cellStyle name="Porcentual 206 27 3" xfId="8897"/>
    <cellStyle name="Porcentual 206 28" xfId="6265"/>
    <cellStyle name="Porcentual 206 28 2" xfId="12340"/>
    <cellStyle name="Porcentual 206 28 3" xfId="8898"/>
    <cellStyle name="Porcentual 206 3" xfId="6266"/>
    <cellStyle name="Porcentual 206 3 2" xfId="12341"/>
    <cellStyle name="Porcentual 206 3 3" xfId="8899"/>
    <cellStyle name="Porcentual 206 4" xfId="6267"/>
    <cellStyle name="Porcentual 206 4 2" xfId="12342"/>
    <cellStyle name="Porcentual 206 4 3" xfId="8900"/>
    <cellStyle name="Porcentual 206 5" xfId="6268"/>
    <cellStyle name="Porcentual 206 5 2" xfId="12343"/>
    <cellStyle name="Porcentual 206 5 3" xfId="8901"/>
    <cellStyle name="Porcentual 206 6" xfId="6269"/>
    <cellStyle name="Porcentual 206 6 2" xfId="12344"/>
    <cellStyle name="Porcentual 206 6 3" xfId="8902"/>
    <cellStyle name="Porcentual 206 7" xfId="6270"/>
    <cellStyle name="Porcentual 206 7 2" xfId="12345"/>
    <cellStyle name="Porcentual 206 7 3" xfId="8903"/>
    <cellStyle name="Porcentual 206 8" xfId="6271"/>
    <cellStyle name="Porcentual 206 8 2" xfId="12346"/>
    <cellStyle name="Porcentual 206 8 3" xfId="8904"/>
    <cellStyle name="Porcentual 206 9" xfId="6272"/>
    <cellStyle name="Porcentual 206 9 2" xfId="12347"/>
    <cellStyle name="Porcentual 206 9 3" xfId="8905"/>
    <cellStyle name="Porcentual 207 10" xfId="6273"/>
    <cellStyle name="Porcentual 207 10 2" xfId="12348"/>
    <cellStyle name="Porcentual 207 10 3" xfId="8906"/>
    <cellStyle name="Porcentual 207 11" xfId="6274"/>
    <cellStyle name="Porcentual 207 11 2" xfId="12349"/>
    <cellStyle name="Porcentual 207 11 3" xfId="8907"/>
    <cellStyle name="Porcentual 207 12" xfId="6275"/>
    <cellStyle name="Porcentual 207 12 2" xfId="12350"/>
    <cellStyle name="Porcentual 207 12 3" xfId="8908"/>
    <cellStyle name="Porcentual 207 13" xfId="6276"/>
    <cellStyle name="Porcentual 207 13 2" xfId="12351"/>
    <cellStyle name="Porcentual 207 13 3" xfId="8909"/>
    <cellStyle name="Porcentual 207 14" xfId="6277"/>
    <cellStyle name="Porcentual 207 14 2" xfId="12352"/>
    <cellStyle name="Porcentual 207 14 3" xfId="8910"/>
    <cellStyle name="Porcentual 207 15" xfId="6278"/>
    <cellStyle name="Porcentual 207 15 2" xfId="12353"/>
    <cellStyle name="Porcentual 207 15 3" xfId="8911"/>
    <cellStyle name="Porcentual 207 16" xfId="6279"/>
    <cellStyle name="Porcentual 207 16 2" xfId="12354"/>
    <cellStyle name="Porcentual 207 16 3" xfId="8912"/>
    <cellStyle name="Porcentual 207 17" xfId="6280"/>
    <cellStyle name="Porcentual 207 17 2" xfId="12355"/>
    <cellStyle name="Porcentual 207 17 3" xfId="8913"/>
    <cellStyle name="Porcentual 207 18" xfId="6281"/>
    <cellStyle name="Porcentual 207 18 2" xfId="12356"/>
    <cellStyle name="Porcentual 207 18 3" xfId="8914"/>
    <cellStyle name="Porcentual 207 19" xfId="6282"/>
    <cellStyle name="Porcentual 207 19 2" xfId="12357"/>
    <cellStyle name="Porcentual 207 19 3" xfId="8915"/>
    <cellStyle name="Porcentual 207 2" xfId="6283"/>
    <cellStyle name="Porcentual 207 2 2" xfId="12358"/>
    <cellStyle name="Porcentual 207 2 3" xfId="8916"/>
    <cellStyle name="Porcentual 207 20" xfId="6284"/>
    <cellStyle name="Porcentual 207 20 2" xfId="12359"/>
    <cellStyle name="Porcentual 207 20 3" xfId="8917"/>
    <cellStyle name="Porcentual 207 21" xfId="6285"/>
    <cellStyle name="Porcentual 207 21 2" xfId="12360"/>
    <cellStyle name="Porcentual 207 21 3" xfId="8918"/>
    <cellStyle name="Porcentual 207 22" xfId="6286"/>
    <cellStyle name="Porcentual 207 22 2" xfId="12361"/>
    <cellStyle name="Porcentual 207 22 3" xfId="8919"/>
    <cellStyle name="Porcentual 207 23" xfId="6287"/>
    <cellStyle name="Porcentual 207 23 2" xfId="12362"/>
    <cellStyle name="Porcentual 207 23 3" xfId="8920"/>
    <cellStyle name="Porcentual 207 24" xfId="6288"/>
    <cellStyle name="Porcentual 207 24 2" xfId="12363"/>
    <cellStyle name="Porcentual 207 24 3" xfId="8921"/>
    <cellStyle name="Porcentual 207 25" xfId="6289"/>
    <cellStyle name="Porcentual 207 25 2" xfId="12364"/>
    <cellStyle name="Porcentual 207 25 3" xfId="8922"/>
    <cellStyle name="Porcentual 207 26" xfId="6290"/>
    <cellStyle name="Porcentual 207 26 2" xfId="12365"/>
    <cellStyle name="Porcentual 207 26 3" xfId="8923"/>
    <cellStyle name="Porcentual 207 27" xfId="6291"/>
    <cellStyle name="Porcentual 207 27 2" xfId="12366"/>
    <cellStyle name="Porcentual 207 27 3" xfId="8924"/>
    <cellStyle name="Porcentual 207 28" xfId="6292"/>
    <cellStyle name="Porcentual 207 28 2" xfId="12367"/>
    <cellStyle name="Porcentual 207 28 3" xfId="8925"/>
    <cellStyle name="Porcentual 207 3" xfId="6293"/>
    <cellStyle name="Porcentual 207 3 2" xfId="12368"/>
    <cellStyle name="Porcentual 207 3 3" xfId="8926"/>
    <cellStyle name="Porcentual 207 4" xfId="6294"/>
    <cellStyle name="Porcentual 207 4 2" xfId="12369"/>
    <cellStyle name="Porcentual 207 4 3" xfId="8927"/>
    <cellStyle name="Porcentual 207 5" xfId="6295"/>
    <cellStyle name="Porcentual 207 5 2" xfId="12370"/>
    <cellStyle name="Porcentual 207 5 3" xfId="8928"/>
    <cellStyle name="Porcentual 207 6" xfId="6296"/>
    <cellStyle name="Porcentual 207 6 2" xfId="12371"/>
    <cellStyle name="Porcentual 207 6 3" xfId="8929"/>
    <cellStyle name="Porcentual 207 7" xfId="6297"/>
    <cellStyle name="Porcentual 207 7 2" xfId="12372"/>
    <cellStyle name="Porcentual 207 7 3" xfId="8930"/>
    <cellStyle name="Porcentual 207 8" xfId="6298"/>
    <cellStyle name="Porcentual 207 8 2" xfId="12373"/>
    <cellStyle name="Porcentual 207 8 3" xfId="8931"/>
    <cellStyle name="Porcentual 207 9" xfId="6299"/>
    <cellStyle name="Porcentual 207 9 2" xfId="12374"/>
    <cellStyle name="Porcentual 207 9 3" xfId="8932"/>
    <cellStyle name="Porcentual 208 10" xfId="6300"/>
    <cellStyle name="Porcentual 208 10 2" xfId="12375"/>
    <cellStyle name="Porcentual 208 10 3" xfId="8933"/>
    <cellStyle name="Porcentual 208 11" xfId="6301"/>
    <cellStyle name="Porcentual 208 11 2" xfId="12376"/>
    <cellStyle name="Porcentual 208 11 3" xfId="8934"/>
    <cellStyle name="Porcentual 208 12" xfId="6302"/>
    <cellStyle name="Porcentual 208 12 2" xfId="12377"/>
    <cellStyle name="Porcentual 208 12 3" xfId="8935"/>
    <cellStyle name="Porcentual 208 13" xfId="6303"/>
    <cellStyle name="Porcentual 208 13 2" xfId="12378"/>
    <cellStyle name="Porcentual 208 13 3" xfId="8936"/>
    <cellStyle name="Porcentual 208 14" xfId="6304"/>
    <cellStyle name="Porcentual 208 14 2" xfId="12379"/>
    <cellStyle name="Porcentual 208 14 3" xfId="8937"/>
    <cellStyle name="Porcentual 208 15" xfId="6305"/>
    <cellStyle name="Porcentual 208 15 2" xfId="12380"/>
    <cellStyle name="Porcentual 208 15 3" xfId="8938"/>
    <cellStyle name="Porcentual 208 16" xfId="6306"/>
    <cellStyle name="Porcentual 208 16 2" xfId="12381"/>
    <cellStyle name="Porcentual 208 16 3" xfId="8939"/>
    <cellStyle name="Porcentual 208 17" xfId="6307"/>
    <cellStyle name="Porcentual 208 17 2" xfId="12382"/>
    <cellStyle name="Porcentual 208 17 3" xfId="8940"/>
    <cellStyle name="Porcentual 208 18" xfId="6308"/>
    <cellStyle name="Porcentual 208 18 2" xfId="12383"/>
    <cellStyle name="Porcentual 208 18 3" xfId="8941"/>
    <cellStyle name="Porcentual 208 19" xfId="6309"/>
    <cellStyle name="Porcentual 208 19 2" xfId="12384"/>
    <cellStyle name="Porcentual 208 19 3" xfId="8942"/>
    <cellStyle name="Porcentual 208 2" xfId="6310"/>
    <cellStyle name="Porcentual 208 2 2" xfId="12385"/>
    <cellStyle name="Porcentual 208 2 3" xfId="8943"/>
    <cellStyle name="Porcentual 208 20" xfId="6311"/>
    <cellStyle name="Porcentual 208 20 2" xfId="12386"/>
    <cellStyle name="Porcentual 208 20 3" xfId="8944"/>
    <cellStyle name="Porcentual 208 21" xfId="6312"/>
    <cellStyle name="Porcentual 208 21 2" xfId="12387"/>
    <cellStyle name="Porcentual 208 21 3" xfId="8945"/>
    <cellStyle name="Porcentual 208 22" xfId="6313"/>
    <cellStyle name="Porcentual 208 22 2" xfId="12388"/>
    <cellStyle name="Porcentual 208 22 3" xfId="8946"/>
    <cellStyle name="Porcentual 208 23" xfId="6314"/>
    <cellStyle name="Porcentual 208 23 2" xfId="12389"/>
    <cellStyle name="Porcentual 208 23 3" xfId="8947"/>
    <cellStyle name="Porcentual 208 24" xfId="6315"/>
    <cellStyle name="Porcentual 208 24 2" xfId="12390"/>
    <cellStyle name="Porcentual 208 24 3" xfId="8948"/>
    <cellStyle name="Porcentual 208 25" xfId="6316"/>
    <cellStyle name="Porcentual 208 25 2" xfId="12391"/>
    <cellStyle name="Porcentual 208 25 3" xfId="8949"/>
    <cellStyle name="Porcentual 208 26" xfId="6317"/>
    <cellStyle name="Porcentual 208 26 2" xfId="12392"/>
    <cellStyle name="Porcentual 208 26 3" xfId="8950"/>
    <cellStyle name="Porcentual 208 27" xfId="6318"/>
    <cellStyle name="Porcentual 208 27 2" xfId="12393"/>
    <cellStyle name="Porcentual 208 27 3" xfId="8951"/>
    <cellStyle name="Porcentual 208 28" xfId="6319"/>
    <cellStyle name="Porcentual 208 28 2" xfId="12394"/>
    <cellStyle name="Porcentual 208 28 3" xfId="8952"/>
    <cellStyle name="Porcentual 208 3" xfId="6320"/>
    <cellStyle name="Porcentual 208 3 2" xfId="12395"/>
    <cellStyle name="Porcentual 208 3 3" xfId="8953"/>
    <cellStyle name="Porcentual 208 4" xfId="6321"/>
    <cellStyle name="Porcentual 208 4 2" xfId="12396"/>
    <cellStyle name="Porcentual 208 4 3" xfId="8954"/>
    <cellStyle name="Porcentual 208 5" xfId="6322"/>
    <cellStyle name="Porcentual 208 5 2" xfId="12397"/>
    <cellStyle name="Porcentual 208 5 3" xfId="8955"/>
    <cellStyle name="Porcentual 208 6" xfId="6323"/>
    <cellStyle name="Porcentual 208 6 2" xfId="12398"/>
    <cellStyle name="Porcentual 208 6 3" xfId="8956"/>
    <cellStyle name="Porcentual 208 7" xfId="6324"/>
    <cellStyle name="Porcentual 208 7 2" xfId="12399"/>
    <cellStyle name="Porcentual 208 7 3" xfId="8957"/>
    <cellStyle name="Porcentual 208 8" xfId="6325"/>
    <cellStyle name="Porcentual 208 8 2" xfId="12400"/>
    <cellStyle name="Porcentual 208 8 3" xfId="8958"/>
    <cellStyle name="Porcentual 208 9" xfId="6326"/>
    <cellStyle name="Porcentual 208 9 2" xfId="12401"/>
    <cellStyle name="Porcentual 208 9 3" xfId="8959"/>
    <cellStyle name="Porcentual 21" xfId="6327"/>
    <cellStyle name="Porcentual 21 10" xfId="6328"/>
    <cellStyle name="Porcentual 21 10 2" xfId="12402"/>
    <cellStyle name="Porcentual 21 10 3" xfId="8961"/>
    <cellStyle name="Porcentual 21 11" xfId="6329"/>
    <cellStyle name="Porcentual 21 11 2" xfId="12403"/>
    <cellStyle name="Porcentual 21 11 3" xfId="8962"/>
    <cellStyle name="Porcentual 21 12" xfId="6330"/>
    <cellStyle name="Porcentual 21 12 2" xfId="12404"/>
    <cellStyle name="Porcentual 21 12 3" xfId="8963"/>
    <cellStyle name="Porcentual 21 13" xfId="6331"/>
    <cellStyle name="Porcentual 21 13 2" xfId="12405"/>
    <cellStyle name="Porcentual 21 13 3" xfId="8964"/>
    <cellStyle name="Porcentual 21 14" xfId="6332"/>
    <cellStyle name="Porcentual 21 14 2" xfId="12406"/>
    <cellStyle name="Porcentual 21 14 3" xfId="8965"/>
    <cellStyle name="Porcentual 21 15" xfId="6333"/>
    <cellStyle name="Porcentual 21 15 2" xfId="12407"/>
    <cellStyle name="Porcentual 21 15 3" xfId="8966"/>
    <cellStyle name="Porcentual 21 16" xfId="6334"/>
    <cellStyle name="Porcentual 21 16 2" xfId="12408"/>
    <cellStyle name="Porcentual 21 16 3" xfId="8967"/>
    <cellStyle name="Porcentual 21 17" xfId="6335"/>
    <cellStyle name="Porcentual 21 17 2" xfId="12409"/>
    <cellStyle name="Porcentual 21 17 3" xfId="8968"/>
    <cellStyle name="Porcentual 21 18" xfId="6336"/>
    <cellStyle name="Porcentual 21 18 2" xfId="12410"/>
    <cellStyle name="Porcentual 21 18 3" xfId="8969"/>
    <cellStyle name="Porcentual 21 19" xfId="6337"/>
    <cellStyle name="Porcentual 21 19 2" xfId="12411"/>
    <cellStyle name="Porcentual 21 19 3" xfId="8970"/>
    <cellStyle name="Porcentual 21 2" xfId="6338"/>
    <cellStyle name="Porcentual 21 2 2" xfId="12412"/>
    <cellStyle name="Porcentual 21 2 3" xfId="8971"/>
    <cellStyle name="Porcentual 21 20" xfId="6339"/>
    <cellStyle name="Porcentual 21 20 2" xfId="12413"/>
    <cellStyle name="Porcentual 21 20 3" xfId="8972"/>
    <cellStyle name="Porcentual 21 21" xfId="6340"/>
    <cellStyle name="Porcentual 21 21 2" xfId="12414"/>
    <cellStyle name="Porcentual 21 21 3" xfId="8973"/>
    <cellStyle name="Porcentual 21 22" xfId="6341"/>
    <cellStyle name="Porcentual 21 22 2" xfId="12415"/>
    <cellStyle name="Porcentual 21 22 3" xfId="8974"/>
    <cellStyle name="Porcentual 21 23" xfId="6342"/>
    <cellStyle name="Porcentual 21 23 2" xfId="12416"/>
    <cellStyle name="Porcentual 21 23 3" xfId="8975"/>
    <cellStyle name="Porcentual 21 24" xfId="6343"/>
    <cellStyle name="Porcentual 21 24 2" xfId="12417"/>
    <cellStyle name="Porcentual 21 24 3" xfId="8976"/>
    <cellStyle name="Porcentual 21 25" xfId="6344"/>
    <cellStyle name="Porcentual 21 25 2" xfId="12418"/>
    <cellStyle name="Porcentual 21 25 3" xfId="8977"/>
    <cellStyle name="Porcentual 21 26" xfId="6345"/>
    <cellStyle name="Porcentual 21 26 2" xfId="12419"/>
    <cellStyle name="Porcentual 21 26 3" xfId="8978"/>
    <cellStyle name="Porcentual 21 27" xfId="6346"/>
    <cellStyle name="Porcentual 21 27 2" xfId="12420"/>
    <cellStyle name="Porcentual 21 27 3" xfId="8979"/>
    <cellStyle name="Porcentual 21 28" xfId="6347"/>
    <cellStyle name="Porcentual 21 28 2" xfId="12421"/>
    <cellStyle name="Porcentual 21 28 3" xfId="8980"/>
    <cellStyle name="Porcentual 21 29" xfId="12422"/>
    <cellStyle name="Porcentual 21 3" xfId="6348"/>
    <cellStyle name="Porcentual 21 3 2" xfId="12423"/>
    <cellStyle name="Porcentual 21 3 3" xfId="8981"/>
    <cellStyle name="Porcentual 21 30" xfId="8960"/>
    <cellStyle name="Porcentual 21 4" xfId="6349"/>
    <cellStyle name="Porcentual 21 4 2" xfId="12424"/>
    <cellStyle name="Porcentual 21 4 3" xfId="8982"/>
    <cellStyle name="Porcentual 21 5" xfId="6350"/>
    <cellStyle name="Porcentual 21 5 2" xfId="12425"/>
    <cellStyle name="Porcentual 21 5 3" xfId="8983"/>
    <cellStyle name="Porcentual 21 6" xfId="6351"/>
    <cellStyle name="Porcentual 21 6 2" xfId="12426"/>
    <cellStyle name="Porcentual 21 6 3" xfId="8984"/>
    <cellStyle name="Porcentual 21 7" xfId="6352"/>
    <cellStyle name="Porcentual 21 7 2" xfId="12427"/>
    <cellStyle name="Porcentual 21 7 3" xfId="8985"/>
    <cellStyle name="Porcentual 21 8" xfId="6353"/>
    <cellStyle name="Porcentual 21 8 2" xfId="12428"/>
    <cellStyle name="Porcentual 21 8 3" xfId="8986"/>
    <cellStyle name="Porcentual 21 9" xfId="6354"/>
    <cellStyle name="Porcentual 21 9 2" xfId="12429"/>
    <cellStyle name="Porcentual 21 9 3" xfId="8987"/>
    <cellStyle name="Porcentual 211 10" xfId="6355"/>
    <cellStyle name="Porcentual 211 10 2" xfId="12430"/>
    <cellStyle name="Porcentual 211 10 3" xfId="8988"/>
    <cellStyle name="Porcentual 211 11" xfId="6356"/>
    <cellStyle name="Porcentual 211 11 2" xfId="12431"/>
    <cellStyle name="Porcentual 211 11 3" xfId="8989"/>
    <cellStyle name="Porcentual 211 12" xfId="6357"/>
    <cellStyle name="Porcentual 211 12 2" xfId="12432"/>
    <cellStyle name="Porcentual 211 12 3" xfId="8990"/>
    <cellStyle name="Porcentual 211 13" xfId="6358"/>
    <cellStyle name="Porcentual 211 13 2" xfId="12433"/>
    <cellStyle name="Porcentual 211 13 3" xfId="8991"/>
    <cellStyle name="Porcentual 211 14" xfId="6359"/>
    <cellStyle name="Porcentual 211 14 2" xfId="12434"/>
    <cellStyle name="Porcentual 211 14 3" xfId="8992"/>
    <cellStyle name="Porcentual 211 15" xfId="6360"/>
    <cellStyle name="Porcentual 211 15 2" xfId="12435"/>
    <cellStyle name="Porcentual 211 15 3" xfId="8993"/>
    <cellStyle name="Porcentual 211 16" xfId="6361"/>
    <cellStyle name="Porcentual 211 16 2" xfId="12436"/>
    <cellStyle name="Porcentual 211 16 3" xfId="8994"/>
    <cellStyle name="Porcentual 211 17" xfId="6362"/>
    <cellStyle name="Porcentual 211 17 2" xfId="12437"/>
    <cellStyle name="Porcentual 211 17 3" xfId="8995"/>
    <cellStyle name="Porcentual 211 18" xfId="6363"/>
    <cellStyle name="Porcentual 211 18 2" xfId="12438"/>
    <cellStyle name="Porcentual 211 18 3" xfId="8996"/>
    <cellStyle name="Porcentual 211 19" xfId="6364"/>
    <cellStyle name="Porcentual 211 19 2" xfId="12439"/>
    <cellStyle name="Porcentual 211 19 3" xfId="8997"/>
    <cellStyle name="Porcentual 211 2" xfId="6365"/>
    <cellStyle name="Porcentual 211 2 2" xfId="12440"/>
    <cellStyle name="Porcentual 211 2 3" xfId="8998"/>
    <cellStyle name="Porcentual 211 20" xfId="6366"/>
    <cellStyle name="Porcentual 211 20 2" xfId="12441"/>
    <cellStyle name="Porcentual 211 20 3" xfId="8999"/>
    <cellStyle name="Porcentual 211 21" xfId="6367"/>
    <cellStyle name="Porcentual 211 21 2" xfId="12442"/>
    <cellStyle name="Porcentual 211 21 3" xfId="9000"/>
    <cellStyle name="Porcentual 211 22" xfId="6368"/>
    <cellStyle name="Porcentual 211 22 2" xfId="12443"/>
    <cellStyle name="Porcentual 211 22 3" xfId="9001"/>
    <cellStyle name="Porcentual 211 23" xfId="6369"/>
    <cellStyle name="Porcentual 211 23 2" xfId="12444"/>
    <cellStyle name="Porcentual 211 23 3" xfId="9002"/>
    <cellStyle name="Porcentual 211 24" xfId="6370"/>
    <cellStyle name="Porcentual 211 24 2" xfId="12445"/>
    <cellStyle name="Porcentual 211 24 3" xfId="9003"/>
    <cellStyle name="Porcentual 211 25" xfId="6371"/>
    <cellStyle name="Porcentual 211 25 2" xfId="12446"/>
    <cellStyle name="Porcentual 211 25 3" xfId="9004"/>
    <cellStyle name="Porcentual 211 26" xfId="6372"/>
    <cellStyle name="Porcentual 211 26 2" xfId="12447"/>
    <cellStyle name="Porcentual 211 26 3" xfId="9005"/>
    <cellStyle name="Porcentual 211 27" xfId="6373"/>
    <cellStyle name="Porcentual 211 27 2" xfId="12448"/>
    <cellStyle name="Porcentual 211 27 3" xfId="9006"/>
    <cellStyle name="Porcentual 211 28" xfId="6374"/>
    <cellStyle name="Porcentual 211 28 2" xfId="12449"/>
    <cellStyle name="Porcentual 211 28 3" xfId="9007"/>
    <cellStyle name="Porcentual 211 3" xfId="6375"/>
    <cellStyle name="Porcentual 211 3 2" xfId="12450"/>
    <cellStyle name="Porcentual 211 3 3" xfId="9008"/>
    <cellStyle name="Porcentual 211 4" xfId="6376"/>
    <cellStyle name="Porcentual 211 4 2" xfId="12451"/>
    <cellStyle name="Porcentual 211 4 3" xfId="9009"/>
    <cellStyle name="Porcentual 211 5" xfId="6377"/>
    <cellStyle name="Porcentual 211 5 2" xfId="12452"/>
    <cellStyle name="Porcentual 211 5 3" xfId="9010"/>
    <cellStyle name="Porcentual 211 6" xfId="6378"/>
    <cellStyle name="Porcentual 211 6 2" xfId="12453"/>
    <cellStyle name="Porcentual 211 6 3" xfId="9011"/>
    <cellStyle name="Porcentual 211 7" xfId="6379"/>
    <cellStyle name="Porcentual 211 7 2" xfId="12454"/>
    <cellStyle name="Porcentual 211 7 3" xfId="9012"/>
    <cellStyle name="Porcentual 211 8" xfId="6380"/>
    <cellStyle name="Porcentual 211 8 2" xfId="12455"/>
    <cellStyle name="Porcentual 211 8 3" xfId="9013"/>
    <cellStyle name="Porcentual 211 9" xfId="6381"/>
    <cellStyle name="Porcentual 211 9 2" xfId="12456"/>
    <cellStyle name="Porcentual 211 9 3" xfId="9014"/>
    <cellStyle name="Porcentual 212 10" xfId="6382"/>
    <cellStyle name="Porcentual 212 10 2" xfId="12457"/>
    <cellStyle name="Porcentual 212 10 3" xfId="9015"/>
    <cellStyle name="Porcentual 212 11" xfId="6383"/>
    <cellStyle name="Porcentual 212 11 2" xfId="12458"/>
    <cellStyle name="Porcentual 212 11 3" xfId="9016"/>
    <cellStyle name="Porcentual 212 12" xfId="6384"/>
    <cellStyle name="Porcentual 212 12 2" xfId="12459"/>
    <cellStyle name="Porcentual 212 12 3" xfId="9017"/>
    <cellStyle name="Porcentual 212 13" xfId="6385"/>
    <cellStyle name="Porcentual 212 13 2" xfId="12460"/>
    <cellStyle name="Porcentual 212 13 3" xfId="9018"/>
    <cellStyle name="Porcentual 212 14" xfId="6386"/>
    <cellStyle name="Porcentual 212 14 2" xfId="12461"/>
    <cellStyle name="Porcentual 212 14 3" xfId="9019"/>
    <cellStyle name="Porcentual 212 15" xfId="6387"/>
    <cellStyle name="Porcentual 212 15 2" xfId="12462"/>
    <cellStyle name="Porcentual 212 15 3" xfId="9020"/>
    <cellStyle name="Porcentual 212 16" xfId="6388"/>
    <cellStyle name="Porcentual 212 16 2" xfId="12463"/>
    <cellStyle name="Porcentual 212 16 3" xfId="9021"/>
    <cellStyle name="Porcentual 212 17" xfId="6389"/>
    <cellStyle name="Porcentual 212 17 2" xfId="12464"/>
    <cellStyle name="Porcentual 212 17 3" xfId="9022"/>
    <cellStyle name="Porcentual 212 18" xfId="6390"/>
    <cellStyle name="Porcentual 212 18 2" xfId="12465"/>
    <cellStyle name="Porcentual 212 18 3" xfId="9023"/>
    <cellStyle name="Porcentual 212 19" xfId="6391"/>
    <cellStyle name="Porcentual 212 19 2" xfId="12466"/>
    <cellStyle name="Porcentual 212 19 3" xfId="9024"/>
    <cellStyle name="Porcentual 212 2" xfId="6392"/>
    <cellStyle name="Porcentual 212 2 2" xfId="12467"/>
    <cellStyle name="Porcentual 212 2 3" xfId="9025"/>
    <cellStyle name="Porcentual 212 20" xfId="6393"/>
    <cellStyle name="Porcentual 212 20 2" xfId="12468"/>
    <cellStyle name="Porcentual 212 20 3" xfId="9026"/>
    <cellStyle name="Porcentual 212 21" xfId="6394"/>
    <cellStyle name="Porcentual 212 21 2" xfId="12469"/>
    <cellStyle name="Porcentual 212 21 3" xfId="9027"/>
    <cellStyle name="Porcentual 212 22" xfId="6395"/>
    <cellStyle name="Porcentual 212 22 2" xfId="12470"/>
    <cellStyle name="Porcentual 212 22 3" xfId="9028"/>
    <cellStyle name="Porcentual 212 23" xfId="6396"/>
    <cellStyle name="Porcentual 212 23 2" xfId="12471"/>
    <cellStyle name="Porcentual 212 23 3" xfId="9029"/>
    <cellStyle name="Porcentual 212 24" xfId="6397"/>
    <cellStyle name="Porcentual 212 24 2" xfId="12472"/>
    <cellStyle name="Porcentual 212 24 3" xfId="9030"/>
    <cellStyle name="Porcentual 212 25" xfId="6398"/>
    <cellStyle name="Porcentual 212 25 2" xfId="12473"/>
    <cellStyle name="Porcentual 212 25 3" xfId="9031"/>
    <cellStyle name="Porcentual 212 26" xfId="6399"/>
    <cellStyle name="Porcentual 212 26 2" xfId="12474"/>
    <cellStyle name="Porcentual 212 26 3" xfId="9032"/>
    <cellStyle name="Porcentual 212 27" xfId="6400"/>
    <cellStyle name="Porcentual 212 27 2" xfId="12475"/>
    <cellStyle name="Porcentual 212 27 3" xfId="9033"/>
    <cellStyle name="Porcentual 212 28" xfId="6401"/>
    <cellStyle name="Porcentual 212 28 2" xfId="12476"/>
    <cellStyle name="Porcentual 212 28 3" xfId="9034"/>
    <cellStyle name="Porcentual 212 3" xfId="6402"/>
    <cellStyle name="Porcentual 212 3 2" xfId="12477"/>
    <cellStyle name="Porcentual 212 3 3" xfId="9035"/>
    <cellStyle name="Porcentual 212 4" xfId="6403"/>
    <cellStyle name="Porcentual 212 4 2" xfId="12478"/>
    <cellStyle name="Porcentual 212 4 3" xfId="9036"/>
    <cellStyle name="Porcentual 212 5" xfId="6404"/>
    <cellStyle name="Porcentual 212 5 2" xfId="12479"/>
    <cellStyle name="Porcentual 212 5 3" xfId="9037"/>
    <cellStyle name="Porcentual 212 6" xfId="6405"/>
    <cellStyle name="Porcentual 212 6 2" xfId="12480"/>
    <cellStyle name="Porcentual 212 6 3" xfId="9038"/>
    <cellStyle name="Porcentual 212 7" xfId="6406"/>
    <cellStyle name="Porcentual 212 7 2" xfId="12481"/>
    <cellStyle name="Porcentual 212 7 3" xfId="9039"/>
    <cellStyle name="Porcentual 212 8" xfId="6407"/>
    <cellStyle name="Porcentual 212 8 2" xfId="12482"/>
    <cellStyle name="Porcentual 212 8 3" xfId="9040"/>
    <cellStyle name="Porcentual 212 9" xfId="6408"/>
    <cellStyle name="Porcentual 212 9 2" xfId="12483"/>
    <cellStyle name="Porcentual 212 9 3" xfId="9041"/>
    <cellStyle name="Porcentual 213 10" xfId="6409"/>
    <cellStyle name="Porcentual 213 10 2" xfId="12484"/>
    <cellStyle name="Porcentual 213 10 3" xfId="9042"/>
    <cellStyle name="Porcentual 213 11" xfId="6410"/>
    <cellStyle name="Porcentual 213 11 2" xfId="12485"/>
    <cellStyle name="Porcentual 213 11 3" xfId="9043"/>
    <cellStyle name="Porcentual 213 12" xfId="6411"/>
    <cellStyle name="Porcentual 213 12 2" xfId="12486"/>
    <cellStyle name="Porcentual 213 12 3" xfId="9044"/>
    <cellStyle name="Porcentual 213 13" xfId="6412"/>
    <cellStyle name="Porcentual 213 13 2" xfId="12487"/>
    <cellStyle name="Porcentual 213 13 3" xfId="9045"/>
    <cellStyle name="Porcentual 213 14" xfId="6413"/>
    <cellStyle name="Porcentual 213 14 2" xfId="12488"/>
    <cellStyle name="Porcentual 213 14 3" xfId="9046"/>
    <cellStyle name="Porcentual 213 15" xfId="6414"/>
    <cellStyle name="Porcentual 213 15 2" xfId="12489"/>
    <cellStyle name="Porcentual 213 15 3" xfId="9047"/>
    <cellStyle name="Porcentual 213 16" xfId="6415"/>
    <cellStyle name="Porcentual 213 16 2" xfId="12490"/>
    <cellStyle name="Porcentual 213 16 3" xfId="9048"/>
    <cellStyle name="Porcentual 213 17" xfId="6416"/>
    <cellStyle name="Porcentual 213 17 2" xfId="12491"/>
    <cellStyle name="Porcentual 213 17 3" xfId="9049"/>
    <cellStyle name="Porcentual 213 18" xfId="6417"/>
    <cellStyle name="Porcentual 213 18 2" xfId="12492"/>
    <cellStyle name="Porcentual 213 18 3" xfId="9050"/>
    <cellStyle name="Porcentual 213 19" xfId="6418"/>
    <cellStyle name="Porcentual 213 19 2" xfId="12493"/>
    <cellStyle name="Porcentual 213 19 3" xfId="9051"/>
    <cellStyle name="Porcentual 213 2" xfId="6419"/>
    <cellStyle name="Porcentual 213 2 2" xfId="12494"/>
    <cellStyle name="Porcentual 213 2 3" xfId="9052"/>
    <cellStyle name="Porcentual 213 20" xfId="6420"/>
    <cellStyle name="Porcentual 213 20 2" xfId="12495"/>
    <cellStyle name="Porcentual 213 20 3" xfId="9053"/>
    <cellStyle name="Porcentual 213 21" xfId="6421"/>
    <cellStyle name="Porcentual 213 21 2" xfId="12496"/>
    <cellStyle name="Porcentual 213 21 3" xfId="9054"/>
    <cellStyle name="Porcentual 213 22" xfId="6422"/>
    <cellStyle name="Porcentual 213 22 2" xfId="12497"/>
    <cellStyle name="Porcentual 213 22 3" xfId="9055"/>
    <cellStyle name="Porcentual 213 23" xfId="6423"/>
    <cellStyle name="Porcentual 213 23 2" xfId="12498"/>
    <cellStyle name="Porcentual 213 23 3" xfId="9056"/>
    <cellStyle name="Porcentual 213 24" xfId="6424"/>
    <cellStyle name="Porcentual 213 24 2" xfId="12499"/>
    <cellStyle name="Porcentual 213 24 3" xfId="9057"/>
    <cellStyle name="Porcentual 213 25" xfId="6425"/>
    <cellStyle name="Porcentual 213 25 2" xfId="12500"/>
    <cellStyle name="Porcentual 213 25 3" xfId="9058"/>
    <cellStyle name="Porcentual 213 26" xfId="6426"/>
    <cellStyle name="Porcentual 213 26 2" xfId="12501"/>
    <cellStyle name="Porcentual 213 26 3" xfId="9059"/>
    <cellStyle name="Porcentual 213 27" xfId="6427"/>
    <cellStyle name="Porcentual 213 27 2" xfId="12502"/>
    <cellStyle name="Porcentual 213 27 3" xfId="9060"/>
    <cellStyle name="Porcentual 213 28" xfId="6428"/>
    <cellStyle name="Porcentual 213 28 2" xfId="12503"/>
    <cellStyle name="Porcentual 213 28 3" xfId="9061"/>
    <cellStyle name="Porcentual 213 3" xfId="6429"/>
    <cellStyle name="Porcentual 213 3 2" xfId="12504"/>
    <cellStyle name="Porcentual 213 3 3" xfId="9062"/>
    <cellStyle name="Porcentual 213 4" xfId="6430"/>
    <cellStyle name="Porcentual 213 4 2" xfId="12505"/>
    <cellStyle name="Porcentual 213 4 3" xfId="9063"/>
    <cellStyle name="Porcentual 213 5" xfId="6431"/>
    <cellStyle name="Porcentual 213 5 2" xfId="12506"/>
    <cellStyle name="Porcentual 213 5 3" xfId="9064"/>
    <cellStyle name="Porcentual 213 6" xfId="6432"/>
    <cellStyle name="Porcentual 213 6 2" xfId="12507"/>
    <cellStyle name="Porcentual 213 6 3" xfId="9065"/>
    <cellStyle name="Porcentual 213 7" xfId="6433"/>
    <cellStyle name="Porcentual 213 7 2" xfId="12508"/>
    <cellStyle name="Porcentual 213 7 3" xfId="9066"/>
    <cellStyle name="Porcentual 213 8" xfId="6434"/>
    <cellStyle name="Porcentual 213 8 2" xfId="12509"/>
    <cellStyle name="Porcentual 213 8 3" xfId="9067"/>
    <cellStyle name="Porcentual 213 9" xfId="6435"/>
    <cellStyle name="Porcentual 213 9 2" xfId="12510"/>
    <cellStyle name="Porcentual 213 9 3" xfId="9068"/>
    <cellStyle name="Porcentual 214 10" xfId="6436"/>
    <cellStyle name="Porcentual 214 10 2" xfId="12511"/>
    <cellStyle name="Porcentual 214 10 3" xfId="9069"/>
    <cellStyle name="Porcentual 214 11" xfId="6437"/>
    <cellStyle name="Porcentual 214 11 2" xfId="12512"/>
    <cellStyle name="Porcentual 214 11 3" xfId="9070"/>
    <cellStyle name="Porcentual 214 12" xfId="6438"/>
    <cellStyle name="Porcentual 214 12 2" xfId="12513"/>
    <cellStyle name="Porcentual 214 12 3" xfId="9071"/>
    <cellStyle name="Porcentual 214 13" xfId="6439"/>
    <cellStyle name="Porcentual 214 13 2" xfId="12514"/>
    <cellStyle name="Porcentual 214 13 3" xfId="9072"/>
    <cellStyle name="Porcentual 214 14" xfId="6440"/>
    <cellStyle name="Porcentual 214 14 2" xfId="12515"/>
    <cellStyle name="Porcentual 214 14 3" xfId="9073"/>
    <cellStyle name="Porcentual 214 15" xfId="6441"/>
    <cellStyle name="Porcentual 214 15 2" xfId="12516"/>
    <cellStyle name="Porcentual 214 15 3" xfId="9074"/>
    <cellStyle name="Porcentual 214 16" xfId="6442"/>
    <cellStyle name="Porcentual 214 16 2" xfId="12517"/>
    <cellStyle name="Porcentual 214 16 3" xfId="9075"/>
    <cellStyle name="Porcentual 214 17" xfId="6443"/>
    <cellStyle name="Porcentual 214 17 2" xfId="12518"/>
    <cellStyle name="Porcentual 214 17 3" xfId="9076"/>
    <cellStyle name="Porcentual 214 18" xfId="6444"/>
    <cellStyle name="Porcentual 214 18 2" xfId="12519"/>
    <cellStyle name="Porcentual 214 18 3" xfId="9077"/>
    <cellStyle name="Porcentual 214 19" xfId="6445"/>
    <cellStyle name="Porcentual 214 19 2" xfId="12520"/>
    <cellStyle name="Porcentual 214 19 3" xfId="9078"/>
    <cellStyle name="Porcentual 214 2" xfId="6446"/>
    <cellStyle name="Porcentual 214 2 2" xfId="12521"/>
    <cellStyle name="Porcentual 214 2 3" xfId="9079"/>
    <cellStyle name="Porcentual 214 20" xfId="6447"/>
    <cellStyle name="Porcentual 214 20 2" xfId="12522"/>
    <cellStyle name="Porcentual 214 20 3" xfId="9080"/>
    <cellStyle name="Porcentual 214 21" xfId="6448"/>
    <cellStyle name="Porcentual 214 21 2" xfId="12523"/>
    <cellStyle name="Porcentual 214 21 3" xfId="9081"/>
    <cellStyle name="Porcentual 214 22" xfId="6449"/>
    <cellStyle name="Porcentual 214 22 2" xfId="12524"/>
    <cellStyle name="Porcentual 214 22 3" xfId="9082"/>
    <cellStyle name="Porcentual 214 23" xfId="6450"/>
    <cellStyle name="Porcentual 214 23 2" xfId="12525"/>
    <cellStyle name="Porcentual 214 23 3" xfId="9083"/>
    <cellStyle name="Porcentual 214 24" xfId="6451"/>
    <cellStyle name="Porcentual 214 24 2" xfId="12526"/>
    <cellStyle name="Porcentual 214 24 3" xfId="9084"/>
    <cellStyle name="Porcentual 214 25" xfId="6452"/>
    <cellStyle name="Porcentual 214 25 2" xfId="12527"/>
    <cellStyle name="Porcentual 214 25 3" xfId="9085"/>
    <cellStyle name="Porcentual 214 26" xfId="6453"/>
    <cellStyle name="Porcentual 214 26 2" xfId="12528"/>
    <cellStyle name="Porcentual 214 26 3" xfId="9086"/>
    <cellStyle name="Porcentual 214 27" xfId="6454"/>
    <cellStyle name="Porcentual 214 27 2" xfId="12529"/>
    <cellStyle name="Porcentual 214 27 3" xfId="9087"/>
    <cellStyle name="Porcentual 214 28" xfId="6455"/>
    <cellStyle name="Porcentual 214 28 2" xfId="12530"/>
    <cellStyle name="Porcentual 214 28 3" xfId="9088"/>
    <cellStyle name="Porcentual 214 3" xfId="6456"/>
    <cellStyle name="Porcentual 214 3 2" xfId="12531"/>
    <cellStyle name="Porcentual 214 3 3" xfId="9089"/>
    <cellStyle name="Porcentual 214 4" xfId="6457"/>
    <cellStyle name="Porcentual 214 4 2" xfId="12532"/>
    <cellStyle name="Porcentual 214 4 3" xfId="9090"/>
    <cellStyle name="Porcentual 214 5" xfId="6458"/>
    <cellStyle name="Porcentual 214 5 2" xfId="12533"/>
    <cellStyle name="Porcentual 214 5 3" xfId="9091"/>
    <cellStyle name="Porcentual 214 6" xfId="6459"/>
    <cellStyle name="Porcentual 214 6 2" xfId="12534"/>
    <cellStyle name="Porcentual 214 6 3" xfId="9092"/>
    <cellStyle name="Porcentual 214 7" xfId="6460"/>
    <cellStyle name="Porcentual 214 7 2" xfId="12535"/>
    <cellStyle name="Porcentual 214 7 3" xfId="9093"/>
    <cellStyle name="Porcentual 214 8" xfId="6461"/>
    <cellStyle name="Porcentual 214 8 2" xfId="12536"/>
    <cellStyle name="Porcentual 214 8 3" xfId="9094"/>
    <cellStyle name="Porcentual 214 9" xfId="6462"/>
    <cellStyle name="Porcentual 214 9 2" xfId="12537"/>
    <cellStyle name="Porcentual 214 9 3" xfId="9095"/>
    <cellStyle name="Porcentual 215 10" xfId="6463"/>
    <cellStyle name="Porcentual 215 10 2" xfId="12538"/>
    <cellStyle name="Porcentual 215 10 3" xfId="9096"/>
    <cellStyle name="Porcentual 215 11" xfId="6464"/>
    <cellStyle name="Porcentual 215 11 2" xfId="12539"/>
    <cellStyle name="Porcentual 215 11 3" xfId="9097"/>
    <cellStyle name="Porcentual 215 12" xfId="6465"/>
    <cellStyle name="Porcentual 215 12 2" xfId="12540"/>
    <cellStyle name="Porcentual 215 12 3" xfId="9098"/>
    <cellStyle name="Porcentual 215 13" xfId="6466"/>
    <cellStyle name="Porcentual 215 13 2" xfId="12541"/>
    <cellStyle name="Porcentual 215 13 3" xfId="9099"/>
    <cellStyle name="Porcentual 215 14" xfId="6467"/>
    <cellStyle name="Porcentual 215 14 2" xfId="12542"/>
    <cellStyle name="Porcentual 215 14 3" xfId="9100"/>
    <cellStyle name="Porcentual 215 15" xfId="6468"/>
    <cellStyle name="Porcentual 215 15 2" xfId="12543"/>
    <cellStyle name="Porcentual 215 15 3" xfId="9101"/>
    <cellStyle name="Porcentual 215 16" xfId="6469"/>
    <cellStyle name="Porcentual 215 16 2" xfId="12544"/>
    <cellStyle name="Porcentual 215 16 3" xfId="9102"/>
    <cellStyle name="Porcentual 215 17" xfId="6470"/>
    <cellStyle name="Porcentual 215 17 2" xfId="12545"/>
    <cellStyle name="Porcentual 215 17 3" xfId="9103"/>
    <cellStyle name="Porcentual 215 18" xfId="6471"/>
    <cellStyle name="Porcentual 215 18 2" xfId="12546"/>
    <cellStyle name="Porcentual 215 18 3" xfId="9104"/>
    <cellStyle name="Porcentual 215 19" xfId="6472"/>
    <cellStyle name="Porcentual 215 19 2" xfId="12547"/>
    <cellStyle name="Porcentual 215 19 3" xfId="9105"/>
    <cellStyle name="Porcentual 215 2" xfId="6473"/>
    <cellStyle name="Porcentual 215 2 2" xfId="12548"/>
    <cellStyle name="Porcentual 215 2 3" xfId="9106"/>
    <cellStyle name="Porcentual 215 20" xfId="6474"/>
    <cellStyle name="Porcentual 215 20 2" xfId="12549"/>
    <cellStyle name="Porcentual 215 20 3" xfId="9107"/>
    <cellStyle name="Porcentual 215 21" xfId="6475"/>
    <cellStyle name="Porcentual 215 21 2" xfId="12550"/>
    <cellStyle name="Porcentual 215 21 3" xfId="9108"/>
    <cellStyle name="Porcentual 215 22" xfId="6476"/>
    <cellStyle name="Porcentual 215 22 2" xfId="12551"/>
    <cellStyle name="Porcentual 215 22 3" xfId="9109"/>
    <cellStyle name="Porcentual 215 23" xfId="6477"/>
    <cellStyle name="Porcentual 215 23 2" xfId="12552"/>
    <cellStyle name="Porcentual 215 23 3" xfId="9110"/>
    <cellStyle name="Porcentual 215 24" xfId="6478"/>
    <cellStyle name="Porcentual 215 24 2" xfId="12553"/>
    <cellStyle name="Porcentual 215 24 3" xfId="9111"/>
    <cellStyle name="Porcentual 215 25" xfId="6479"/>
    <cellStyle name="Porcentual 215 25 2" xfId="12554"/>
    <cellStyle name="Porcentual 215 25 3" xfId="9112"/>
    <cellStyle name="Porcentual 215 26" xfId="6480"/>
    <cellStyle name="Porcentual 215 26 2" xfId="12555"/>
    <cellStyle name="Porcentual 215 26 3" xfId="9113"/>
    <cellStyle name="Porcentual 215 27" xfId="6481"/>
    <cellStyle name="Porcentual 215 27 2" xfId="12556"/>
    <cellStyle name="Porcentual 215 27 3" xfId="9114"/>
    <cellStyle name="Porcentual 215 28" xfId="6482"/>
    <cellStyle name="Porcentual 215 28 2" xfId="12557"/>
    <cellStyle name="Porcentual 215 28 3" xfId="9115"/>
    <cellStyle name="Porcentual 215 3" xfId="6483"/>
    <cellStyle name="Porcentual 215 3 2" xfId="12558"/>
    <cellStyle name="Porcentual 215 3 3" xfId="9116"/>
    <cellStyle name="Porcentual 215 4" xfId="6484"/>
    <cellStyle name="Porcentual 215 4 2" xfId="12559"/>
    <cellStyle name="Porcentual 215 4 3" xfId="9117"/>
    <cellStyle name="Porcentual 215 5" xfId="6485"/>
    <cellStyle name="Porcentual 215 5 2" xfId="12560"/>
    <cellStyle name="Porcentual 215 5 3" xfId="9118"/>
    <cellStyle name="Porcentual 215 6" xfId="6486"/>
    <cellStyle name="Porcentual 215 6 2" xfId="12561"/>
    <cellStyle name="Porcentual 215 6 3" xfId="9119"/>
    <cellStyle name="Porcentual 215 7" xfId="6487"/>
    <cellStyle name="Porcentual 215 7 2" xfId="12562"/>
    <cellStyle name="Porcentual 215 7 3" xfId="9120"/>
    <cellStyle name="Porcentual 215 8" xfId="6488"/>
    <cellStyle name="Porcentual 215 8 2" xfId="12563"/>
    <cellStyle name="Porcentual 215 8 3" xfId="9121"/>
    <cellStyle name="Porcentual 215 9" xfId="6489"/>
    <cellStyle name="Porcentual 215 9 2" xfId="12564"/>
    <cellStyle name="Porcentual 215 9 3" xfId="9122"/>
    <cellStyle name="Porcentual 216 10" xfId="6490"/>
    <cellStyle name="Porcentual 216 10 2" xfId="12565"/>
    <cellStyle name="Porcentual 216 10 3" xfId="9123"/>
    <cellStyle name="Porcentual 216 11" xfId="6491"/>
    <cellStyle name="Porcentual 216 11 2" xfId="12566"/>
    <cellStyle name="Porcentual 216 11 3" xfId="9124"/>
    <cellStyle name="Porcentual 216 12" xfId="6492"/>
    <cellStyle name="Porcentual 216 12 2" xfId="12567"/>
    <cellStyle name="Porcentual 216 12 3" xfId="9125"/>
    <cellStyle name="Porcentual 216 13" xfId="6493"/>
    <cellStyle name="Porcentual 216 13 2" xfId="12568"/>
    <cellStyle name="Porcentual 216 13 3" xfId="9126"/>
    <cellStyle name="Porcentual 216 14" xfId="6494"/>
    <cellStyle name="Porcentual 216 14 2" xfId="12569"/>
    <cellStyle name="Porcentual 216 14 3" xfId="9127"/>
    <cellStyle name="Porcentual 216 15" xfId="6495"/>
    <cellStyle name="Porcentual 216 15 2" xfId="12570"/>
    <cellStyle name="Porcentual 216 15 3" xfId="9128"/>
    <cellStyle name="Porcentual 216 16" xfId="6496"/>
    <cellStyle name="Porcentual 216 16 2" xfId="12571"/>
    <cellStyle name="Porcentual 216 16 3" xfId="9129"/>
    <cellStyle name="Porcentual 216 17" xfId="6497"/>
    <cellStyle name="Porcentual 216 17 2" xfId="12572"/>
    <cellStyle name="Porcentual 216 17 3" xfId="9130"/>
    <cellStyle name="Porcentual 216 18" xfId="6498"/>
    <cellStyle name="Porcentual 216 18 2" xfId="12573"/>
    <cellStyle name="Porcentual 216 18 3" xfId="9131"/>
    <cellStyle name="Porcentual 216 19" xfId="6499"/>
    <cellStyle name="Porcentual 216 19 2" xfId="12574"/>
    <cellStyle name="Porcentual 216 19 3" xfId="9132"/>
    <cellStyle name="Porcentual 216 2" xfId="6500"/>
    <cellStyle name="Porcentual 216 2 2" xfId="12575"/>
    <cellStyle name="Porcentual 216 2 3" xfId="9133"/>
    <cellStyle name="Porcentual 216 20" xfId="6501"/>
    <cellStyle name="Porcentual 216 20 2" xfId="12576"/>
    <cellStyle name="Porcentual 216 20 3" xfId="9134"/>
    <cellStyle name="Porcentual 216 21" xfId="6502"/>
    <cellStyle name="Porcentual 216 21 2" xfId="12577"/>
    <cellStyle name="Porcentual 216 21 3" xfId="9135"/>
    <cellStyle name="Porcentual 216 22" xfId="6503"/>
    <cellStyle name="Porcentual 216 22 2" xfId="12578"/>
    <cellStyle name="Porcentual 216 22 3" xfId="9136"/>
    <cellStyle name="Porcentual 216 23" xfId="6504"/>
    <cellStyle name="Porcentual 216 23 2" xfId="12579"/>
    <cellStyle name="Porcentual 216 23 3" xfId="9137"/>
    <cellStyle name="Porcentual 216 24" xfId="6505"/>
    <cellStyle name="Porcentual 216 24 2" xfId="12580"/>
    <cellStyle name="Porcentual 216 24 3" xfId="9138"/>
    <cellStyle name="Porcentual 216 25" xfId="6506"/>
    <cellStyle name="Porcentual 216 25 2" xfId="12581"/>
    <cellStyle name="Porcentual 216 25 3" xfId="9139"/>
    <cellStyle name="Porcentual 216 26" xfId="6507"/>
    <cellStyle name="Porcentual 216 26 2" xfId="12582"/>
    <cellStyle name="Porcentual 216 26 3" xfId="9140"/>
    <cellStyle name="Porcentual 216 27" xfId="6508"/>
    <cellStyle name="Porcentual 216 27 2" xfId="12583"/>
    <cellStyle name="Porcentual 216 27 3" xfId="9141"/>
    <cellStyle name="Porcentual 216 28" xfId="6509"/>
    <cellStyle name="Porcentual 216 28 2" xfId="12584"/>
    <cellStyle name="Porcentual 216 28 3" xfId="9142"/>
    <cellStyle name="Porcentual 216 3" xfId="6510"/>
    <cellStyle name="Porcentual 216 3 2" xfId="12585"/>
    <cellStyle name="Porcentual 216 3 3" xfId="9143"/>
    <cellStyle name="Porcentual 216 4" xfId="6511"/>
    <cellStyle name="Porcentual 216 4 2" xfId="12586"/>
    <cellStyle name="Porcentual 216 4 3" xfId="9144"/>
    <cellStyle name="Porcentual 216 5" xfId="6512"/>
    <cellStyle name="Porcentual 216 5 2" xfId="12587"/>
    <cellStyle name="Porcentual 216 5 3" xfId="9145"/>
    <cellStyle name="Porcentual 216 6" xfId="6513"/>
    <cellStyle name="Porcentual 216 6 2" xfId="12588"/>
    <cellStyle name="Porcentual 216 6 3" xfId="9146"/>
    <cellStyle name="Porcentual 216 7" xfId="6514"/>
    <cellStyle name="Porcentual 216 7 2" xfId="12589"/>
    <cellStyle name="Porcentual 216 7 3" xfId="9147"/>
    <cellStyle name="Porcentual 216 8" xfId="6515"/>
    <cellStyle name="Porcentual 216 8 2" xfId="12590"/>
    <cellStyle name="Porcentual 216 8 3" xfId="9148"/>
    <cellStyle name="Porcentual 216 9" xfId="6516"/>
    <cellStyle name="Porcentual 216 9 2" xfId="12591"/>
    <cellStyle name="Porcentual 216 9 3" xfId="9149"/>
    <cellStyle name="Porcentual 217 10" xfId="6517"/>
    <cellStyle name="Porcentual 217 10 2" xfId="12592"/>
    <cellStyle name="Porcentual 217 10 3" xfId="9150"/>
    <cellStyle name="Porcentual 217 11" xfId="6518"/>
    <cellStyle name="Porcentual 217 11 2" xfId="12593"/>
    <cellStyle name="Porcentual 217 11 3" xfId="9151"/>
    <cellStyle name="Porcentual 217 12" xfId="6519"/>
    <cellStyle name="Porcentual 217 12 2" xfId="12594"/>
    <cellStyle name="Porcentual 217 12 3" xfId="9152"/>
    <cellStyle name="Porcentual 217 13" xfId="6520"/>
    <cellStyle name="Porcentual 217 13 2" xfId="12595"/>
    <cellStyle name="Porcentual 217 13 3" xfId="9153"/>
    <cellStyle name="Porcentual 217 14" xfId="6521"/>
    <cellStyle name="Porcentual 217 14 2" xfId="12596"/>
    <cellStyle name="Porcentual 217 14 3" xfId="9154"/>
    <cellStyle name="Porcentual 217 15" xfId="6522"/>
    <cellStyle name="Porcentual 217 15 2" xfId="12597"/>
    <cellStyle name="Porcentual 217 15 3" xfId="9155"/>
    <cellStyle name="Porcentual 217 16" xfId="6523"/>
    <cellStyle name="Porcentual 217 16 2" xfId="12598"/>
    <cellStyle name="Porcentual 217 16 3" xfId="9156"/>
    <cellStyle name="Porcentual 217 17" xfId="6524"/>
    <cellStyle name="Porcentual 217 17 2" xfId="12599"/>
    <cellStyle name="Porcentual 217 17 3" xfId="9157"/>
    <cellStyle name="Porcentual 217 18" xfId="6525"/>
    <cellStyle name="Porcentual 217 18 2" xfId="12600"/>
    <cellStyle name="Porcentual 217 18 3" xfId="9158"/>
    <cellStyle name="Porcentual 217 19" xfId="6526"/>
    <cellStyle name="Porcentual 217 19 2" xfId="12601"/>
    <cellStyle name="Porcentual 217 19 3" xfId="9159"/>
    <cellStyle name="Porcentual 217 2" xfId="6527"/>
    <cellStyle name="Porcentual 217 2 2" xfId="12602"/>
    <cellStyle name="Porcentual 217 2 3" xfId="9160"/>
    <cellStyle name="Porcentual 217 20" xfId="6528"/>
    <cellStyle name="Porcentual 217 20 2" xfId="12603"/>
    <cellStyle name="Porcentual 217 20 3" xfId="9161"/>
    <cellStyle name="Porcentual 217 21" xfId="6529"/>
    <cellStyle name="Porcentual 217 21 2" xfId="12604"/>
    <cellStyle name="Porcentual 217 21 3" xfId="9162"/>
    <cellStyle name="Porcentual 217 22" xfId="6530"/>
    <cellStyle name="Porcentual 217 22 2" xfId="12605"/>
    <cellStyle name="Porcentual 217 22 3" xfId="9163"/>
    <cellStyle name="Porcentual 217 23" xfId="6531"/>
    <cellStyle name="Porcentual 217 23 2" xfId="12606"/>
    <cellStyle name="Porcentual 217 23 3" xfId="9164"/>
    <cellStyle name="Porcentual 217 24" xfId="6532"/>
    <cellStyle name="Porcentual 217 24 2" xfId="12607"/>
    <cellStyle name="Porcentual 217 24 3" xfId="9165"/>
    <cellStyle name="Porcentual 217 25" xfId="6533"/>
    <cellStyle name="Porcentual 217 25 2" xfId="12608"/>
    <cellStyle name="Porcentual 217 25 3" xfId="9166"/>
    <cellStyle name="Porcentual 217 26" xfId="6534"/>
    <cellStyle name="Porcentual 217 26 2" xfId="12609"/>
    <cellStyle name="Porcentual 217 26 3" xfId="9167"/>
    <cellStyle name="Porcentual 217 27" xfId="6535"/>
    <cellStyle name="Porcentual 217 27 2" xfId="12610"/>
    <cellStyle name="Porcentual 217 27 3" xfId="9168"/>
    <cellStyle name="Porcentual 217 28" xfId="6536"/>
    <cellStyle name="Porcentual 217 28 2" xfId="12611"/>
    <cellStyle name="Porcentual 217 28 3" xfId="9169"/>
    <cellStyle name="Porcentual 217 3" xfId="6537"/>
    <cellStyle name="Porcentual 217 3 2" xfId="12612"/>
    <cellStyle name="Porcentual 217 3 3" xfId="9170"/>
    <cellStyle name="Porcentual 217 4" xfId="6538"/>
    <cellStyle name="Porcentual 217 4 2" xfId="12613"/>
    <cellStyle name="Porcentual 217 4 3" xfId="9171"/>
    <cellStyle name="Porcentual 217 5" xfId="6539"/>
    <cellStyle name="Porcentual 217 5 2" xfId="12614"/>
    <cellStyle name="Porcentual 217 5 3" xfId="9172"/>
    <cellStyle name="Porcentual 217 6" xfId="6540"/>
    <cellStyle name="Porcentual 217 6 2" xfId="12615"/>
    <cellStyle name="Porcentual 217 6 3" xfId="9173"/>
    <cellStyle name="Porcentual 217 7" xfId="6541"/>
    <cellStyle name="Porcentual 217 7 2" xfId="12616"/>
    <cellStyle name="Porcentual 217 7 3" xfId="9174"/>
    <cellStyle name="Porcentual 217 8" xfId="6542"/>
    <cellStyle name="Porcentual 217 8 2" xfId="12617"/>
    <cellStyle name="Porcentual 217 8 3" xfId="9175"/>
    <cellStyle name="Porcentual 217 9" xfId="6543"/>
    <cellStyle name="Porcentual 217 9 2" xfId="12618"/>
    <cellStyle name="Porcentual 217 9 3" xfId="9176"/>
    <cellStyle name="Porcentual 219 10" xfId="6544"/>
    <cellStyle name="Porcentual 219 10 2" xfId="12619"/>
    <cellStyle name="Porcentual 219 10 3" xfId="9177"/>
    <cellStyle name="Porcentual 219 11" xfId="6545"/>
    <cellStyle name="Porcentual 219 11 2" xfId="12620"/>
    <cellStyle name="Porcentual 219 11 3" xfId="9178"/>
    <cellStyle name="Porcentual 219 12" xfId="6546"/>
    <cellStyle name="Porcentual 219 12 2" xfId="12621"/>
    <cellStyle name="Porcentual 219 12 3" xfId="9179"/>
    <cellStyle name="Porcentual 219 13" xfId="6547"/>
    <cellStyle name="Porcentual 219 13 2" xfId="12622"/>
    <cellStyle name="Porcentual 219 13 3" xfId="9180"/>
    <cellStyle name="Porcentual 219 14" xfId="6548"/>
    <cellStyle name="Porcentual 219 14 2" xfId="12623"/>
    <cellStyle name="Porcentual 219 14 3" xfId="9181"/>
    <cellStyle name="Porcentual 219 15" xfId="6549"/>
    <cellStyle name="Porcentual 219 15 2" xfId="12624"/>
    <cellStyle name="Porcentual 219 15 3" xfId="9182"/>
    <cellStyle name="Porcentual 219 16" xfId="6550"/>
    <cellStyle name="Porcentual 219 16 2" xfId="12625"/>
    <cellStyle name="Porcentual 219 16 3" xfId="9183"/>
    <cellStyle name="Porcentual 219 17" xfId="6551"/>
    <cellStyle name="Porcentual 219 17 2" xfId="12626"/>
    <cellStyle name="Porcentual 219 17 3" xfId="9184"/>
    <cellStyle name="Porcentual 219 18" xfId="6552"/>
    <cellStyle name="Porcentual 219 18 2" xfId="12627"/>
    <cellStyle name="Porcentual 219 18 3" xfId="9185"/>
    <cellStyle name="Porcentual 219 19" xfId="6553"/>
    <cellStyle name="Porcentual 219 19 2" xfId="12628"/>
    <cellStyle name="Porcentual 219 19 3" xfId="9186"/>
    <cellStyle name="Porcentual 219 2" xfId="6554"/>
    <cellStyle name="Porcentual 219 2 2" xfId="12629"/>
    <cellStyle name="Porcentual 219 2 3" xfId="9187"/>
    <cellStyle name="Porcentual 219 20" xfId="6555"/>
    <cellStyle name="Porcentual 219 20 2" xfId="12630"/>
    <cellStyle name="Porcentual 219 20 3" xfId="9188"/>
    <cellStyle name="Porcentual 219 21" xfId="6556"/>
    <cellStyle name="Porcentual 219 21 2" xfId="12631"/>
    <cellStyle name="Porcentual 219 21 3" xfId="9189"/>
    <cellStyle name="Porcentual 219 22" xfId="6557"/>
    <cellStyle name="Porcentual 219 22 2" xfId="12632"/>
    <cellStyle name="Porcentual 219 22 3" xfId="9190"/>
    <cellStyle name="Porcentual 219 23" xfId="6558"/>
    <cellStyle name="Porcentual 219 23 2" xfId="12633"/>
    <cellStyle name="Porcentual 219 23 3" xfId="9191"/>
    <cellStyle name="Porcentual 219 24" xfId="6559"/>
    <cellStyle name="Porcentual 219 24 2" xfId="12634"/>
    <cellStyle name="Porcentual 219 24 3" xfId="9192"/>
    <cellStyle name="Porcentual 219 25" xfId="6560"/>
    <cellStyle name="Porcentual 219 25 2" xfId="12635"/>
    <cellStyle name="Porcentual 219 25 3" xfId="9193"/>
    <cellStyle name="Porcentual 219 26" xfId="6561"/>
    <cellStyle name="Porcentual 219 26 2" xfId="12636"/>
    <cellStyle name="Porcentual 219 26 3" xfId="9194"/>
    <cellStyle name="Porcentual 219 27" xfId="6562"/>
    <cellStyle name="Porcentual 219 27 2" xfId="12637"/>
    <cellStyle name="Porcentual 219 27 3" xfId="9195"/>
    <cellStyle name="Porcentual 219 28" xfId="6563"/>
    <cellStyle name="Porcentual 219 28 2" xfId="12638"/>
    <cellStyle name="Porcentual 219 28 3" xfId="9196"/>
    <cellStyle name="Porcentual 219 3" xfId="6564"/>
    <cellStyle name="Porcentual 219 3 2" xfId="12639"/>
    <cellStyle name="Porcentual 219 3 3" xfId="9197"/>
    <cellStyle name="Porcentual 219 4" xfId="6565"/>
    <cellStyle name="Porcentual 219 4 2" xfId="12640"/>
    <cellStyle name="Porcentual 219 4 3" xfId="9198"/>
    <cellStyle name="Porcentual 219 5" xfId="6566"/>
    <cellStyle name="Porcentual 219 5 2" xfId="12641"/>
    <cellStyle name="Porcentual 219 5 3" xfId="9199"/>
    <cellStyle name="Porcentual 219 6" xfId="6567"/>
    <cellStyle name="Porcentual 219 6 2" xfId="12642"/>
    <cellStyle name="Porcentual 219 6 3" xfId="9200"/>
    <cellStyle name="Porcentual 219 7" xfId="6568"/>
    <cellStyle name="Porcentual 219 7 2" xfId="12643"/>
    <cellStyle name="Porcentual 219 7 3" xfId="9201"/>
    <cellStyle name="Porcentual 219 8" xfId="6569"/>
    <cellStyle name="Porcentual 219 8 2" xfId="12644"/>
    <cellStyle name="Porcentual 219 8 3" xfId="9202"/>
    <cellStyle name="Porcentual 219 9" xfId="6570"/>
    <cellStyle name="Porcentual 219 9 2" xfId="12645"/>
    <cellStyle name="Porcentual 219 9 3" xfId="9203"/>
    <cellStyle name="Porcentual 22" xfId="6571"/>
    <cellStyle name="Porcentual 22 10" xfId="6572"/>
    <cellStyle name="Porcentual 22 10 2" xfId="12646"/>
    <cellStyle name="Porcentual 22 10 3" xfId="9205"/>
    <cellStyle name="Porcentual 22 11" xfId="6573"/>
    <cellStyle name="Porcentual 22 11 2" xfId="12647"/>
    <cellStyle name="Porcentual 22 11 3" xfId="9206"/>
    <cellStyle name="Porcentual 22 12" xfId="6574"/>
    <cellStyle name="Porcentual 22 12 2" xfId="12648"/>
    <cellStyle name="Porcentual 22 12 3" xfId="9207"/>
    <cellStyle name="Porcentual 22 13" xfId="6575"/>
    <cellStyle name="Porcentual 22 13 2" xfId="12649"/>
    <cellStyle name="Porcentual 22 13 3" xfId="9208"/>
    <cellStyle name="Porcentual 22 14" xfId="6576"/>
    <cellStyle name="Porcentual 22 14 2" xfId="12650"/>
    <cellStyle name="Porcentual 22 14 3" xfId="9209"/>
    <cellStyle name="Porcentual 22 15" xfId="6577"/>
    <cellStyle name="Porcentual 22 15 2" xfId="12651"/>
    <cellStyle name="Porcentual 22 15 3" xfId="9210"/>
    <cellStyle name="Porcentual 22 16" xfId="6578"/>
    <cellStyle name="Porcentual 22 16 2" xfId="12652"/>
    <cellStyle name="Porcentual 22 16 3" xfId="9211"/>
    <cellStyle name="Porcentual 22 17" xfId="6579"/>
    <cellStyle name="Porcentual 22 17 2" xfId="12653"/>
    <cellStyle name="Porcentual 22 17 3" xfId="9212"/>
    <cellStyle name="Porcentual 22 18" xfId="6580"/>
    <cellStyle name="Porcentual 22 18 2" xfId="12654"/>
    <cellStyle name="Porcentual 22 18 3" xfId="9213"/>
    <cellStyle name="Porcentual 22 19" xfId="6581"/>
    <cellStyle name="Porcentual 22 19 2" xfId="12655"/>
    <cellStyle name="Porcentual 22 19 3" xfId="9214"/>
    <cellStyle name="Porcentual 22 2" xfId="6582"/>
    <cellStyle name="Porcentual 22 2 2" xfId="12656"/>
    <cellStyle name="Porcentual 22 2 3" xfId="9215"/>
    <cellStyle name="Porcentual 22 20" xfId="6583"/>
    <cellStyle name="Porcentual 22 20 2" xfId="12657"/>
    <cellStyle name="Porcentual 22 20 3" xfId="9216"/>
    <cellStyle name="Porcentual 22 21" xfId="6584"/>
    <cellStyle name="Porcentual 22 21 2" xfId="12658"/>
    <cellStyle name="Porcentual 22 21 3" xfId="9217"/>
    <cellStyle name="Porcentual 22 22" xfId="6585"/>
    <cellStyle name="Porcentual 22 22 2" xfId="12659"/>
    <cellStyle name="Porcentual 22 22 3" xfId="9218"/>
    <cellStyle name="Porcentual 22 23" xfId="6586"/>
    <cellStyle name="Porcentual 22 23 2" xfId="12660"/>
    <cellStyle name="Porcentual 22 23 3" xfId="9219"/>
    <cellStyle name="Porcentual 22 24" xfId="6587"/>
    <cellStyle name="Porcentual 22 24 2" xfId="12661"/>
    <cellStyle name="Porcentual 22 24 3" xfId="9220"/>
    <cellStyle name="Porcentual 22 25" xfId="6588"/>
    <cellStyle name="Porcentual 22 25 2" xfId="12662"/>
    <cellStyle name="Porcentual 22 25 3" xfId="9221"/>
    <cellStyle name="Porcentual 22 26" xfId="6589"/>
    <cellStyle name="Porcentual 22 26 2" xfId="12663"/>
    <cellStyle name="Porcentual 22 26 3" xfId="9222"/>
    <cellStyle name="Porcentual 22 27" xfId="6590"/>
    <cellStyle name="Porcentual 22 27 2" xfId="12664"/>
    <cellStyle name="Porcentual 22 27 3" xfId="9223"/>
    <cellStyle name="Porcentual 22 28" xfId="6591"/>
    <cellStyle name="Porcentual 22 28 2" xfId="12665"/>
    <cellStyle name="Porcentual 22 28 3" xfId="9224"/>
    <cellStyle name="Porcentual 22 29" xfId="12666"/>
    <cellStyle name="Porcentual 22 3" xfId="6592"/>
    <cellStyle name="Porcentual 22 3 2" xfId="12667"/>
    <cellStyle name="Porcentual 22 3 3" xfId="9225"/>
    <cellStyle name="Porcentual 22 30" xfId="9204"/>
    <cellStyle name="Porcentual 22 4" xfId="6593"/>
    <cellStyle name="Porcentual 22 4 2" xfId="12668"/>
    <cellStyle name="Porcentual 22 4 3" xfId="9226"/>
    <cellStyle name="Porcentual 22 5" xfId="6594"/>
    <cellStyle name="Porcentual 22 5 2" xfId="12669"/>
    <cellStyle name="Porcentual 22 5 3" xfId="9227"/>
    <cellStyle name="Porcentual 22 6" xfId="6595"/>
    <cellStyle name="Porcentual 22 6 2" xfId="12670"/>
    <cellStyle name="Porcentual 22 6 3" xfId="9228"/>
    <cellStyle name="Porcentual 22 7" xfId="6596"/>
    <cellStyle name="Porcentual 22 7 2" xfId="12671"/>
    <cellStyle name="Porcentual 22 7 3" xfId="9229"/>
    <cellStyle name="Porcentual 22 8" xfId="6597"/>
    <cellStyle name="Porcentual 22 8 2" xfId="12672"/>
    <cellStyle name="Porcentual 22 8 3" xfId="9230"/>
    <cellStyle name="Porcentual 22 9" xfId="6598"/>
    <cellStyle name="Porcentual 22 9 2" xfId="12673"/>
    <cellStyle name="Porcentual 22 9 3" xfId="9231"/>
    <cellStyle name="Porcentual 220 10" xfId="6599"/>
    <cellStyle name="Porcentual 220 10 2" xfId="12674"/>
    <cellStyle name="Porcentual 220 10 3" xfId="9232"/>
    <cellStyle name="Porcentual 220 11" xfId="6600"/>
    <cellStyle name="Porcentual 220 11 2" xfId="12675"/>
    <cellStyle name="Porcentual 220 11 3" xfId="9233"/>
    <cellStyle name="Porcentual 220 12" xfId="6601"/>
    <cellStyle name="Porcentual 220 12 2" xfId="12676"/>
    <cellStyle name="Porcentual 220 12 3" xfId="9234"/>
    <cellStyle name="Porcentual 220 13" xfId="6602"/>
    <cellStyle name="Porcentual 220 13 2" xfId="12677"/>
    <cellStyle name="Porcentual 220 13 3" xfId="9235"/>
    <cellStyle name="Porcentual 220 14" xfId="6603"/>
    <cellStyle name="Porcentual 220 14 2" xfId="12678"/>
    <cellStyle name="Porcentual 220 14 3" xfId="9236"/>
    <cellStyle name="Porcentual 220 15" xfId="6604"/>
    <cellStyle name="Porcentual 220 15 2" xfId="12679"/>
    <cellStyle name="Porcentual 220 15 3" xfId="9237"/>
    <cellStyle name="Porcentual 220 16" xfId="6605"/>
    <cellStyle name="Porcentual 220 16 2" xfId="12680"/>
    <cellStyle name="Porcentual 220 16 3" xfId="9238"/>
    <cellStyle name="Porcentual 220 17" xfId="6606"/>
    <cellStyle name="Porcentual 220 17 2" xfId="12681"/>
    <cellStyle name="Porcentual 220 17 3" xfId="9239"/>
    <cellStyle name="Porcentual 220 18" xfId="6607"/>
    <cellStyle name="Porcentual 220 18 2" xfId="12682"/>
    <cellStyle name="Porcentual 220 18 3" xfId="9240"/>
    <cellStyle name="Porcentual 220 19" xfId="6608"/>
    <cellStyle name="Porcentual 220 19 2" xfId="12683"/>
    <cellStyle name="Porcentual 220 19 3" xfId="9241"/>
    <cellStyle name="Porcentual 220 2" xfId="6609"/>
    <cellStyle name="Porcentual 220 2 2" xfId="12684"/>
    <cellStyle name="Porcentual 220 2 3" xfId="9242"/>
    <cellStyle name="Porcentual 220 20" xfId="6610"/>
    <cellStyle name="Porcentual 220 20 2" xfId="12685"/>
    <cellStyle name="Porcentual 220 20 3" xfId="9243"/>
    <cellStyle name="Porcentual 220 21" xfId="6611"/>
    <cellStyle name="Porcentual 220 21 2" xfId="12686"/>
    <cellStyle name="Porcentual 220 21 3" xfId="9244"/>
    <cellStyle name="Porcentual 220 22" xfId="6612"/>
    <cellStyle name="Porcentual 220 22 2" xfId="12687"/>
    <cellStyle name="Porcentual 220 22 3" xfId="9245"/>
    <cellStyle name="Porcentual 220 23" xfId="6613"/>
    <cellStyle name="Porcentual 220 23 2" xfId="12688"/>
    <cellStyle name="Porcentual 220 23 3" xfId="9246"/>
    <cellStyle name="Porcentual 220 24" xfId="6614"/>
    <cellStyle name="Porcentual 220 24 2" xfId="12689"/>
    <cellStyle name="Porcentual 220 24 3" xfId="9247"/>
    <cellStyle name="Porcentual 220 25" xfId="6615"/>
    <cellStyle name="Porcentual 220 25 2" xfId="12690"/>
    <cellStyle name="Porcentual 220 25 3" xfId="9248"/>
    <cellStyle name="Porcentual 220 26" xfId="6616"/>
    <cellStyle name="Porcentual 220 26 2" xfId="12691"/>
    <cellStyle name="Porcentual 220 26 3" xfId="9249"/>
    <cellStyle name="Porcentual 220 27" xfId="6617"/>
    <cellStyle name="Porcentual 220 27 2" xfId="12692"/>
    <cellStyle name="Porcentual 220 27 3" xfId="9250"/>
    <cellStyle name="Porcentual 220 28" xfId="6618"/>
    <cellStyle name="Porcentual 220 28 2" xfId="12693"/>
    <cellStyle name="Porcentual 220 28 3" xfId="9251"/>
    <cellStyle name="Porcentual 220 3" xfId="6619"/>
    <cellStyle name="Porcentual 220 3 2" xfId="12694"/>
    <cellStyle name="Porcentual 220 3 3" xfId="9252"/>
    <cellStyle name="Porcentual 220 4" xfId="6620"/>
    <cellStyle name="Porcentual 220 4 2" xfId="12695"/>
    <cellStyle name="Porcentual 220 4 3" xfId="9253"/>
    <cellStyle name="Porcentual 220 5" xfId="6621"/>
    <cellStyle name="Porcentual 220 5 2" xfId="12696"/>
    <cellStyle name="Porcentual 220 5 3" xfId="9254"/>
    <cellStyle name="Porcentual 220 6" xfId="6622"/>
    <cellStyle name="Porcentual 220 6 2" xfId="12697"/>
    <cellStyle name="Porcentual 220 6 3" xfId="9255"/>
    <cellStyle name="Porcentual 220 7" xfId="6623"/>
    <cellStyle name="Porcentual 220 7 2" xfId="12698"/>
    <cellStyle name="Porcentual 220 7 3" xfId="9256"/>
    <cellStyle name="Porcentual 220 8" xfId="6624"/>
    <cellStyle name="Porcentual 220 8 2" xfId="12699"/>
    <cellStyle name="Porcentual 220 8 3" xfId="9257"/>
    <cellStyle name="Porcentual 220 9" xfId="6625"/>
    <cellStyle name="Porcentual 220 9 2" xfId="12700"/>
    <cellStyle name="Porcentual 220 9 3" xfId="9258"/>
    <cellStyle name="Porcentual 221 10" xfId="6626"/>
    <cellStyle name="Porcentual 221 10 2" xfId="12701"/>
    <cellStyle name="Porcentual 221 10 3" xfId="9259"/>
    <cellStyle name="Porcentual 221 11" xfId="6627"/>
    <cellStyle name="Porcentual 221 11 2" xfId="12702"/>
    <cellStyle name="Porcentual 221 11 3" xfId="9260"/>
    <cellStyle name="Porcentual 221 12" xfId="6628"/>
    <cellStyle name="Porcentual 221 12 2" xfId="12703"/>
    <cellStyle name="Porcentual 221 12 3" xfId="9261"/>
    <cellStyle name="Porcentual 221 13" xfId="6629"/>
    <cellStyle name="Porcentual 221 13 2" xfId="12704"/>
    <cellStyle name="Porcentual 221 13 3" xfId="9262"/>
    <cellStyle name="Porcentual 221 14" xfId="6630"/>
    <cellStyle name="Porcentual 221 14 2" xfId="12705"/>
    <cellStyle name="Porcentual 221 14 3" xfId="9263"/>
    <cellStyle name="Porcentual 221 15" xfId="6631"/>
    <cellStyle name="Porcentual 221 15 2" xfId="12706"/>
    <cellStyle name="Porcentual 221 15 3" xfId="9264"/>
    <cellStyle name="Porcentual 221 16" xfId="6632"/>
    <cellStyle name="Porcentual 221 16 2" xfId="12707"/>
    <cellStyle name="Porcentual 221 16 3" xfId="9265"/>
    <cellStyle name="Porcentual 221 17" xfId="6633"/>
    <cellStyle name="Porcentual 221 17 2" xfId="12708"/>
    <cellStyle name="Porcentual 221 17 3" xfId="9266"/>
    <cellStyle name="Porcentual 221 18" xfId="6634"/>
    <cellStyle name="Porcentual 221 18 2" xfId="12709"/>
    <cellStyle name="Porcentual 221 18 3" xfId="9267"/>
    <cellStyle name="Porcentual 221 19" xfId="6635"/>
    <cellStyle name="Porcentual 221 19 2" xfId="12710"/>
    <cellStyle name="Porcentual 221 19 3" xfId="9268"/>
    <cellStyle name="Porcentual 221 2" xfId="6636"/>
    <cellStyle name="Porcentual 221 2 2" xfId="12711"/>
    <cellStyle name="Porcentual 221 2 3" xfId="9269"/>
    <cellStyle name="Porcentual 221 20" xfId="6637"/>
    <cellStyle name="Porcentual 221 20 2" xfId="12712"/>
    <cellStyle name="Porcentual 221 20 3" xfId="9270"/>
    <cellStyle name="Porcentual 221 21" xfId="6638"/>
    <cellStyle name="Porcentual 221 21 2" xfId="12713"/>
    <cellStyle name="Porcentual 221 21 3" xfId="9271"/>
    <cellStyle name="Porcentual 221 22" xfId="6639"/>
    <cellStyle name="Porcentual 221 22 2" xfId="12714"/>
    <cellStyle name="Porcentual 221 22 3" xfId="9272"/>
    <cellStyle name="Porcentual 221 23" xfId="6640"/>
    <cellStyle name="Porcentual 221 23 2" xfId="12715"/>
    <cellStyle name="Porcentual 221 23 3" xfId="9273"/>
    <cellStyle name="Porcentual 221 24" xfId="6641"/>
    <cellStyle name="Porcentual 221 24 2" xfId="12716"/>
    <cellStyle name="Porcentual 221 24 3" xfId="9274"/>
    <cellStyle name="Porcentual 221 25" xfId="6642"/>
    <cellStyle name="Porcentual 221 25 2" xfId="12717"/>
    <cellStyle name="Porcentual 221 25 3" xfId="9275"/>
    <cellStyle name="Porcentual 221 26" xfId="6643"/>
    <cellStyle name="Porcentual 221 26 2" xfId="12718"/>
    <cellStyle name="Porcentual 221 26 3" xfId="9276"/>
    <cellStyle name="Porcentual 221 27" xfId="6644"/>
    <cellStyle name="Porcentual 221 27 2" xfId="12719"/>
    <cellStyle name="Porcentual 221 27 3" xfId="9277"/>
    <cellStyle name="Porcentual 221 28" xfId="6645"/>
    <cellStyle name="Porcentual 221 28 2" xfId="12720"/>
    <cellStyle name="Porcentual 221 28 3" xfId="9278"/>
    <cellStyle name="Porcentual 221 3" xfId="6646"/>
    <cellStyle name="Porcentual 221 3 2" xfId="12721"/>
    <cellStyle name="Porcentual 221 3 3" xfId="9279"/>
    <cellStyle name="Porcentual 221 4" xfId="6647"/>
    <cellStyle name="Porcentual 221 4 2" xfId="12722"/>
    <cellStyle name="Porcentual 221 4 3" xfId="9280"/>
    <cellStyle name="Porcentual 221 5" xfId="6648"/>
    <cellStyle name="Porcentual 221 5 2" xfId="12723"/>
    <cellStyle name="Porcentual 221 5 3" xfId="9281"/>
    <cellStyle name="Porcentual 221 6" xfId="6649"/>
    <cellStyle name="Porcentual 221 6 2" xfId="12724"/>
    <cellStyle name="Porcentual 221 6 3" xfId="9282"/>
    <cellStyle name="Porcentual 221 7" xfId="6650"/>
    <cellStyle name="Porcentual 221 7 2" xfId="12725"/>
    <cellStyle name="Porcentual 221 7 3" xfId="9283"/>
    <cellStyle name="Porcentual 221 8" xfId="6651"/>
    <cellStyle name="Porcentual 221 8 2" xfId="12726"/>
    <cellStyle name="Porcentual 221 8 3" xfId="9284"/>
    <cellStyle name="Porcentual 221 9" xfId="6652"/>
    <cellStyle name="Porcentual 221 9 2" xfId="12727"/>
    <cellStyle name="Porcentual 221 9 3" xfId="9285"/>
    <cellStyle name="Porcentual 222 10" xfId="6653"/>
    <cellStyle name="Porcentual 222 10 2" xfId="12728"/>
    <cellStyle name="Porcentual 222 10 3" xfId="9286"/>
    <cellStyle name="Porcentual 222 11" xfId="6654"/>
    <cellStyle name="Porcentual 222 11 2" xfId="12729"/>
    <cellStyle name="Porcentual 222 11 3" xfId="9287"/>
    <cellStyle name="Porcentual 222 12" xfId="6655"/>
    <cellStyle name="Porcentual 222 12 2" xfId="12730"/>
    <cellStyle name="Porcentual 222 12 3" xfId="9288"/>
    <cellStyle name="Porcentual 222 13" xfId="6656"/>
    <cellStyle name="Porcentual 222 13 2" xfId="12731"/>
    <cellStyle name="Porcentual 222 13 3" xfId="9289"/>
    <cellStyle name="Porcentual 222 14" xfId="6657"/>
    <cellStyle name="Porcentual 222 14 2" xfId="12732"/>
    <cellStyle name="Porcentual 222 14 3" xfId="9290"/>
    <cellStyle name="Porcentual 222 15" xfId="6658"/>
    <cellStyle name="Porcentual 222 15 2" xfId="12733"/>
    <cellStyle name="Porcentual 222 15 3" xfId="9291"/>
    <cellStyle name="Porcentual 222 16" xfId="6659"/>
    <cellStyle name="Porcentual 222 16 2" xfId="12734"/>
    <cellStyle name="Porcentual 222 16 3" xfId="9292"/>
    <cellStyle name="Porcentual 222 17" xfId="6660"/>
    <cellStyle name="Porcentual 222 17 2" xfId="12735"/>
    <cellStyle name="Porcentual 222 17 3" xfId="9293"/>
    <cellStyle name="Porcentual 222 18" xfId="6661"/>
    <cellStyle name="Porcentual 222 18 2" xfId="12736"/>
    <cellStyle name="Porcentual 222 18 3" xfId="9294"/>
    <cellStyle name="Porcentual 222 19" xfId="6662"/>
    <cellStyle name="Porcentual 222 19 2" xfId="12737"/>
    <cellStyle name="Porcentual 222 19 3" xfId="9295"/>
    <cellStyle name="Porcentual 222 2" xfId="6663"/>
    <cellStyle name="Porcentual 222 2 2" xfId="12738"/>
    <cellStyle name="Porcentual 222 2 3" xfId="9296"/>
    <cellStyle name="Porcentual 222 20" xfId="6664"/>
    <cellStyle name="Porcentual 222 20 2" xfId="12739"/>
    <cellStyle name="Porcentual 222 20 3" xfId="9297"/>
    <cellStyle name="Porcentual 222 21" xfId="6665"/>
    <cellStyle name="Porcentual 222 21 2" xfId="12740"/>
    <cellStyle name="Porcentual 222 21 3" xfId="9298"/>
    <cellStyle name="Porcentual 222 22" xfId="6666"/>
    <cellStyle name="Porcentual 222 22 2" xfId="12741"/>
    <cellStyle name="Porcentual 222 22 3" xfId="9299"/>
    <cellStyle name="Porcentual 222 23" xfId="6667"/>
    <cellStyle name="Porcentual 222 23 2" xfId="12742"/>
    <cellStyle name="Porcentual 222 23 3" xfId="9300"/>
    <cellStyle name="Porcentual 222 24" xfId="6668"/>
    <cellStyle name="Porcentual 222 24 2" xfId="12743"/>
    <cellStyle name="Porcentual 222 24 3" xfId="9301"/>
    <cellStyle name="Porcentual 222 25" xfId="6669"/>
    <cellStyle name="Porcentual 222 25 2" xfId="12744"/>
    <cellStyle name="Porcentual 222 25 3" xfId="9302"/>
    <cellStyle name="Porcentual 222 26" xfId="6670"/>
    <cellStyle name="Porcentual 222 26 2" xfId="12745"/>
    <cellStyle name="Porcentual 222 26 3" xfId="9303"/>
    <cellStyle name="Porcentual 222 27" xfId="6671"/>
    <cellStyle name="Porcentual 222 27 2" xfId="12746"/>
    <cellStyle name="Porcentual 222 27 3" xfId="9304"/>
    <cellStyle name="Porcentual 222 28" xfId="6672"/>
    <cellStyle name="Porcentual 222 28 2" xfId="12747"/>
    <cellStyle name="Porcentual 222 28 3" xfId="9305"/>
    <cellStyle name="Porcentual 222 3" xfId="6673"/>
    <cellStyle name="Porcentual 222 3 2" xfId="12748"/>
    <cellStyle name="Porcentual 222 3 3" xfId="9306"/>
    <cellStyle name="Porcentual 222 4" xfId="6674"/>
    <cellStyle name="Porcentual 222 4 2" xfId="12749"/>
    <cellStyle name="Porcentual 222 4 3" xfId="9307"/>
    <cellStyle name="Porcentual 222 5" xfId="6675"/>
    <cellStyle name="Porcentual 222 5 2" xfId="12750"/>
    <cellStyle name="Porcentual 222 5 3" xfId="9308"/>
    <cellStyle name="Porcentual 222 6" xfId="6676"/>
    <cellStyle name="Porcentual 222 6 2" xfId="12751"/>
    <cellStyle name="Porcentual 222 6 3" xfId="9309"/>
    <cellStyle name="Porcentual 222 7" xfId="6677"/>
    <cellStyle name="Porcentual 222 7 2" xfId="12752"/>
    <cellStyle name="Porcentual 222 7 3" xfId="9310"/>
    <cellStyle name="Porcentual 222 8" xfId="6678"/>
    <cellStyle name="Porcentual 222 8 2" xfId="12753"/>
    <cellStyle name="Porcentual 222 8 3" xfId="9311"/>
    <cellStyle name="Porcentual 222 9" xfId="6679"/>
    <cellStyle name="Porcentual 222 9 2" xfId="12754"/>
    <cellStyle name="Porcentual 222 9 3" xfId="9312"/>
    <cellStyle name="Porcentual 23" xfId="6680"/>
    <cellStyle name="Porcentual 23 10" xfId="6681"/>
    <cellStyle name="Porcentual 23 10 2" xfId="12755"/>
    <cellStyle name="Porcentual 23 10 3" xfId="9314"/>
    <cellStyle name="Porcentual 23 11" xfId="6682"/>
    <cellStyle name="Porcentual 23 11 2" xfId="12756"/>
    <cellStyle name="Porcentual 23 11 3" xfId="9315"/>
    <cellStyle name="Porcentual 23 12" xfId="6683"/>
    <cellStyle name="Porcentual 23 12 2" xfId="12757"/>
    <cellStyle name="Porcentual 23 12 3" xfId="9316"/>
    <cellStyle name="Porcentual 23 13" xfId="6684"/>
    <cellStyle name="Porcentual 23 13 2" xfId="12758"/>
    <cellStyle name="Porcentual 23 13 3" xfId="9317"/>
    <cellStyle name="Porcentual 23 14" xfId="6685"/>
    <cellStyle name="Porcentual 23 14 2" xfId="12759"/>
    <cellStyle name="Porcentual 23 14 3" xfId="9318"/>
    <cellStyle name="Porcentual 23 15" xfId="6686"/>
    <cellStyle name="Porcentual 23 15 2" xfId="12760"/>
    <cellStyle name="Porcentual 23 15 3" xfId="9319"/>
    <cellStyle name="Porcentual 23 16" xfId="6687"/>
    <cellStyle name="Porcentual 23 16 2" xfId="12761"/>
    <cellStyle name="Porcentual 23 16 3" xfId="9320"/>
    <cellStyle name="Porcentual 23 17" xfId="6688"/>
    <cellStyle name="Porcentual 23 17 2" xfId="12762"/>
    <cellStyle name="Porcentual 23 17 3" xfId="9321"/>
    <cellStyle name="Porcentual 23 18" xfId="6689"/>
    <cellStyle name="Porcentual 23 18 2" xfId="12763"/>
    <cellStyle name="Porcentual 23 18 3" xfId="9322"/>
    <cellStyle name="Porcentual 23 19" xfId="6690"/>
    <cellStyle name="Porcentual 23 19 2" xfId="12764"/>
    <cellStyle name="Porcentual 23 19 3" xfId="9323"/>
    <cellStyle name="Porcentual 23 2" xfId="6691"/>
    <cellStyle name="Porcentual 23 2 2" xfId="12765"/>
    <cellStyle name="Porcentual 23 2 3" xfId="9324"/>
    <cellStyle name="Porcentual 23 20" xfId="6692"/>
    <cellStyle name="Porcentual 23 20 2" xfId="12766"/>
    <cellStyle name="Porcentual 23 20 3" xfId="9325"/>
    <cellStyle name="Porcentual 23 21" xfId="6693"/>
    <cellStyle name="Porcentual 23 21 2" xfId="12767"/>
    <cellStyle name="Porcentual 23 21 3" xfId="9326"/>
    <cellStyle name="Porcentual 23 22" xfId="6694"/>
    <cellStyle name="Porcentual 23 22 2" xfId="12768"/>
    <cellStyle name="Porcentual 23 22 3" xfId="9327"/>
    <cellStyle name="Porcentual 23 23" xfId="6695"/>
    <cellStyle name="Porcentual 23 23 2" xfId="12769"/>
    <cellStyle name="Porcentual 23 23 3" xfId="9328"/>
    <cellStyle name="Porcentual 23 24" xfId="6696"/>
    <cellStyle name="Porcentual 23 24 2" xfId="12770"/>
    <cellStyle name="Porcentual 23 24 3" xfId="9329"/>
    <cellStyle name="Porcentual 23 25" xfId="6697"/>
    <cellStyle name="Porcentual 23 25 2" xfId="12771"/>
    <cellStyle name="Porcentual 23 25 3" xfId="9330"/>
    <cellStyle name="Porcentual 23 26" xfId="6698"/>
    <cellStyle name="Porcentual 23 26 2" xfId="12772"/>
    <cellStyle name="Porcentual 23 26 3" xfId="9331"/>
    <cellStyle name="Porcentual 23 27" xfId="6699"/>
    <cellStyle name="Porcentual 23 27 2" xfId="12773"/>
    <cellStyle name="Porcentual 23 27 3" xfId="9332"/>
    <cellStyle name="Porcentual 23 28" xfId="6700"/>
    <cellStyle name="Porcentual 23 28 2" xfId="12774"/>
    <cellStyle name="Porcentual 23 28 3" xfId="9333"/>
    <cellStyle name="Porcentual 23 29" xfId="12775"/>
    <cellStyle name="Porcentual 23 3" xfId="6701"/>
    <cellStyle name="Porcentual 23 3 2" xfId="12776"/>
    <cellStyle name="Porcentual 23 3 3" xfId="9334"/>
    <cellStyle name="Porcentual 23 30" xfId="9313"/>
    <cellStyle name="Porcentual 23 4" xfId="6702"/>
    <cellStyle name="Porcentual 23 4 2" xfId="12777"/>
    <cellStyle name="Porcentual 23 4 3" xfId="9335"/>
    <cellStyle name="Porcentual 23 5" xfId="6703"/>
    <cellStyle name="Porcentual 23 5 2" xfId="12778"/>
    <cellStyle name="Porcentual 23 5 3" xfId="9336"/>
    <cellStyle name="Porcentual 23 6" xfId="6704"/>
    <cellStyle name="Porcentual 23 6 2" xfId="12779"/>
    <cellStyle name="Porcentual 23 6 3" xfId="9337"/>
    <cellStyle name="Porcentual 23 7" xfId="6705"/>
    <cellStyle name="Porcentual 23 7 2" xfId="12780"/>
    <cellStyle name="Porcentual 23 7 3" xfId="9338"/>
    <cellStyle name="Porcentual 23 8" xfId="6706"/>
    <cellStyle name="Porcentual 23 8 2" xfId="12781"/>
    <cellStyle name="Porcentual 23 8 3" xfId="9339"/>
    <cellStyle name="Porcentual 23 9" xfId="6707"/>
    <cellStyle name="Porcentual 23 9 2" xfId="12782"/>
    <cellStyle name="Porcentual 23 9 3" xfId="9340"/>
    <cellStyle name="Porcentual 24" xfId="6708"/>
    <cellStyle name="Porcentual 24 10" xfId="6709"/>
    <cellStyle name="Porcentual 24 10 2" xfId="12783"/>
    <cellStyle name="Porcentual 24 10 3" xfId="9342"/>
    <cellStyle name="Porcentual 24 11" xfId="6710"/>
    <cellStyle name="Porcentual 24 11 2" xfId="12784"/>
    <cellStyle name="Porcentual 24 11 3" xfId="9343"/>
    <cellStyle name="Porcentual 24 12" xfId="6711"/>
    <cellStyle name="Porcentual 24 12 2" xfId="12785"/>
    <cellStyle name="Porcentual 24 12 3" xfId="9344"/>
    <cellStyle name="Porcentual 24 13" xfId="6712"/>
    <cellStyle name="Porcentual 24 13 2" xfId="12786"/>
    <cellStyle name="Porcentual 24 13 3" xfId="9345"/>
    <cellStyle name="Porcentual 24 14" xfId="6713"/>
    <cellStyle name="Porcentual 24 14 2" xfId="12787"/>
    <cellStyle name="Porcentual 24 14 3" xfId="9346"/>
    <cellStyle name="Porcentual 24 15" xfId="6714"/>
    <cellStyle name="Porcentual 24 15 2" xfId="12788"/>
    <cellStyle name="Porcentual 24 15 3" xfId="9347"/>
    <cellStyle name="Porcentual 24 16" xfId="6715"/>
    <cellStyle name="Porcentual 24 16 2" xfId="12789"/>
    <cellStyle name="Porcentual 24 16 3" xfId="9348"/>
    <cellStyle name="Porcentual 24 17" xfId="6716"/>
    <cellStyle name="Porcentual 24 17 2" xfId="12790"/>
    <cellStyle name="Porcentual 24 17 3" xfId="9349"/>
    <cellStyle name="Porcentual 24 18" xfId="6717"/>
    <cellStyle name="Porcentual 24 18 2" xfId="12791"/>
    <cellStyle name="Porcentual 24 18 3" xfId="9350"/>
    <cellStyle name="Porcentual 24 19" xfId="6718"/>
    <cellStyle name="Porcentual 24 19 2" xfId="12792"/>
    <cellStyle name="Porcentual 24 19 3" xfId="9351"/>
    <cellStyle name="Porcentual 24 2" xfId="6719"/>
    <cellStyle name="Porcentual 24 2 2" xfId="12793"/>
    <cellStyle name="Porcentual 24 2 3" xfId="9352"/>
    <cellStyle name="Porcentual 24 20" xfId="6720"/>
    <cellStyle name="Porcentual 24 20 2" xfId="12794"/>
    <cellStyle name="Porcentual 24 20 3" xfId="9353"/>
    <cellStyle name="Porcentual 24 21" xfId="6721"/>
    <cellStyle name="Porcentual 24 21 2" xfId="12795"/>
    <cellStyle name="Porcentual 24 21 3" xfId="9354"/>
    <cellStyle name="Porcentual 24 22" xfId="6722"/>
    <cellStyle name="Porcentual 24 22 2" xfId="12796"/>
    <cellStyle name="Porcentual 24 22 3" xfId="9355"/>
    <cellStyle name="Porcentual 24 23" xfId="6723"/>
    <cellStyle name="Porcentual 24 23 2" xfId="12797"/>
    <cellStyle name="Porcentual 24 23 3" xfId="9356"/>
    <cellStyle name="Porcentual 24 24" xfId="6724"/>
    <cellStyle name="Porcentual 24 24 2" xfId="12798"/>
    <cellStyle name="Porcentual 24 24 3" xfId="9357"/>
    <cellStyle name="Porcentual 24 25" xfId="6725"/>
    <cellStyle name="Porcentual 24 25 2" xfId="12799"/>
    <cellStyle name="Porcentual 24 25 3" xfId="9358"/>
    <cellStyle name="Porcentual 24 26" xfId="6726"/>
    <cellStyle name="Porcentual 24 26 2" xfId="12800"/>
    <cellStyle name="Porcentual 24 26 3" xfId="9359"/>
    <cellStyle name="Porcentual 24 27" xfId="6727"/>
    <cellStyle name="Porcentual 24 27 2" xfId="12801"/>
    <cellStyle name="Porcentual 24 27 3" xfId="9360"/>
    <cellStyle name="Porcentual 24 28" xfId="6728"/>
    <cellStyle name="Porcentual 24 28 2" xfId="12802"/>
    <cellStyle name="Porcentual 24 28 3" xfId="9361"/>
    <cellStyle name="Porcentual 24 29" xfId="12803"/>
    <cellStyle name="Porcentual 24 3" xfId="6729"/>
    <cellStyle name="Porcentual 24 3 2" xfId="12804"/>
    <cellStyle name="Porcentual 24 3 3" xfId="9362"/>
    <cellStyle name="Porcentual 24 30" xfId="9341"/>
    <cellStyle name="Porcentual 24 4" xfId="6730"/>
    <cellStyle name="Porcentual 24 4 2" xfId="12805"/>
    <cellStyle name="Porcentual 24 4 3" xfId="9363"/>
    <cellStyle name="Porcentual 24 5" xfId="6731"/>
    <cellStyle name="Porcentual 24 5 2" xfId="12806"/>
    <cellStyle name="Porcentual 24 5 3" xfId="9364"/>
    <cellStyle name="Porcentual 24 6" xfId="6732"/>
    <cellStyle name="Porcentual 24 6 2" xfId="12807"/>
    <cellStyle name="Porcentual 24 6 3" xfId="9365"/>
    <cellStyle name="Porcentual 24 7" xfId="6733"/>
    <cellStyle name="Porcentual 24 7 2" xfId="12808"/>
    <cellStyle name="Porcentual 24 7 3" xfId="9366"/>
    <cellStyle name="Porcentual 24 8" xfId="6734"/>
    <cellStyle name="Porcentual 24 8 2" xfId="12809"/>
    <cellStyle name="Porcentual 24 8 3" xfId="9367"/>
    <cellStyle name="Porcentual 24 9" xfId="6735"/>
    <cellStyle name="Porcentual 24 9 2" xfId="12810"/>
    <cellStyle name="Porcentual 24 9 3" xfId="9368"/>
    <cellStyle name="Porcentual 25" xfId="6736"/>
    <cellStyle name="Porcentual 25 10" xfId="6737"/>
    <cellStyle name="Porcentual 25 10 2" xfId="12811"/>
    <cellStyle name="Porcentual 25 10 3" xfId="9370"/>
    <cellStyle name="Porcentual 25 11" xfId="6738"/>
    <cellStyle name="Porcentual 25 11 2" xfId="12812"/>
    <cellStyle name="Porcentual 25 11 3" xfId="9371"/>
    <cellStyle name="Porcentual 25 12" xfId="6739"/>
    <cellStyle name="Porcentual 25 12 2" xfId="12813"/>
    <cellStyle name="Porcentual 25 12 3" xfId="9372"/>
    <cellStyle name="Porcentual 25 13" xfId="6740"/>
    <cellStyle name="Porcentual 25 13 2" xfId="12814"/>
    <cellStyle name="Porcentual 25 13 3" xfId="9373"/>
    <cellStyle name="Porcentual 25 14" xfId="6741"/>
    <cellStyle name="Porcentual 25 14 2" xfId="12815"/>
    <cellStyle name="Porcentual 25 14 3" xfId="9374"/>
    <cellStyle name="Porcentual 25 15" xfId="6742"/>
    <cellStyle name="Porcentual 25 15 2" xfId="12816"/>
    <cellStyle name="Porcentual 25 15 3" xfId="9375"/>
    <cellStyle name="Porcentual 25 16" xfId="6743"/>
    <cellStyle name="Porcentual 25 16 2" xfId="12817"/>
    <cellStyle name="Porcentual 25 16 3" xfId="9376"/>
    <cellStyle name="Porcentual 25 17" xfId="6744"/>
    <cellStyle name="Porcentual 25 17 2" xfId="12818"/>
    <cellStyle name="Porcentual 25 17 3" xfId="9377"/>
    <cellStyle name="Porcentual 25 18" xfId="6745"/>
    <cellStyle name="Porcentual 25 18 2" xfId="12819"/>
    <cellStyle name="Porcentual 25 18 3" xfId="9378"/>
    <cellStyle name="Porcentual 25 19" xfId="6746"/>
    <cellStyle name="Porcentual 25 19 2" xfId="12820"/>
    <cellStyle name="Porcentual 25 19 3" xfId="9379"/>
    <cellStyle name="Porcentual 25 2" xfId="6747"/>
    <cellStyle name="Porcentual 25 2 2" xfId="12821"/>
    <cellStyle name="Porcentual 25 2 3" xfId="9380"/>
    <cellStyle name="Porcentual 25 20" xfId="6748"/>
    <cellStyle name="Porcentual 25 20 2" xfId="12822"/>
    <cellStyle name="Porcentual 25 20 3" xfId="9381"/>
    <cellStyle name="Porcentual 25 21" xfId="6749"/>
    <cellStyle name="Porcentual 25 21 2" xfId="12823"/>
    <cellStyle name="Porcentual 25 21 3" xfId="9382"/>
    <cellStyle name="Porcentual 25 22" xfId="6750"/>
    <cellStyle name="Porcentual 25 22 2" xfId="12824"/>
    <cellStyle name="Porcentual 25 22 3" xfId="9383"/>
    <cellStyle name="Porcentual 25 23" xfId="6751"/>
    <cellStyle name="Porcentual 25 23 2" xfId="12825"/>
    <cellStyle name="Porcentual 25 23 3" xfId="9384"/>
    <cellStyle name="Porcentual 25 24" xfId="6752"/>
    <cellStyle name="Porcentual 25 24 2" xfId="12826"/>
    <cellStyle name="Porcentual 25 24 3" xfId="9385"/>
    <cellStyle name="Porcentual 25 25" xfId="6753"/>
    <cellStyle name="Porcentual 25 25 2" xfId="12827"/>
    <cellStyle name="Porcentual 25 25 3" xfId="9386"/>
    <cellStyle name="Porcentual 25 26" xfId="6754"/>
    <cellStyle name="Porcentual 25 26 2" xfId="12828"/>
    <cellStyle name="Porcentual 25 26 3" xfId="9387"/>
    <cellStyle name="Porcentual 25 27" xfId="6755"/>
    <cellStyle name="Porcentual 25 27 2" xfId="12829"/>
    <cellStyle name="Porcentual 25 27 3" xfId="9388"/>
    <cellStyle name="Porcentual 25 28" xfId="6756"/>
    <cellStyle name="Porcentual 25 28 2" xfId="12830"/>
    <cellStyle name="Porcentual 25 28 3" xfId="9389"/>
    <cellStyle name="Porcentual 25 29" xfId="12831"/>
    <cellStyle name="Porcentual 25 3" xfId="6757"/>
    <cellStyle name="Porcentual 25 3 2" xfId="12832"/>
    <cellStyle name="Porcentual 25 3 3" xfId="9390"/>
    <cellStyle name="Porcentual 25 30" xfId="9369"/>
    <cellStyle name="Porcentual 25 4" xfId="6758"/>
    <cellStyle name="Porcentual 25 4 2" xfId="12833"/>
    <cellStyle name="Porcentual 25 4 3" xfId="9391"/>
    <cellStyle name="Porcentual 25 5" xfId="6759"/>
    <cellStyle name="Porcentual 25 5 2" xfId="12834"/>
    <cellStyle name="Porcentual 25 5 3" xfId="9392"/>
    <cellStyle name="Porcentual 25 6" xfId="6760"/>
    <cellStyle name="Porcentual 25 6 2" xfId="12835"/>
    <cellStyle name="Porcentual 25 6 3" xfId="9393"/>
    <cellStyle name="Porcentual 25 7" xfId="6761"/>
    <cellStyle name="Porcentual 25 7 2" xfId="12836"/>
    <cellStyle name="Porcentual 25 7 3" xfId="9394"/>
    <cellStyle name="Porcentual 25 8" xfId="6762"/>
    <cellStyle name="Porcentual 25 8 2" xfId="12837"/>
    <cellStyle name="Porcentual 25 8 3" xfId="9395"/>
    <cellStyle name="Porcentual 25 9" xfId="6763"/>
    <cellStyle name="Porcentual 25 9 2" xfId="12838"/>
    <cellStyle name="Porcentual 25 9 3" xfId="9396"/>
    <cellStyle name="Porcentual 250" xfId="6764"/>
    <cellStyle name="Porcentual 250 2" xfId="12839"/>
    <cellStyle name="Porcentual 26" xfId="6765"/>
    <cellStyle name="Porcentual 26 10" xfId="6766"/>
    <cellStyle name="Porcentual 26 10 2" xfId="12840"/>
    <cellStyle name="Porcentual 26 10 3" xfId="9398"/>
    <cellStyle name="Porcentual 26 11" xfId="6767"/>
    <cellStyle name="Porcentual 26 11 2" xfId="12841"/>
    <cellStyle name="Porcentual 26 11 3" xfId="9399"/>
    <cellStyle name="Porcentual 26 12" xfId="6768"/>
    <cellStyle name="Porcentual 26 12 2" xfId="12842"/>
    <cellStyle name="Porcentual 26 12 3" xfId="9400"/>
    <cellStyle name="Porcentual 26 13" xfId="6769"/>
    <cellStyle name="Porcentual 26 13 2" xfId="12843"/>
    <cellStyle name="Porcentual 26 13 3" xfId="9401"/>
    <cellStyle name="Porcentual 26 14" xfId="6770"/>
    <cellStyle name="Porcentual 26 14 2" xfId="12844"/>
    <cellStyle name="Porcentual 26 14 3" xfId="9402"/>
    <cellStyle name="Porcentual 26 15" xfId="6771"/>
    <cellStyle name="Porcentual 26 15 2" xfId="12845"/>
    <cellStyle name="Porcentual 26 15 3" xfId="9403"/>
    <cellStyle name="Porcentual 26 16" xfId="6772"/>
    <cellStyle name="Porcentual 26 16 2" xfId="12846"/>
    <cellStyle name="Porcentual 26 16 3" xfId="9404"/>
    <cellStyle name="Porcentual 26 17" xfId="6773"/>
    <cellStyle name="Porcentual 26 17 2" xfId="12847"/>
    <cellStyle name="Porcentual 26 17 3" xfId="9405"/>
    <cellStyle name="Porcentual 26 18" xfId="6774"/>
    <cellStyle name="Porcentual 26 18 2" xfId="12848"/>
    <cellStyle name="Porcentual 26 18 3" xfId="9406"/>
    <cellStyle name="Porcentual 26 19" xfId="6775"/>
    <cellStyle name="Porcentual 26 19 2" xfId="12849"/>
    <cellStyle name="Porcentual 26 19 3" xfId="9407"/>
    <cellStyle name="Porcentual 26 2" xfId="6776"/>
    <cellStyle name="Porcentual 26 2 2" xfId="12850"/>
    <cellStyle name="Porcentual 26 2 3" xfId="9408"/>
    <cellStyle name="Porcentual 26 20" xfId="6777"/>
    <cellStyle name="Porcentual 26 20 2" xfId="12851"/>
    <cellStyle name="Porcentual 26 20 3" xfId="9409"/>
    <cellStyle name="Porcentual 26 21" xfId="6778"/>
    <cellStyle name="Porcentual 26 21 2" xfId="12852"/>
    <cellStyle name="Porcentual 26 21 3" xfId="9410"/>
    <cellStyle name="Porcentual 26 22" xfId="6779"/>
    <cellStyle name="Porcentual 26 22 2" xfId="12853"/>
    <cellStyle name="Porcentual 26 22 3" xfId="9411"/>
    <cellStyle name="Porcentual 26 23" xfId="6780"/>
    <cellStyle name="Porcentual 26 23 2" xfId="12854"/>
    <cellStyle name="Porcentual 26 23 3" xfId="9412"/>
    <cellStyle name="Porcentual 26 24" xfId="6781"/>
    <cellStyle name="Porcentual 26 24 2" xfId="12855"/>
    <cellStyle name="Porcentual 26 24 3" xfId="9413"/>
    <cellStyle name="Porcentual 26 25" xfId="6782"/>
    <cellStyle name="Porcentual 26 25 2" xfId="12856"/>
    <cellStyle name="Porcentual 26 25 3" xfId="9414"/>
    <cellStyle name="Porcentual 26 26" xfId="6783"/>
    <cellStyle name="Porcentual 26 26 2" xfId="12857"/>
    <cellStyle name="Porcentual 26 26 3" xfId="9415"/>
    <cellStyle name="Porcentual 26 27" xfId="6784"/>
    <cellStyle name="Porcentual 26 27 2" xfId="12858"/>
    <cellStyle name="Porcentual 26 27 3" xfId="9416"/>
    <cellStyle name="Porcentual 26 28" xfId="6785"/>
    <cellStyle name="Porcentual 26 28 2" xfId="12859"/>
    <cellStyle name="Porcentual 26 28 3" xfId="9417"/>
    <cellStyle name="Porcentual 26 29" xfId="12860"/>
    <cellStyle name="Porcentual 26 3" xfId="6786"/>
    <cellStyle name="Porcentual 26 3 2" xfId="12861"/>
    <cellStyle name="Porcentual 26 3 3" xfId="9418"/>
    <cellStyle name="Porcentual 26 30" xfId="9397"/>
    <cellStyle name="Porcentual 26 4" xfId="6787"/>
    <cellStyle name="Porcentual 26 4 2" xfId="12862"/>
    <cellStyle name="Porcentual 26 4 3" xfId="9419"/>
    <cellStyle name="Porcentual 26 5" xfId="6788"/>
    <cellStyle name="Porcentual 26 5 2" xfId="12863"/>
    <cellStyle name="Porcentual 26 5 3" xfId="9420"/>
    <cellStyle name="Porcentual 26 6" xfId="6789"/>
    <cellStyle name="Porcentual 26 6 2" xfId="12864"/>
    <cellStyle name="Porcentual 26 6 3" xfId="9421"/>
    <cellStyle name="Porcentual 26 7" xfId="6790"/>
    <cellStyle name="Porcentual 26 7 2" xfId="12865"/>
    <cellStyle name="Porcentual 26 7 3" xfId="9422"/>
    <cellStyle name="Porcentual 26 8" xfId="6791"/>
    <cellStyle name="Porcentual 26 8 2" xfId="12866"/>
    <cellStyle name="Porcentual 26 8 3" xfId="9423"/>
    <cellStyle name="Porcentual 26 9" xfId="6792"/>
    <cellStyle name="Porcentual 26 9 2" xfId="12867"/>
    <cellStyle name="Porcentual 26 9 3" xfId="9424"/>
    <cellStyle name="Porcentual 27" xfId="6793"/>
    <cellStyle name="Porcentual 27 2" xfId="12868"/>
    <cellStyle name="Porcentual 27 3" xfId="12869"/>
    <cellStyle name="Porcentual 27 4" xfId="9425"/>
    <cellStyle name="Porcentual 28" xfId="6794"/>
    <cellStyle name="Porcentual 28 2" xfId="12870"/>
    <cellStyle name="Porcentual 28 3" xfId="12871"/>
    <cellStyle name="Porcentual 28 4" xfId="9426"/>
    <cellStyle name="Porcentual 29" xfId="6795"/>
    <cellStyle name="Porcentual 29 2" xfId="12872"/>
    <cellStyle name="Porcentual 29 3" xfId="12873"/>
    <cellStyle name="Porcentual 29 4" xfId="9427"/>
    <cellStyle name="Porcentual 3" xfId="69"/>
    <cellStyle name="Porcentual 3 10" xfId="6797"/>
    <cellStyle name="Porcentual 3 10 2" xfId="9688"/>
    <cellStyle name="Porcentual 3 11" xfId="6855"/>
    <cellStyle name="Porcentual 3 12" xfId="6796"/>
    <cellStyle name="Porcentual 3 2" xfId="6798"/>
    <cellStyle name="Porcentual 3 2 2" xfId="6799"/>
    <cellStyle name="Porcentual 3 2 2 2" xfId="9428"/>
    <cellStyle name="Porcentual 3 2 3" xfId="6800"/>
    <cellStyle name="Porcentual 3 2 3 2" xfId="9429"/>
    <cellStyle name="Porcentual 3 2 4" xfId="6801"/>
    <cellStyle name="Porcentual 3 2 4 2" xfId="9430"/>
    <cellStyle name="Porcentual 3 2 5" xfId="6802"/>
    <cellStyle name="Porcentual 3 2 5 2" xfId="9431"/>
    <cellStyle name="Porcentual 3 2 6" xfId="6803"/>
    <cellStyle name="Porcentual 3 2 6 2" xfId="9432"/>
    <cellStyle name="Porcentual 3 2 7" xfId="6804"/>
    <cellStyle name="Porcentual 3 2 7 2" xfId="9433"/>
    <cellStyle name="Porcentual 3 2 8" xfId="6805"/>
    <cellStyle name="Porcentual 3 2 8 2" xfId="9434"/>
    <cellStyle name="Porcentual 3 3" xfId="6806"/>
    <cellStyle name="Porcentual 3 3 2" xfId="9435"/>
    <cellStyle name="Porcentual 3 4" xfId="6807"/>
    <cellStyle name="Porcentual 3 5" xfId="6808"/>
    <cellStyle name="Porcentual 3 6" xfId="6809"/>
    <cellStyle name="Porcentual 3 7" xfId="6810"/>
    <cellStyle name="Porcentual 3 8" xfId="6811"/>
    <cellStyle name="Porcentual 3 9" xfId="6812"/>
    <cellStyle name="Porcentual 30" xfId="6813"/>
    <cellStyle name="Porcentual 30 2" xfId="12874"/>
    <cellStyle name="Porcentual 30 3" xfId="12875"/>
    <cellStyle name="Porcentual 30 4" xfId="9436"/>
    <cellStyle name="Porcentual 31" xfId="6814"/>
    <cellStyle name="Porcentual 31 2" xfId="12876"/>
    <cellStyle name="Porcentual 31 3" xfId="9437"/>
    <cellStyle name="Porcentual 32" xfId="6815"/>
    <cellStyle name="Porcentual 32 2" xfId="12877"/>
    <cellStyle name="Porcentual 32 3" xfId="9438"/>
    <cellStyle name="Porcentual 33" xfId="6816"/>
    <cellStyle name="Porcentual 33 2" xfId="12878"/>
    <cellStyle name="Porcentual 33 3" xfId="9439"/>
    <cellStyle name="Porcentual 34" xfId="6817"/>
    <cellStyle name="Porcentual 34 2" xfId="12879"/>
    <cellStyle name="Porcentual 34 3" xfId="9440"/>
    <cellStyle name="Porcentual 35" xfId="6818"/>
    <cellStyle name="Porcentual 35 2" xfId="12880"/>
    <cellStyle name="Porcentual 35 3" xfId="9441"/>
    <cellStyle name="Porcentual 36" xfId="6819"/>
    <cellStyle name="Porcentual 36 2" xfId="12881"/>
    <cellStyle name="Porcentual 36 3" xfId="9442"/>
    <cellStyle name="Porcentual 37" xfId="6820"/>
    <cellStyle name="Porcentual 37 2" xfId="12882"/>
    <cellStyle name="Porcentual 37 3" xfId="9443"/>
    <cellStyle name="Porcentual 38" xfId="6821"/>
    <cellStyle name="Porcentual 38 2" xfId="12883"/>
    <cellStyle name="Porcentual 38 3" xfId="9444"/>
    <cellStyle name="Porcentual 39" xfId="6822"/>
    <cellStyle name="Porcentual 39 2" xfId="12884"/>
    <cellStyle name="Porcentual 39 3" xfId="9445"/>
    <cellStyle name="Porcentual 4" xfId="70"/>
    <cellStyle name="Porcentual 4 2" xfId="6824"/>
    <cellStyle name="Porcentual 4 2 2" xfId="12885"/>
    <cellStyle name="Porcentual 4 3" xfId="12886"/>
    <cellStyle name="Porcentual 4 4" xfId="6823"/>
    <cellStyle name="Porcentual 40" xfId="6825"/>
    <cellStyle name="Porcentual 40 2" xfId="12887"/>
    <cellStyle name="Porcentual 40 3" xfId="9446"/>
    <cellStyle name="Porcentual 41" xfId="6826"/>
    <cellStyle name="Porcentual 41 2" xfId="12888"/>
    <cellStyle name="Porcentual 41 3" xfId="9447"/>
    <cellStyle name="Porcentual 42" xfId="6827"/>
    <cellStyle name="Porcentual 42 2" xfId="12889"/>
    <cellStyle name="Porcentual 42 3" xfId="9448"/>
    <cellStyle name="Porcentual 45" xfId="6828"/>
    <cellStyle name="Porcentual 45 2" xfId="12890"/>
    <cellStyle name="Porcentual 45 3" xfId="9449"/>
    <cellStyle name="Porcentual 46" xfId="6829"/>
    <cellStyle name="Porcentual 46 2" xfId="12891"/>
    <cellStyle name="Porcentual 46 3" xfId="9450"/>
    <cellStyle name="Porcentual 47" xfId="6830"/>
    <cellStyle name="Porcentual 47 2" xfId="12892"/>
    <cellStyle name="Porcentual 47 3" xfId="9451"/>
    <cellStyle name="Porcentual 48" xfId="6831"/>
    <cellStyle name="Porcentual 48 2" xfId="12893"/>
    <cellStyle name="Porcentual 48 3" xfId="9452"/>
    <cellStyle name="Porcentual 49" xfId="6832"/>
    <cellStyle name="Porcentual 49 2" xfId="12894"/>
    <cellStyle name="Porcentual 49 3" xfId="9453"/>
    <cellStyle name="Porcentual 5" xfId="6833"/>
    <cellStyle name="Porcentual 50" xfId="6834"/>
    <cellStyle name="Porcentual 50 2" xfId="12895"/>
    <cellStyle name="Porcentual 50 3" xfId="9454"/>
    <cellStyle name="Porcentual 52" xfId="6835"/>
    <cellStyle name="Porcentual 52 2" xfId="12896"/>
    <cellStyle name="Porcentual 52 3" xfId="9455"/>
    <cellStyle name="Porcentual 53" xfId="6836"/>
    <cellStyle name="Porcentual 53 2" xfId="12897"/>
    <cellStyle name="Porcentual 53 3" xfId="9456"/>
    <cellStyle name="Porcentual 55" xfId="6837"/>
    <cellStyle name="Porcentual 55 2" xfId="12898"/>
    <cellStyle name="Porcentual 55 3" xfId="9457"/>
    <cellStyle name="Porcentual 56" xfId="6838"/>
    <cellStyle name="Porcentual 56 2" xfId="12899"/>
    <cellStyle name="Porcentual 56 3" xfId="9458"/>
    <cellStyle name="Porcentual 6" xfId="6839"/>
    <cellStyle name="Porcentual 6 2" xfId="9459"/>
    <cellStyle name="Porcentual 7" xfId="6840"/>
    <cellStyle name="Porcentual 7 2" xfId="12900"/>
    <cellStyle name="Porcentual 8" xfId="6841"/>
    <cellStyle name="Porcentual 8 2" xfId="12901"/>
    <cellStyle name="Porcentual 8 2 2" xfId="12902"/>
    <cellStyle name="Porcentual 8 3" xfId="9460"/>
    <cellStyle name="Porcentual 9" xfId="6842"/>
    <cellStyle name="Porcentual 9 2" xfId="12903"/>
    <cellStyle name="Porcentual 9 3" xfId="9461"/>
    <cellStyle name="Punto" xfId="6843"/>
    <cellStyle name="Punto0" xfId="6844"/>
    <cellStyle name="Ratio" xfId="1556"/>
    <cellStyle name="Red" xfId="1557"/>
    <cellStyle name="Red Font" xfId="1558"/>
    <cellStyle name="robs" xfId="1559"/>
    <cellStyle name="robs 2" xfId="2945"/>
    <cellStyle name="robs 2 2" xfId="2972"/>
    <cellStyle name="robs 2 2 2" xfId="12981"/>
    <cellStyle name="robs 2 2 3" xfId="12966"/>
    <cellStyle name="robs 2 3" xfId="12974"/>
    <cellStyle name="robs 2 4" xfId="12959"/>
    <cellStyle name="robs 3" xfId="2966"/>
    <cellStyle name="robs 3 2" xfId="12979"/>
    <cellStyle name="robs 3 3" xfId="12964"/>
    <cellStyle name="robs 4" xfId="2965"/>
    <cellStyle name="robs 4 2" xfId="12978"/>
    <cellStyle name="robs 4 3" xfId="12963"/>
    <cellStyle name="robs 5" xfId="1613"/>
    <cellStyle name="robs 5 2" xfId="12973"/>
    <cellStyle name="robs 5 3" xfId="12958"/>
    <cellStyle name="robs 6" xfId="12971"/>
    <cellStyle name="robs 7" xfId="12955"/>
    <cellStyle name="Salida 2" xfId="7187"/>
    <cellStyle name="Salida 2 2" xfId="12986"/>
    <cellStyle name="Separador de milhares [0]_IB06" xfId="1560"/>
    <cellStyle name="Separador de milhares_IB06" xfId="1561"/>
    <cellStyle name="Single Accounting" xfId="1562"/>
    <cellStyle name="style1441217094643" xfId="7188"/>
    <cellStyle name="style1441217094643 2" xfId="7419"/>
    <cellStyle name="style1441217094689" xfId="7189"/>
    <cellStyle name="style1441217094689 2" xfId="7420"/>
    <cellStyle name="style1441217094721" xfId="7190"/>
    <cellStyle name="style1441217094721 2" xfId="7421"/>
    <cellStyle name="style1441217094736" xfId="7191"/>
    <cellStyle name="style1441217094736 2" xfId="7422"/>
    <cellStyle name="style1441217094783" xfId="7192"/>
    <cellStyle name="style1441217094783 2" xfId="7423"/>
    <cellStyle name="style1441217094814" xfId="7193"/>
    <cellStyle name="style1441217094814 2" xfId="7424"/>
    <cellStyle name="style1441217094861" xfId="7194"/>
    <cellStyle name="style1441217094861 2" xfId="7425"/>
    <cellStyle name="style1441217094923" xfId="7195"/>
    <cellStyle name="style1441217094923 2" xfId="7426"/>
    <cellStyle name="style1441217094970" xfId="7196"/>
    <cellStyle name="style1441217094970 2" xfId="7427"/>
    <cellStyle name="style1441217095033" xfId="7197"/>
    <cellStyle name="style1441217095033 2" xfId="7428"/>
    <cellStyle name="style1441217095064" xfId="7198"/>
    <cellStyle name="style1441217095064 2" xfId="7429"/>
    <cellStyle name="style1441217095095" xfId="7199"/>
    <cellStyle name="style1441217095095 2" xfId="7430"/>
    <cellStyle name="style1441217095111" xfId="7200"/>
    <cellStyle name="style1441217095111 2" xfId="7431"/>
    <cellStyle name="style1441217095142" xfId="7201"/>
    <cellStyle name="style1441217095142 2" xfId="7432"/>
    <cellStyle name="style1441217096078" xfId="7202"/>
    <cellStyle name="style1441217096078 2" xfId="7433"/>
    <cellStyle name="style1441217096093" xfId="7203"/>
    <cellStyle name="style1441217096093 2" xfId="7434"/>
    <cellStyle name="style1441217096171" xfId="7204"/>
    <cellStyle name="style1441217096171 2" xfId="7435"/>
    <cellStyle name="style1441217097201" xfId="7205"/>
    <cellStyle name="style1441217097201 2" xfId="7436"/>
    <cellStyle name="style1441217097217" xfId="7206"/>
    <cellStyle name="style1441217097217 2" xfId="7437"/>
    <cellStyle name="style1441217097232" xfId="7207"/>
    <cellStyle name="style1441217097232 2" xfId="7438"/>
    <cellStyle name="style1441217097263" xfId="7208"/>
    <cellStyle name="style1441217097263 2" xfId="7439"/>
    <cellStyle name="style1441217097279" xfId="7209"/>
    <cellStyle name="style1441217097279 2" xfId="7440"/>
    <cellStyle name="style1441217097310" xfId="7210"/>
    <cellStyle name="style1441217097310 2" xfId="7441"/>
    <cellStyle name="style1441217097653" xfId="7211"/>
    <cellStyle name="style1441217097653 2" xfId="7442"/>
    <cellStyle name="style1441217097669" xfId="7212"/>
    <cellStyle name="style1441217097669 2" xfId="7443"/>
    <cellStyle name="style1441217097685" xfId="7213"/>
    <cellStyle name="style1441217097685 2" xfId="7444"/>
    <cellStyle name="style1441217097700" xfId="7214"/>
    <cellStyle name="style1441217097700 2" xfId="7445"/>
    <cellStyle name="style1441217097731" xfId="7215"/>
    <cellStyle name="style1441217097731 2" xfId="7446"/>
    <cellStyle name="style1441217097747" xfId="7216"/>
    <cellStyle name="style1441217097747 2" xfId="7447"/>
    <cellStyle name="style1441217097778" xfId="7217"/>
    <cellStyle name="style1441217097778 2" xfId="7448"/>
    <cellStyle name="style1441217097794" xfId="7218"/>
    <cellStyle name="style1441217097794 2" xfId="7449"/>
    <cellStyle name="style1441217097841" xfId="7219"/>
    <cellStyle name="style1441217097841 2" xfId="7450"/>
    <cellStyle name="style1441217097856" xfId="7220"/>
    <cellStyle name="style1441217097856 2" xfId="7451"/>
    <cellStyle name="style1441217097872" xfId="7221"/>
    <cellStyle name="style1441217097872 2" xfId="7452"/>
    <cellStyle name="style1448302172104" xfId="7222"/>
    <cellStyle name="style1448302172104 2" xfId="7453"/>
    <cellStyle name="style1448302172134" xfId="7223"/>
    <cellStyle name="style1448302172134 2" xfId="7454"/>
    <cellStyle name="style1448302172164" xfId="7224"/>
    <cellStyle name="style1448302172164 2" xfId="7455"/>
    <cellStyle name="style1448302172188" xfId="7225"/>
    <cellStyle name="style1448302172188 2" xfId="7456"/>
    <cellStyle name="style1448302172212" xfId="7226"/>
    <cellStyle name="style1448302172212 2" xfId="7457"/>
    <cellStyle name="style1448302172240" xfId="7227"/>
    <cellStyle name="style1448302172240 2" xfId="7458"/>
    <cellStyle name="style1448302172263" xfId="7228"/>
    <cellStyle name="style1448302172263 2" xfId="7459"/>
    <cellStyle name="style1448302172286" xfId="7229"/>
    <cellStyle name="style1448302172286 2" xfId="7460"/>
    <cellStyle name="style1448302172316" xfId="7230"/>
    <cellStyle name="style1448302172316 2" xfId="7461"/>
    <cellStyle name="style1448302172338" xfId="7231"/>
    <cellStyle name="style1448302172338 2" xfId="7462"/>
    <cellStyle name="style1448302172360" xfId="7232"/>
    <cellStyle name="style1448302172360 2" xfId="7463"/>
    <cellStyle name="style1448302172378" xfId="7233"/>
    <cellStyle name="style1448302172378 2" xfId="7464"/>
    <cellStyle name="style1448302172401" xfId="7234"/>
    <cellStyle name="style1448302172401 2" xfId="7465"/>
    <cellStyle name="style1448302172436" xfId="7235"/>
    <cellStyle name="style1448302172436 2" xfId="7466"/>
    <cellStyle name="style1448302172460" xfId="7236"/>
    <cellStyle name="style1448302172460 2" xfId="7467"/>
    <cellStyle name="style1448302172478" xfId="7237"/>
    <cellStyle name="style1448302172478 2" xfId="7468"/>
    <cellStyle name="style1448302172499" xfId="7238"/>
    <cellStyle name="style1448302172499 2" xfId="7469"/>
    <cellStyle name="style1448302172523" xfId="7239"/>
    <cellStyle name="style1448302172523 2" xfId="7470"/>
    <cellStyle name="style1448302172546" xfId="7240"/>
    <cellStyle name="style1448302172546 2" xfId="7471"/>
    <cellStyle name="style1448302172586" xfId="7241"/>
    <cellStyle name="style1448302172586 2" xfId="7472"/>
    <cellStyle name="style1448302172610" xfId="7242"/>
    <cellStyle name="style1448302172610 2" xfId="7473"/>
    <cellStyle name="style1448302173512" xfId="7243"/>
    <cellStyle name="style1448302173512 2" xfId="7474"/>
    <cellStyle name="style1448302173535" xfId="7244"/>
    <cellStyle name="style1448302173535 2" xfId="7475"/>
    <cellStyle name="style1448302173560" xfId="7245"/>
    <cellStyle name="style1448302173560 2" xfId="7476"/>
    <cellStyle name="style1448302174105" xfId="7246"/>
    <cellStyle name="style1448302174105 2" xfId="7477"/>
    <cellStyle name="style1448302174135" xfId="7247"/>
    <cellStyle name="style1448302174135 2" xfId="7478"/>
    <cellStyle name="style1448302174159" xfId="7248"/>
    <cellStyle name="style1448302174159 2" xfId="7479"/>
    <cellStyle name="style1448302174179" xfId="7249"/>
    <cellStyle name="style1448302174179 2" xfId="7480"/>
    <cellStyle name="style1448302174533" xfId="7250"/>
    <cellStyle name="style1448302174533 2" xfId="7481"/>
    <cellStyle name="style1448302174556" xfId="7251"/>
    <cellStyle name="style1448302174556 2" xfId="7482"/>
    <cellStyle name="style1448302174580" xfId="7252"/>
    <cellStyle name="style1448302174580 2" xfId="7483"/>
    <cellStyle name="style1448302174603" xfId="7253"/>
    <cellStyle name="style1448302174603 2" xfId="7484"/>
    <cellStyle name="style1448302174625" xfId="7254"/>
    <cellStyle name="style1448302174625 2" xfId="7485"/>
    <cellStyle name="style1448302174651" xfId="7255"/>
    <cellStyle name="style1448302174651 2" xfId="7486"/>
    <cellStyle name="style1448302174674" xfId="7256"/>
    <cellStyle name="style1448302174674 2" xfId="7487"/>
    <cellStyle name="style1448302174697" xfId="7257"/>
    <cellStyle name="style1448302174697 2" xfId="7488"/>
    <cellStyle name="style1448302174719" xfId="7258"/>
    <cellStyle name="style1448302174719 2" xfId="7489"/>
    <cellStyle name="style1448302174737" xfId="7259"/>
    <cellStyle name="style1448302174737 2" xfId="7490"/>
    <cellStyle name="style1448302174763" xfId="7260"/>
    <cellStyle name="style1448302174763 2" xfId="7491"/>
    <cellStyle name="style1448302174800" xfId="7261"/>
    <cellStyle name="style1448302174800 2" xfId="7492"/>
    <cellStyle name="style1448302174818" xfId="7262"/>
    <cellStyle name="style1448302174818 2" xfId="7493"/>
    <cellStyle name="style1448302174839" xfId="7263"/>
    <cellStyle name="style1448302174839 2" xfId="7494"/>
    <cellStyle name="style1448302174915" xfId="7264"/>
    <cellStyle name="style1448302174915 2" xfId="7495"/>
    <cellStyle name="style1455733906983" xfId="7275"/>
    <cellStyle name="style1455733907029" xfId="7276"/>
    <cellStyle name="style1455733907061" xfId="7277"/>
    <cellStyle name="style1455733907092" xfId="7278"/>
    <cellStyle name="style1455733907154" xfId="7279"/>
    <cellStyle name="style1455733907185" xfId="7280"/>
    <cellStyle name="style1455733907217" xfId="7281"/>
    <cellStyle name="style1455733907248" xfId="7282"/>
    <cellStyle name="style1455733907295" xfId="7283"/>
    <cellStyle name="style1455733907326" xfId="7284"/>
    <cellStyle name="style1455733907341" xfId="7285"/>
    <cellStyle name="style1455733907373" xfId="7286"/>
    <cellStyle name="style1455733907404" xfId="7287"/>
    <cellStyle name="style1455733907669" xfId="7288"/>
    <cellStyle name="style1455733907685" xfId="7289"/>
    <cellStyle name="style1455733907716" xfId="7290"/>
    <cellStyle name="style1455733907731" xfId="7291"/>
    <cellStyle name="style1455733907763" xfId="7292"/>
    <cellStyle name="style1455733907794" xfId="7293"/>
    <cellStyle name="style1455733907825" xfId="7294"/>
    <cellStyle name="style1455733907856" xfId="7295"/>
    <cellStyle name="style1455733908933" xfId="7296"/>
    <cellStyle name="style1455733908948" xfId="7297"/>
    <cellStyle name="style1455733908980" xfId="7298"/>
    <cellStyle name="style1455733909541" xfId="7299"/>
    <cellStyle name="style1455733909604" xfId="7300"/>
    <cellStyle name="style1455733909635" xfId="7301"/>
    <cellStyle name="style1455733909666" xfId="7302"/>
    <cellStyle name="style1455733910056" xfId="7303"/>
    <cellStyle name="style1455733910072" xfId="7304"/>
    <cellStyle name="style1455733910103" xfId="7305"/>
    <cellStyle name="style1455733910118" xfId="7306"/>
    <cellStyle name="style1455733910150" xfId="7307"/>
    <cellStyle name="style1455733910165" xfId="7308"/>
    <cellStyle name="style1455733910196" xfId="7309"/>
    <cellStyle name="style1455733910212" xfId="7310"/>
    <cellStyle name="style1455733910243" xfId="7311"/>
    <cellStyle name="style1455733910259" xfId="7312"/>
    <cellStyle name="style1455733910290" xfId="7313"/>
    <cellStyle name="style1463586316554" xfId="7314"/>
    <cellStyle name="style1463586316601" xfId="7315"/>
    <cellStyle name="style1463586316679" xfId="7316"/>
    <cellStyle name="style1463586316726" xfId="7317"/>
    <cellStyle name="style1463586316741" xfId="7318"/>
    <cellStyle name="style1463586316788" xfId="7319"/>
    <cellStyle name="style1463586316804" xfId="7320"/>
    <cellStyle name="style1463586316835" xfId="7321"/>
    <cellStyle name="style1463586316866" xfId="7322"/>
    <cellStyle name="style1463586317927" xfId="7323"/>
    <cellStyle name="style1463586317974" xfId="7324"/>
    <cellStyle name="style1463586318005" xfId="7325"/>
    <cellStyle name="style1463586318676" xfId="7326"/>
    <cellStyle name="style1463586318691" xfId="7327"/>
    <cellStyle name="style1463586318722" xfId="7328"/>
    <cellStyle name="style1463586318754" xfId="7329"/>
    <cellStyle name="style1463586318800" xfId="7330"/>
    <cellStyle name="style1463586318816" xfId="7331"/>
    <cellStyle name="style1463586318847" xfId="7332"/>
    <cellStyle name="style1463586318863" xfId="7333"/>
    <cellStyle name="style1463586318910" xfId="7334"/>
    <cellStyle name="style1463586318941" xfId="7335"/>
    <cellStyle name="style1463586318988" xfId="7336"/>
    <cellStyle name="style1463586319424" xfId="7337"/>
    <cellStyle name="style1463586319440" xfId="7338"/>
    <cellStyle name="style1463586319471" xfId="7339"/>
    <cellStyle name="style1463586319502" xfId="7340"/>
    <cellStyle name="style1463586319549" xfId="7341"/>
    <cellStyle name="style1463586319580" xfId="7342"/>
    <cellStyle name="style1472139591335" xfId="7343"/>
    <cellStyle name="style1472139591364" xfId="7344"/>
    <cellStyle name="style1472139591398" xfId="7345"/>
    <cellStyle name="style1472139591427" xfId="7346"/>
    <cellStyle name="style1472139591455" xfId="7347"/>
    <cellStyle name="style1472139591487" xfId="7348"/>
    <cellStyle name="style1472139592484" xfId="7349"/>
    <cellStyle name="style1472139592558" xfId="7350"/>
    <cellStyle name="style1472139592622" xfId="7351"/>
    <cellStyle name="style1472139593384" xfId="7352"/>
    <cellStyle name="style1472139593409" xfId="7353"/>
    <cellStyle name="style1472139593462" xfId="7354"/>
    <cellStyle name="style1480442720068" xfId="7355"/>
    <cellStyle name="style1480442720093" xfId="7356"/>
    <cellStyle name="style1480442720120" xfId="7357"/>
    <cellStyle name="style1480442720144" xfId="7358"/>
    <cellStyle name="style1480442720167" xfId="7359"/>
    <cellStyle name="style1480442720191" xfId="7360"/>
    <cellStyle name="style1480442721799" xfId="7361"/>
    <cellStyle name="style1480442721800" xfId="7362"/>
    <cellStyle name="style1480442721813" xfId="7363"/>
    <cellStyle name="style1480442721837" xfId="7364"/>
    <cellStyle name="style1487342128985" xfId="7365"/>
    <cellStyle name="style1487342128986" xfId="7366"/>
    <cellStyle name="style1487342129038" xfId="7367"/>
    <cellStyle name="style1487342129100" xfId="7368"/>
    <cellStyle name="style1487342129169" xfId="7369"/>
    <cellStyle name="style1487342129186" xfId="7370"/>
    <cellStyle name="style1487342129200" xfId="7371"/>
    <cellStyle name="style1487342129254" xfId="7372"/>
    <cellStyle name="style1487342129269" xfId="7373"/>
    <cellStyle name="style1487342129300" xfId="7374"/>
    <cellStyle name="style1487342129354" xfId="7375"/>
    <cellStyle name="style1487342129369" xfId="7376"/>
    <cellStyle name="style1487342129528" xfId="7377"/>
    <cellStyle name="style1487342129575" xfId="7378"/>
    <cellStyle name="style1487342129591" xfId="7379"/>
    <cellStyle name="style1487342132114" xfId="7380"/>
    <cellStyle name="style1487342132142" xfId="7381"/>
    <cellStyle name="style1487342132168" xfId="7382"/>
    <cellStyle name="style1487342132259" xfId="7383"/>
    <cellStyle name="style1487342132290" xfId="7384"/>
    <cellStyle name="style1487342132291" xfId="7385"/>
    <cellStyle name="style1487342132301" xfId="7386"/>
    <cellStyle name="style1487342132324" xfId="7387"/>
    <cellStyle name="style1487342132349" xfId="7388"/>
    <cellStyle name="style1496329123846" xfId="7389"/>
    <cellStyle name="style1496329123892" xfId="7390"/>
    <cellStyle name="style1496329123955" xfId="7391"/>
    <cellStyle name="style1496329124002" xfId="7392"/>
    <cellStyle name="style1496329124017" xfId="7393"/>
    <cellStyle name="style1496329124048" xfId="7394"/>
    <cellStyle name="style1496329124064" xfId="7395"/>
    <cellStyle name="style1496329124095" xfId="7396"/>
    <cellStyle name="style1496329124111" xfId="7397"/>
    <cellStyle name="style1496329125062" xfId="7398"/>
    <cellStyle name="style1496329125078" xfId="7399"/>
    <cellStyle name="style1496329125109" xfId="7400"/>
    <cellStyle name="style1496329126030" xfId="7401"/>
    <cellStyle name="style1496329126061" xfId="7402"/>
    <cellStyle name="style1496329126092" xfId="7403"/>
    <cellStyle name="style1496329126139" xfId="7404"/>
    <cellStyle name="style1496329126170" xfId="7405"/>
    <cellStyle name="style1496329126232" xfId="7406"/>
    <cellStyle name="style1496329126248" xfId="7407"/>
    <cellStyle name="style1496329126279" xfId="7408"/>
    <cellStyle name="style1496329126310" xfId="7409"/>
    <cellStyle name="style1496329126326" xfId="7410"/>
    <cellStyle name="style1496329126357" xfId="7411"/>
    <cellStyle name="Table Head" xfId="1563"/>
    <cellStyle name="Table Head Aligned" xfId="1564"/>
    <cellStyle name="Table Head Blue" xfId="1565"/>
    <cellStyle name="Table Head Green" xfId="1566"/>
    <cellStyle name="Table Title" xfId="1567"/>
    <cellStyle name="Table Units" xfId="1568"/>
    <cellStyle name="Tag" xfId="1569"/>
    <cellStyle name="Texto de advertencia 2" xfId="7265"/>
    <cellStyle name="Texto explicativo 2" xfId="7266"/>
    <cellStyle name="Times 10" xfId="1570"/>
    <cellStyle name="Times 12" xfId="1571"/>
    <cellStyle name="Título 2 2" xfId="7267"/>
    <cellStyle name="Título 3 2" xfId="7268"/>
    <cellStyle name="Título 4" xfId="7269"/>
    <cellStyle name="Total 2" xfId="6845"/>
    <cellStyle name="Total 2 2" xfId="7270"/>
    <cellStyle name="Total 3" xfId="6846"/>
    <cellStyle name="Total 4" xfId="7271"/>
    <cellStyle name="Total 5" xfId="7272"/>
    <cellStyle name="Total 6" xfId="7412"/>
    <cellStyle name="Total 6 2" xfId="12987"/>
    <cellStyle name="Yen" xfId="1572"/>
    <cellStyle name="一般_1999_CORP ACCTG" xfId="1573"/>
    <cellStyle name="千分位[0]_PERSONAL" xfId="1574"/>
    <cellStyle name="千分位_PERSONAL" xfId="1575"/>
    <cellStyle name="貨幣 [0]_PERSONAL" xfId="1576"/>
    <cellStyle name="貨幣_PERSONAL" xfId="1577"/>
  </cellStyles>
  <dxfs count="0"/>
  <tableStyles count="0" defaultTableStyle="TableStyleMedium2" defaultPivotStyle="PivotStyleLight16"/>
  <colors>
    <mruColors>
      <color rgb="FF022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DG!$E$4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DG!$E$6:$E$19</c15:sqref>
                  </c15:fullRef>
                </c:ext>
              </c:extLst>
              <c:f>DG!$E$7:$E$19</c:f>
              <c:numCache>
                <c:formatCode>#,##0</c:formatCode>
                <c:ptCount val="13"/>
                <c:pt idx="0">
                  <c:v>-41125</c:v>
                </c:pt>
                <c:pt idx="1">
                  <c:v>167076.44827586203</c:v>
                </c:pt>
                <c:pt idx="2">
                  <c:v>81022.551724137971</c:v>
                </c:pt>
                <c:pt idx="3">
                  <c:v>226992.2666666666</c:v>
                </c:pt>
                <c:pt idx="4">
                  <c:v>13224.572043010965</c:v>
                </c:pt>
                <c:pt idx="5">
                  <c:v>-32141.272043010686</c:v>
                </c:pt>
                <c:pt idx="6">
                  <c:v>154437.04623655882</c:v>
                </c:pt>
                <c:pt idx="7">
                  <c:v>25668.387096774299</c:v>
                </c:pt>
                <c:pt idx="8">
                  <c:v>-16050.266666666605</c:v>
                </c:pt>
                <c:pt idx="9">
                  <c:v>5712.3956989245489</c:v>
                </c:pt>
                <c:pt idx="10">
                  <c:v>18836.037634408567</c:v>
                </c:pt>
                <c:pt idx="11">
                  <c:v>87298.704301075544</c:v>
                </c:pt>
                <c:pt idx="12">
                  <c:v>156497.54838709673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3-48B8-85C3-82FD2AF1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22592"/>
        <c:axId val="150057344"/>
      </c:barChart>
      <c:dateAx>
        <c:axId val="193022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/>
          <a:lstStyle/>
          <a:p>
            <a:pPr>
              <a:defRPr b="0">
                <a:solidFill>
                  <a:sysClr val="windowText" lastClr="000000"/>
                </a:solidFill>
              </a:defRPr>
            </a:pPr>
            <a:endParaRPr lang="en-US"/>
          </a:p>
        </c:txPr>
        <c:crossAx val="150057344"/>
        <c:crosses val="autoZero"/>
        <c:auto val="1"/>
        <c:lblOffset val="100"/>
        <c:baseTimeUnit val="months"/>
      </c:dateAx>
      <c:valAx>
        <c:axId val="15005734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193022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DG!$AT$4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DG!$AT$6:$AT$19</c15:sqref>
                  </c15:fullRef>
                </c:ext>
              </c:extLst>
              <c:f>DG!$AT$7:$AT$19</c:f>
              <c:numCache>
                <c:formatCode>0%</c:formatCode>
                <c:ptCount val="13"/>
                <c:pt idx="0">
                  <c:v>2.133471339358982E-3</c:v>
                </c:pt>
                <c:pt idx="1">
                  <c:v>3.5310898895663891E-2</c:v>
                </c:pt>
                <c:pt idx="2">
                  <c:v>9.0769354579106915E-3</c:v>
                </c:pt>
                <c:pt idx="3">
                  <c:v>4.2724218206063314E-2</c:v>
                </c:pt>
                <c:pt idx="4">
                  <c:v>7.1511238227887977E-2</c:v>
                </c:pt>
                <c:pt idx="5">
                  <c:v>3.5306219564991893E-2</c:v>
                </c:pt>
                <c:pt idx="6">
                  <c:v>3.9004359419611563E-2</c:v>
                </c:pt>
                <c:pt idx="7">
                  <c:v>2.8984545997214332E-2</c:v>
                </c:pt>
                <c:pt idx="8">
                  <c:v>2.681449013794009E-2</c:v>
                </c:pt>
                <c:pt idx="9">
                  <c:v>3.7099811676082659E-2</c:v>
                </c:pt>
                <c:pt idx="10">
                  <c:v>3.7225349555111885E-2</c:v>
                </c:pt>
                <c:pt idx="11">
                  <c:v>3.3905228758169946E-2</c:v>
                </c:pt>
                <c:pt idx="12">
                  <c:v>1.8456849353727954E-2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5-4664-B76C-41199592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39008"/>
        <c:axId val="191737216"/>
      </c:barChart>
      <c:lineChart>
        <c:grouping val="standard"/>
        <c:varyColors val="0"/>
        <c:ser>
          <c:idx val="0"/>
          <c:order val="0"/>
          <c:tx>
            <c:strRef>
              <c:f>DG!$AS$4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3175">
                <a:solidFill>
                  <a:srgbClr val="00206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DG!$AS$6:$AS$19</c15:sqref>
                  </c15:fullRef>
                </c:ext>
              </c:extLst>
              <c:f>DG!$AS$7:$AS$19</c:f>
              <c:numCache>
                <c:formatCode>#,##0.00</c:formatCode>
                <c:ptCount val="13"/>
                <c:pt idx="0">
                  <c:v>60.120000000000005</c:v>
                </c:pt>
                <c:pt idx="1">
                  <c:v>61.28</c:v>
                </c:pt>
                <c:pt idx="2">
                  <c:v>63.16</c:v>
                </c:pt>
                <c:pt idx="3">
                  <c:v>66.634999999999991</c:v>
                </c:pt>
                <c:pt idx="4">
                  <c:v>69.94</c:v>
                </c:pt>
                <c:pt idx="5">
                  <c:v>72.424999999999997</c:v>
                </c:pt>
                <c:pt idx="6">
                  <c:v>75.384999999999991</c:v>
                </c:pt>
                <c:pt idx="7">
                  <c:v>77.569999999999993</c:v>
                </c:pt>
                <c:pt idx="8">
                  <c:v>79.650000000000006</c:v>
                </c:pt>
                <c:pt idx="9">
                  <c:v>82.60499999999999</c:v>
                </c:pt>
                <c:pt idx="10">
                  <c:v>85.68</c:v>
                </c:pt>
                <c:pt idx="11">
                  <c:v>88.585000000000008</c:v>
                </c:pt>
                <c:pt idx="12">
                  <c:v>90.22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5-4664-B76C-41199592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4144"/>
        <c:axId val="191735680"/>
      </c:lineChart>
      <c:dateAx>
        <c:axId val="1917341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735680"/>
        <c:crosses val="autoZero"/>
        <c:auto val="1"/>
        <c:lblOffset val="100"/>
        <c:baseTimeUnit val="months"/>
      </c:dateAx>
      <c:valAx>
        <c:axId val="191735680"/>
        <c:scaling>
          <c:orientation val="minMax"/>
          <c:max val="90"/>
          <c:min val="-30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.00" sourceLinked="1"/>
        <c:majorTickMark val="none"/>
        <c:minorTickMark val="none"/>
        <c:tickLblPos val="nextTo"/>
        <c:crossAx val="191734144"/>
        <c:crosses val="autoZero"/>
        <c:crossBetween val="between"/>
      </c:valAx>
      <c:valAx>
        <c:axId val="191737216"/>
        <c:scaling>
          <c:orientation val="minMax"/>
          <c:min val="-0.1"/>
        </c:scaling>
        <c:delete val="0"/>
        <c:axPos val="r"/>
        <c:numFmt formatCode="0%" sourceLinked="1"/>
        <c:majorTickMark val="out"/>
        <c:minorTickMark val="none"/>
        <c:tickLblPos val="nextTo"/>
        <c:crossAx val="191739008"/>
        <c:crosses val="max"/>
        <c:crossBetween val="between"/>
      </c:valAx>
      <c:dateAx>
        <c:axId val="191739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173721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DG!$AW$4</c:f>
              <c:strCache>
                <c:ptCount val="1"/>
                <c:pt idx="0">
                  <c:v>TC CCL ARS/USD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"/>
              <c:layout>
                <c:manualLayout>
                  <c:x val="1.9386474560442219E-3"/>
                  <c:y val="2.4820665803611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DD-4F33-A0BB-C6BAACF6BC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DG!$AW$6:$AW$19</c15:sqref>
                  </c15:fullRef>
                </c:ext>
              </c:extLst>
              <c:f>DG!$AW$7:$AW$19</c:f>
              <c:numCache>
                <c:formatCode>0%</c:formatCode>
                <c:ptCount val="13"/>
                <c:pt idx="0">
                  <c:v>8.5839026648697803E-2</c:v>
                </c:pt>
                <c:pt idx="1">
                  <c:v>1.9801221432201636E-2</c:v>
                </c:pt>
                <c:pt idx="2">
                  <c:v>4.4075184912182777E-2</c:v>
                </c:pt>
                <c:pt idx="3">
                  <c:v>0.20538777272281744</c:v>
                </c:pt>
                <c:pt idx="4">
                  <c:v>0.11792708985258323</c:v>
                </c:pt>
                <c:pt idx="5">
                  <c:v>-5.3926070716479202E-2</c:v>
                </c:pt>
                <c:pt idx="6">
                  <c:v>3.6920130994911773E-2</c:v>
                </c:pt>
                <c:pt idx="7">
                  <c:v>0.11683920190039379</c:v>
                </c:pt>
                <c:pt idx="8">
                  <c:v>5.1252819593173307E-2</c:v>
                </c:pt>
                <c:pt idx="9">
                  <c:v>0.17969018503697584</c:v>
                </c:pt>
                <c:pt idx="10">
                  <c:v>-6.5165902273747828E-2</c:v>
                </c:pt>
                <c:pt idx="11">
                  <c:v>-3.7708220734954966E-2</c:v>
                </c:pt>
                <c:pt idx="12">
                  <c:v>2.8904011098836887E-2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9-40B1-9976-50CED9AE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92256"/>
        <c:axId val="191778176"/>
      </c:barChart>
      <c:lineChart>
        <c:grouping val="standard"/>
        <c:varyColors val="0"/>
        <c:ser>
          <c:idx val="0"/>
          <c:order val="0"/>
          <c:tx>
            <c:strRef>
              <c:f>DG!$AV$4</c:f>
              <c:strCache>
                <c:ptCount val="1"/>
                <c:pt idx="0">
                  <c:v>TC CCL ARS/USD 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4.071159657692866E-2"/>
                  <c:y val="-7.9426130571555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00-4316-9534-74FCF2EED2C1}"/>
                </c:ext>
              </c:extLst>
            </c:dLbl>
            <c:dLbl>
              <c:idx val="1"/>
              <c:layout>
                <c:manualLayout>
                  <c:x val="-4.071159657692866E-2"/>
                  <c:y val="-7.4461997410833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00-4316-9534-74FCF2EED2C1}"/>
                </c:ext>
              </c:extLst>
            </c:dLbl>
            <c:dLbl>
              <c:idx val="2"/>
              <c:layout>
                <c:manualLayout>
                  <c:x val="-4.4588891489017103E-2"/>
                  <c:y val="-6.4533731089388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00-4316-9534-74FCF2EED2C1}"/>
                </c:ext>
              </c:extLst>
            </c:dLbl>
            <c:dLbl>
              <c:idx val="3"/>
              <c:layout>
                <c:manualLayout>
                  <c:x val="-2.190484694772863E-2"/>
                  <c:y val="4.0652859484470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00-4316-9534-74FCF2EED2C1}"/>
                </c:ext>
              </c:extLst>
            </c:dLbl>
            <c:dLbl>
              <c:idx val="4"/>
              <c:layout>
                <c:manualLayout>
                  <c:x val="-6.4670987484023543E-2"/>
                  <c:y val="-0.12960443180258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00-4316-9534-74FCF2EED2C1}"/>
                </c:ext>
              </c:extLst>
            </c:dLbl>
            <c:dLbl>
              <c:idx val="5"/>
              <c:layout>
                <c:manualLayout>
                  <c:x val="-5.2343481313193989E-2"/>
                  <c:y val="-7.446199741083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00-4316-9534-74FCF2EED2C1}"/>
                </c:ext>
              </c:extLst>
            </c:dLbl>
            <c:dLbl>
              <c:idx val="6"/>
              <c:layout>
                <c:manualLayout>
                  <c:x val="-4.4588891489017173E-2"/>
                  <c:y val="-6.9497864250111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00-4316-9534-74FCF2EED2C1}"/>
                </c:ext>
              </c:extLst>
            </c:dLbl>
            <c:dLbl>
              <c:idx val="7"/>
              <c:layout>
                <c:manualLayout>
                  <c:x val="-3.8946886288224195E-2"/>
                  <c:y val="0.105857955773475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00-4316-9534-74FCF2EED2C1}"/>
                </c:ext>
              </c:extLst>
            </c:dLbl>
            <c:dLbl>
              <c:idx val="8"/>
              <c:layout>
                <c:manualLayout>
                  <c:x val="-3.8772949120884435E-2"/>
                  <c:y val="-6.9497864250111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00-4316-9534-74FCF2EED2C1}"/>
                </c:ext>
              </c:extLst>
            </c:dLbl>
            <c:dLbl>
              <c:idx val="9"/>
              <c:layout>
                <c:manualLayout>
                  <c:x val="-3.6834301664840217E-2"/>
                  <c:y val="-6.94978642501109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00-4316-9534-74FCF2EED2C1}"/>
                </c:ext>
              </c:extLst>
            </c:dLbl>
            <c:dLbl>
              <c:idx val="10"/>
              <c:layout>
                <c:manualLayout>
                  <c:x val="-4.071159657692866E-2"/>
                  <c:y val="-6.9497864250111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00-4316-9534-74FCF2EED2C1}"/>
                </c:ext>
              </c:extLst>
            </c:dLbl>
            <c:dLbl>
              <c:idx val="11"/>
              <c:layout>
                <c:manualLayout>
                  <c:x val="-3.9082597927406017E-2"/>
                  <c:y val="-6.5509322083664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33-47DA-9EAD-022A2EE42F35}"/>
                </c:ext>
              </c:extLst>
            </c:dLbl>
            <c:dLbl>
              <c:idx val="12"/>
              <c:layout>
                <c:manualLayout>
                  <c:x val="-3.1638293560281194E-2"/>
                  <c:y val="-4.03134289745628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33-47DA-9EAD-022A2EE42F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DG!$AV$6:$AV$19</c15:sqref>
                  </c15:fullRef>
                </c:ext>
              </c:extLst>
              <c:f>DG!$AV$7:$AV$19</c:f>
              <c:numCache>
                <c:formatCode>#,##0.00</c:formatCode>
                <c:ptCount val="13"/>
                <c:pt idx="0">
                  <c:v>81.219130434782628</c:v>
                </c:pt>
                <c:pt idx="1">
                  <c:v>82.827368421052626</c:v>
                </c:pt>
                <c:pt idx="2">
                  <c:v>86.478000000000009</c:v>
                </c:pt>
                <c:pt idx="3">
                  <c:v>104.23952380952382</c:v>
                </c:pt>
                <c:pt idx="4">
                  <c:v>116.53218750000002</c:v>
                </c:pt>
                <c:pt idx="5">
                  <c:v>110.24806451612901</c:v>
                </c:pt>
                <c:pt idx="6">
                  <c:v>114.31843749999997</c:v>
                </c:pt>
                <c:pt idx="7">
                  <c:v>127.67531250000002</c:v>
                </c:pt>
                <c:pt idx="8">
                  <c:v>134.21903225806454</c:v>
                </c:pt>
                <c:pt idx="9">
                  <c:v>158.33687499999999</c:v>
                </c:pt>
                <c:pt idx="10">
                  <c:v>148.01870967741937</c:v>
                </c:pt>
                <c:pt idx="11">
                  <c:v>142.43718750000002</c:v>
                </c:pt>
                <c:pt idx="12">
                  <c:v>146.55419354838713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DG!$AV$6</c15:sqref>
                  <c15:dLbl>
                    <c:idx val="-1"/>
                    <c:layout>
                      <c:manualLayout>
                        <c:x val="-4.8466186401105546E-2"/>
                        <c:y val="-8.935439689299987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A1E5-4E7A-8956-0F630BDCE15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DA19-40B1-9976-50CED9AE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75104"/>
        <c:axId val="191776640"/>
      </c:lineChart>
      <c:dateAx>
        <c:axId val="1917751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776640"/>
        <c:crosses val="autoZero"/>
        <c:auto val="1"/>
        <c:lblOffset val="100"/>
        <c:baseTimeUnit val="months"/>
      </c:dateAx>
      <c:valAx>
        <c:axId val="19177664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0"/>
        <c:majorTickMark val="none"/>
        <c:minorTickMark val="none"/>
        <c:tickLblPos val="nextTo"/>
        <c:crossAx val="191775104"/>
        <c:crosses val="autoZero"/>
        <c:crossBetween val="between"/>
      </c:valAx>
      <c:valAx>
        <c:axId val="1917781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1792256"/>
        <c:crosses val="max"/>
        <c:crossBetween val="between"/>
      </c:valAx>
      <c:dateAx>
        <c:axId val="1917922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177817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DG!$AX$4</c:f>
              <c:strCache>
                <c:ptCount val="1"/>
                <c:pt idx="0">
                  <c:v>Brecha Cambiaria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DG!$AX$6:$AX$19</c15:sqref>
                  </c15:fullRef>
                </c:ext>
              </c:extLst>
              <c:f>DG!$AX$7:$AX$19</c:f>
              <c:numCache>
                <c:formatCode>0%</c:formatCode>
                <c:ptCount val="13"/>
                <c:pt idx="0">
                  <c:v>0.35340497244421321</c:v>
                </c:pt>
                <c:pt idx="1">
                  <c:v>0.33313002448177409</c:v>
                </c:pt>
                <c:pt idx="2">
                  <c:v>0.37936754662930028</c:v>
                </c:pt>
                <c:pt idx="3">
                  <c:v>0.59454700079580536</c:v>
                </c:pt>
                <c:pt idx="4">
                  <c:v>0.66361977796979543</c:v>
                </c:pt>
                <c:pt idx="5">
                  <c:v>0.52023359894329291</c:v>
                </c:pt>
                <c:pt idx="6">
                  <c:v>0.51718403129675172</c:v>
                </c:pt>
                <c:pt idx="7">
                  <c:v>0.64593673456233125</c:v>
                </c:pt>
                <c:pt idx="8">
                  <c:v>0.68511026061600178</c:v>
                </c:pt>
                <c:pt idx="9">
                  <c:v>0.91679529084195877</c:v>
                </c:pt>
                <c:pt idx="10">
                  <c:v>0.72757597662721007</c:v>
                </c:pt>
                <c:pt idx="11">
                  <c:v>0.60791542021787004</c:v>
                </c:pt>
                <c:pt idx="12">
                  <c:v>0.62440915039223155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4-460D-BE56-8BA6DBFB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09024"/>
        <c:axId val="191810560"/>
      </c:barChart>
      <c:dateAx>
        <c:axId val="19180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810560"/>
        <c:crosses val="autoZero"/>
        <c:auto val="1"/>
        <c:lblOffset val="100"/>
        <c:baseTimeUnit val="months"/>
      </c:dateAx>
      <c:valAx>
        <c:axId val="191810560"/>
        <c:scaling>
          <c:orientation val="minMax"/>
          <c:max val="1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none"/>
        <c:minorTickMark val="none"/>
        <c:tickLblPos val="nextTo"/>
        <c:crossAx val="191809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DG!$AY$4</c:f>
              <c:strCache>
                <c:ptCount val="1"/>
                <c:pt idx="0">
                  <c:v>Reservas BCRA (Total)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DG!$AY$6:$AY$19</c15:sqref>
                  </c15:fullRef>
                </c:ext>
              </c:extLst>
              <c:f>DG!$AY$7:$AY$19</c:f>
              <c:numCache>
                <c:formatCode>#,##0</c:formatCode>
                <c:ptCount val="13"/>
                <c:pt idx="0">
                  <c:v>45196</c:v>
                </c:pt>
                <c:pt idx="1">
                  <c:v>44809</c:v>
                </c:pt>
                <c:pt idx="2">
                  <c:v>44262.890322580643</c:v>
                </c:pt>
                <c:pt idx="3">
                  <c:v>43734.670000000006</c:v>
                </c:pt>
                <c:pt idx="4">
                  <c:v>43084.119354838724</c:v>
                </c:pt>
                <c:pt idx="5">
                  <c:v>43051.156666666662</c:v>
                </c:pt>
                <c:pt idx="6">
                  <c:v>43312.84516129033</c:v>
                </c:pt>
                <c:pt idx="7">
                  <c:v>43152.29354838709</c:v>
                </c:pt>
                <c:pt idx="8">
                  <c:v>42350.333333333328</c:v>
                </c:pt>
                <c:pt idx="9">
                  <c:v>40739.429032258071</c:v>
                </c:pt>
                <c:pt idx="10">
                  <c:v>39164.239999999998</c:v>
                </c:pt>
                <c:pt idx="11">
                  <c:v>38899.738709677426</c:v>
                </c:pt>
                <c:pt idx="12">
                  <c:v>39612.661290322576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9-4244-9D1E-8100C282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93504"/>
        <c:axId val="191895040"/>
      </c:barChart>
      <c:dateAx>
        <c:axId val="1918935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1895040"/>
        <c:crosses val="autoZero"/>
        <c:auto val="1"/>
        <c:lblOffset val="100"/>
        <c:baseTimeUnit val="months"/>
      </c:dateAx>
      <c:valAx>
        <c:axId val="19189504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893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DG!$BB$4</c:f>
              <c:strCache>
                <c:ptCount val="1"/>
                <c:pt idx="0">
                  <c:v>TC BRL/USD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DG!$BB$6:$BB$199</c15:sqref>
                  </c15:fullRef>
                </c:ext>
              </c:extLst>
              <c:f>DG!$BB$7:$BB$199</c:f>
              <c:numCache>
                <c:formatCode>0%</c:formatCode>
                <c:ptCount val="193"/>
                <c:pt idx="0">
                  <c:v>9.6659603683468924E-3</c:v>
                </c:pt>
                <c:pt idx="1">
                  <c:v>4.8251970021155222E-2</c:v>
                </c:pt>
                <c:pt idx="2">
                  <c:v>0.12509177804491611</c:v>
                </c:pt>
                <c:pt idx="3">
                  <c:v>8.5858834341305812E-2</c:v>
                </c:pt>
                <c:pt idx="4">
                  <c:v>-0.24851285656131727</c:v>
                </c:pt>
                <c:pt idx="5">
                  <c:v>0.29659284054233798</c:v>
                </c:pt>
                <c:pt idx="6">
                  <c:v>2.1078788700448881E-2</c:v>
                </c:pt>
                <c:pt idx="7">
                  <c:v>-7.1793532987729503E-4</c:v>
                </c:pt>
                <c:pt idx="8">
                  <c:v>3.0062981105668074E-2</c:v>
                </c:pt>
                <c:pt idx="9">
                  <c:v>3.1386722465284178E-2</c:v>
                </c:pt>
                <c:pt idx="10">
                  <c:v>-3.8432488450931834E-2</c:v>
                </c:pt>
                <c:pt idx="11">
                  <c:v>-4.0708401074109779E-2</c:v>
                </c:pt>
                <c:pt idx="12">
                  <c:v>8.6357101372001033E-3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C-4AB3-93F6-D882FE04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56864"/>
        <c:axId val="191955328"/>
      </c:barChart>
      <c:lineChart>
        <c:grouping val="standard"/>
        <c:varyColors val="0"/>
        <c:ser>
          <c:idx val="0"/>
          <c:order val="0"/>
          <c:tx>
            <c:strRef>
              <c:f>DG!$BA$4</c:f>
              <c:strCache>
                <c:ptCount val="1"/>
                <c:pt idx="0">
                  <c:v>TC BRL/USD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15875">
                <a:solidFill>
                  <a:srgbClr val="002060"/>
                </a:solidFill>
              </a:ln>
            </c:spPr>
          </c:marker>
          <c:dLbls>
            <c:dLbl>
              <c:idx val="2"/>
              <c:layout>
                <c:manualLayout>
                  <c:x val="-2.5498438203981278E-2"/>
                  <c:y val="6.2596597254569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A7-42B9-AFF9-4863FAFAC1FD}"/>
                </c:ext>
              </c:extLst>
            </c:dLbl>
            <c:dLbl>
              <c:idx val="4"/>
              <c:layout>
                <c:manualLayout>
                  <c:x val="-2.5498438203981278E-2"/>
                  <c:y val="6.2596597254569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A7-42B9-AFF9-4863FAFAC1FD}"/>
                </c:ext>
              </c:extLst>
            </c:dLbl>
            <c:dLbl>
              <c:idx val="6"/>
              <c:layout>
                <c:manualLayout>
                  <c:x val="-2.9264124176311791E-2"/>
                  <c:y val="4.2577665966004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A7-42B9-AFF9-4863FAFAC1FD}"/>
                </c:ext>
              </c:extLst>
            </c:dLbl>
            <c:dLbl>
              <c:idx val="7"/>
              <c:layout>
                <c:manualLayout>
                  <c:x val="-3.8678339107138068E-2"/>
                  <c:y val="-6.7526456121103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A7-42B9-AFF9-4863FAFAC1FD}"/>
                </c:ext>
              </c:extLst>
            </c:dLbl>
            <c:dLbl>
              <c:idx val="8"/>
              <c:layout>
                <c:manualLayout>
                  <c:x val="-3.1146967162477043E-2"/>
                  <c:y val="-6.7526456121103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A7-42B9-AFF9-4863FAFAC1FD}"/>
                </c:ext>
              </c:extLst>
            </c:dLbl>
            <c:dLbl>
              <c:idx val="9"/>
              <c:layout>
                <c:manualLayout>
                  <c:x val="-2.3615595217816161E-2"/>
                  <c:y val="-6.7526456121103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A7-42B9-AFF9-4863FAFAC1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DG!$BA$6:$BA$199</c15:sqref>
                  </c15:fullRef>
                </c:ext>
              </c:extLst>
              <c:f>DG!$BA$7:$BA$199</c:f>
              <c:numCache>
                <c:formatCode>#,##0.00</c:formatCode>
                <c:ptCount val="193"/>
                <c:pt idx="0">
                  <c:v>4.13375</c:v>
                </c:pt>
                <c:pt idx="1">
                  <c:v>4.3612000000000002</c:v>
                </c:pt>
                <c:pt idx="2">
                  <c:v>4.8619500000000002</c:v>
                </c:pt>
                <c:pt idx="3">
                  <c:v>5.3677999999999999</c:v>
                </c:pt>
                <c:pt idx="4">
                  <c:v>5.4255499999999994</c:v>
                </c:pt>
                <c:pt idx="5">
                  <c:v>5.3843499999999995</c:v>
                </c:pt>
                <c:pt idx="6">
                  <c:v>5.3626000000000005</c:v>
                </c:pt>
                <c:pt idx="7">
                  <c:v>5.3587500000000006</c:v>
                </c:pt>
                <c:pt idx="8">
                  <c:v>5.5198499999999999</c:v>
                </c:pt>
                <c:pt idx="9">
                  <c:v>5.6930999999999994</c:v>
                </c:pt>
                <c:pt idx="10">
                  <c:v>5.4742999999999995</c:v>
                </c:pt>
                <c:pt idx="11">
                  <c:v>5.2514500000000002</c:v>
                </c:pt>
                <c:pt idx="12">
                  <c:v>5.2968000000000002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C-4AB3-93F6-D882FE04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43808"/>
        <c:axId val="191945344"/>
      </c:lineChart>
      <c:dateAx>
        <c:axId val="1919438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945344"/>
        <c:crosses val="autoZero"/>
        <c:auto val="1"/>
        <c:lblOffset val="100"/>
        <c:baseTimeUnit val="months"/>
      </c:dateAx>
      <c:valAx>
        <c:axId val="191945344"/>
        <c:scaling>
          <c:orientation val="minMax"/>
          <c:max val="7"/>
          <c:min val="3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.00" sourceLinked="1"/>
        <c:majorTickMark val="none"/>
        <c:minorTickMark val="none"/>
        <c:tickLblPos val="nextTo"/>
        <c:crossAx val="191943808"/>
        <c:crosses val="autoZero"/>
        <c:crossBetween val="between"/>
      </c:valAx>
      <c:valAx>
        <c:axId val="1919553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1956864"/>
        <c:crosses val="max"/>
        <c:crossBetween val="between"/>
      </c:valAx>
      <c:dateAx>
        <c:axId val="1919568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1955328"/>
        <c:crossesAt val="0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DG!$BE$4</c:f>
              <c:strCache>
                <c:ptCount val="1"/>
                <c:pt idx="0">
                  <c:v>Soja CBOE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DG!$BE$7:$BE$199</c:f>
              <c:numCache>
                <c:formatCode>0%</c:formatCode>
                <c:ptCount val="193"/>
                <c:pt idx="0">
                  <c:v>-1.4430827327382989E-4</c:v>
                </c:pt>
                <c:pt idx="1">
                  <c:v>-3.1718539020337277E-2</c:v>
                </c:pt>
                <c:pt idx="2">
                  <c:v>-2.2640265247556579E-2</c:v>
                </c:pt>
                <c:pt idx="3">
                  <c:v>-2.5265166840392927E-2</c:v>
                </c:pt>
                <c:pt idx="4">
                  <c:v>-6.4810835872760597E-3</c:v>
                </c:pt>
                <c:pt idx="5">
                  <c:v>2.8991423307831665E-2</c:v>
                </c:pt>
                <c:pt idx="6">
                  <c:v>3.0094891125044487E-2</c:v>
                </c:pt>
                <c:pt idx="7">
                  <c:v>3.7300361944081706E-2</c:v>
                </c:pt>
                <c:pt idx="8">
                  <c:v>6.7922306603722671E-2</c:v>
                </c:pt>
                <c:pt idx="9">
                  <c:v>5.4305988984032272E-2</c:v>
                </c:pt>
                <c:pt idx="10">
                  <c:v>6.6682657711681692E-2</c:v>
                </c:pt>
                <c:pt idx="11">
                  <c:v>0.11243534967393742</c:v>
                </c:pt>
                <c:pt idx="12">
                  <c:v>5.9429957550030332E-2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A-4312-B6F8-618BB9F9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06400"/>
        <c:axId val="192004864"/>
      </c:barChart>
      <c:lineChart>
        <c:grouping val="standard"/>
        <c:varyColors val="0"/>
        <c:ser>
          <c:idx val="0"/>
          <c:order val="0"/>
          <c:tx>
            <c:strRef>
              <c:f>DG!$BD$4</c:f>
              <c:strCache>
                <c:ptCount val="1"/>
                <c:pt idx="0">
                  <c:v>Soja CBOE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6350"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3.3852177934510716E-2"/>
                  <c:y val="-9.5016796276192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3F-4190-A5CD-D05AFB748EBB}"/>
                </c:ext>
              </c:extLst>
            </c:dLbl>
            <c:dLbl>
              <c:idx val="1"/>
              <c:layout>
                <c:manualLayout>
                  <c:x val="-5.077826690176606E-2"/>
                  <c:y val="-8.0014144232582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3F-4190-A5CD-D05AFB748EBB}"/>
                </c:ext>
              </c:extLst>
            </c:dLbl>
            <c:dLbl>
              <c:idx val="2"/>
              <c:layout>
                <c:manualLayout>
                  <c:x val="-4.0652526644522104E-2"/>
                  <c:y val="-6.5502130100950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5B-4409-AF86-1390B57F5848}"/>
                </c:ext>
              </c:extLst>
            </c:dLbl>
            <c:dLbl>
              <c:idx val="3"/>
              <c:layout>
                <c:manualLayout>
                  <c:x val="-4.0652488444450172E-2"/>
                  <c:y val="-6.443150610889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5B-4409-AF86-1390B57F5848}"/>
                </c:ext>
              </c:extLst>
            </c:dLbl>
            <c:dLbl>
              <c:idx val="4"/>
              <c:layout>
                <c:manualLayout>
                  <c:x val="-3.6780822878312025E-2"/>
                  <c:y val="-6.9387775809579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5B-4409-AF86-1390B57F5848}"/>
                </c:ext>
              </c:extLst>
            </c:dLbl>
            <c:dLbl>
              <c:idx val="5"/>
              <c:layout>
                <c:manualLayout>
                  <c:x val="-3.6780822878312025E-2"/>
                  <c:y val="-0.104081663714369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5B-4409-AF86-1390B57F5848}"/>
                </c:ext>
              </c:extLst>
            </c:dLbl>
            <c:dLbl>
              <c:idx val="6"/>
              <c:layout>
                <c:manualLayout>
                  <c:x val="-4.457929043406459E-2"/>
                  <c:y val="-8.046028608994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5B-4409-AF86-1390B57F5848}"/>
                </c:ext>
              </c:extLst>
            </c:dLbl>
            <c:dLbl>
              <c:idx val="7"/>
              <c:layout>
                <c:manualLayout>
                  <c:x val="-4.4524154010588242E-2"/>
                  <c:y val="-7.43440455102635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5B-4409-AF86-1390B57F5848}"/>
                </c:ext>
              </c:extLst>
            </c:dLbl>
            <c:dLbl>
              <c:idx val="8"/>
              <c:layout>
                <c:manualLayout>
                  <c:x val="-3.877185009260474E-2"/>
                  <c:y val="-6.4609846386231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5B-4409-AF86-1390B57F5848}"/>
                </c:ext>
              </c:extLst>
            </c:dLbl>
            <c:dLbl>
              <c:idx val="9"/>
              <c:layout>
                <c:manualLayout>
                  <c:x val="-4.6625525756457717E-2"/>
                  <c:y val="-6.554701992596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5B-4409-AF86-1390B57F5848}"/>
                </c:ext>
              </c:extLst>
            </c:dLbl>
            <c:dLbl>
              <c:idx val="10"/>
              <c:layout>
                <c:manualLayout>
                  <c:x val="-4.6294556300273855E-2"/>
                  <c:y val="-7.9612498429840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5B-4409-AF86-1390B57F5848}"/>
                </c:ext>
              </c:extLst>
            </c:dLbl>
            <c:dLbl>
              <c:idx val="11"/>
              <c:layout>
                <c:manualLayout>
                  <c:x val="-4.8064909700129825E-2"/>
                  <c:y val="-5.5589747951507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5B-4409-AF86-1390B57F5848}"/>
                </c:ext>
              </c:extLst>
            </c:dLbl>
            <c:dLbl>
              <c:idx val="12"/>
              <c:layout>
                <c:manualLayout>
                  <c:x val="-2.9037491746035812E-2"/>
                  <c:y val="-9.9125394013684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5B-4409-AF86-1390B57F58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DG!$BD$7:$BD$199</c:f>
              <c:numCache>
                <c:formatCode>#,##0.00</c:formatCode>
                <c:ptCount val="193"/>
                <c:pt idx="0">
                  <c:v>337.55289563249175</c:v>
                </c:pt>
                <c:pt idx="1">
                  <c:v>326.84621094094473</c:v>
                </c:pt>
                <c:pt idx="2">
                  <c:v>319.4463260300829</c:v>
                </c:pt>
                <c:pt idx="3">
                  <c:v>311.37546130638231</c:v>
                </c:pt>
                <c:pt idx="4">
                  <c:v>309.35741091462899</c:v>
                </c:pt>
                <c:pt idx="5">
                  <c:v>318.32612256786979</c:v>
                </c:pt>
                <c:pt idx="6">
                  <c:v>327.90611256880743</c:v>
                </c:pt>
                <c:pt idx="7">
                  <c:v>340.13712925130073</c:v>
                </c:pt>
                <c:pt idx="8">
                  <c:v>363.24002763161764</c:v>
                </c:pt>
                <c:pt idx="9">
                  <c:v>382.96613657073988</c:v>
                </c:pt>
                <c:pt idx="10">
                  <c:v>408.50333637085163</c:v>
                </c:pt>
                <c:pt idx="11">
                  <c:v>454.4335518386784</c:v>
                </c:pt>
                <c:pt idx="12">
                  <c:v>481.44051853376055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A-4312-B6F8-618BB9F9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85152"/>
        <c:axId val="191986688"/>
      </c:lineChart>
      <c:dateAx>
        <c:axId val="1919851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1986688"/>
        <c:crosses val="autoZero"/>
        <c:auto val="1"/>
        <c:lblOffset val="100"/>
        <c:baseTimeUnit val="months"/>
      </c:dateAx>
      <c:valAx>
        <c:axId val="19198668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.00" sourceLinked="1"/>
        <c:majorTickMark val="none"/>
        <c:minorTickMark val="none"/>
        <c:tickLblPos val="nextTo"/>
        <c:crossAx val="191985152"/>
        <c:crosses val="autoZero"/>
        <c:crossBetween val="between"/>
      </c:valAx>
      <c:valAx>
        <c:axId val="19200486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192006400"/>
        <c:crosses val="max"/>
        <c:crossBetween val="between"/>
      </c:valAx>
      <c:dateAx>
        <c:axId val="1920064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004864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DG!$T$4</c:f>
              <c:strCache>
                <c:ptCount val="1"/>
                <c:pt idx="0">
                  <c:v>Préstamos al Sector Privado, Total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DG!$W$6:$W$19</c15:sqref>
                  </c15:fullRef>
                </c:ext>
              </c:extLst>
              <c:f>DG!$W$7:$W$19</c:f>
              <c:numCache>
                <c:formatCode>#,##0</c:formatCode>
                <c:ptCount val="13"/>
                <c:pt idx="0">
                  <c:v>-565.35483870967801</c:v>
                </c:pt>
                <c:pt idx="1">
                  <c:v>-273.4360400444948</c:v>
                </c:pt>
                <c:pt idx="2">
                  <c:v>-458.6929922135696</c:v>
                </c:pt>
                <c:pt idx="3">
                  <c:v>-507.84838709677479</c:v>
                </c:pt>
                <c:pt idx="4">
                  <c:v>-575.34516129032363</c:v>
                </c:pt>
                <c:pt idx="5">
                  <c:v>-499.65483870967637</c:v>
                </c:pt>
                <c:pt idx="6">
                  <c:v>-586.60322580645152</c:v>
                </c:pt>
                <c:pt idx="7">
                  <c:v>-486.96774193548299</c:v>
                </c:pt>
                <c:pt idx="8">
                  <c:v>-330.36236559139888</c:v>
                </c:pt>
                <c:pt idx="9">
                  <c:v>-286.50860215053763</c:v>
                </c:pt>
                <c:pt idx="10">
                  <c:v>-194.92473118279577</c:v>
                </c:pt>
                <c:pt idx="11">
                  <c:v>-202.43010752688133</c:v>
                </c:pt>
                <c:pt idx="12">
                  <c:v>-143.29032258064581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B-4A02-A549-4B903036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88704"/>
        <c:axId val="192098688"/>
      </c:barChart>
      <c:dateAx>
        <c:axId val="1920887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2098688"/>
        <c:crosses val="autoZero"/>
        <c:auto val="1"/>
        <c:lblOffset val="100"/>
        <c:baseTimeUnit val="months"/>
      </c:dateAx>
      <c:valAx>
        <c:axId val="19209868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2088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DG!$AT$4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DG!$AF$6:$AF$19</c15:sqref>
                  </c15:fullRef>
                </c:ext>
              </c:extLst>
              <c:f>DG!$AF$7:$AF$19</c:f>
              <c:numCache>
                <c:formatCode>0%</c:formatCode>
                <c:ptCount val="13"/>
                <c:pt idx="0">
                  <c:v>7.6807480380698401E-3</c:v>
                </c:pt>
                <c:pt idx="1">
                  <c:v>3.0820215410107599E-2</c:v>
                </c:pt>
                <c:pt idx="2">
                  <c:v>3.0059475968493787E-2</c:v>
                </c:pt>
                <c:pt idx="3">
                  <c:v>4.0262172284644127E-2</c:v>
                </c:pt>
                <c:pt idx="4">
                  <c:v>6.1506150615061594E-2</c:v>
                </c:pt>
                <c:pt idx="5">
                  <c:v>4.6777840587902686E-2</c:v>
                </c:pt>
                <c:pt idx="6">
                  <c:v>3.1321722694748422E-2</c:v>
                </c:pt>
                <c:pt idx="7">
                  <c:v>2.5788715800497464E-2</c:v>
                </c:pt>
                <c:pt idx="8">
                  <c:v>2.8841245533435478E-2</c:v>
                </c:pt>
                <c:pt idx="9">
                  <c:v>4.0560654924336248E-2</c:v>
                </c:pt>
                <c:pt idx="10">
                  <c:v>3.3734652521158592E-2</c:v>
                </c:pt>
                <c:pt idx="11">
                  <c:v>3.6323800738007339E-2</c:v>
                </c:pt>
                <c:pt idx="12">
                  <c:v>3.1489929898742552E-2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4-4933-BE10-2FE26133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2320"/>
        <c:axId val="192142336"/>
      </c:barChart>
      <c:lineChart>
        <c:grouping val="standard"/>
        <c:varyColors val="0"/>
        <c:ser>
          <c:idx val="0"/>
          <c:order val="0"/>
          <c:tx>
            <c:strRef>
              <c:f>DG!$AS$4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DG!$AE$6:$AE$19</c15:sqref>
                  </c15:fullRef>
                </c:ext>
              </c:extLst>
              <c:f>DG!$AE$7:$AE$19</c:f>
              <c:numCache>
                <c:formatCode>General</c:formatCode>
                <c:ptCount val="13"/>
                <c:pt idx="0">
                  <c:v>60.35</c:v>
                </c:pt>
                <c:pt idx="1">
                  <c:v>62.21</c:v>
                </c:pt>
                <c:pt idx="2">
                  <c:v>64.08</c:v>
                </c:pt>
                <c:pt idx="3">
                  <c:v>66.66</c:v>
                </c:pt>
                <c:pt idx="4">
                  <c:v>70.760000000000005</c:v>
                </c:pt>
                <c:pt idx="5">
                  <c:v>74.069999999999993</c:v>
                </c:pt>
                <c:pt idx="6">
                  <c:v>76.39</c:v>
                </c:pt>
                <c:pt idx="7">
                  <c:v>78.36</c:v>
                </c:pt>
                <c:pt idx="8">
                  <c:v>80.62</c:v>
                </c:pt>
                <c:pt idx="9">
                  <c:v>83.89</c:v>
                </c:pt>
                <c:pt idx="10">
                  <c:v>86.72</c:v>
                </c:pt>
                <c:pt idx="11">
                  <c:v>89.87</c:v>
                </c:pt>
                <c:pt idx="12">
                  <c:v>92.7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DG!$AE$6</c15:sqref>
                  <c15:dLbl>
                    <c:idx val="-1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4D11-4CB7-9519-5BC82DB2D97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4FC4-4933-BE10-2FE26133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39264"/>
        <c:axId val="192140800"/>
      </c:lineChart>
      <c:dateAx>
        <c:axId val="1921392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2140800"/>
        <c:crosses val="autoZero"/>
        <c:auto val="1"/>
        <c:lblOffset val="100"/>
        <c:baseTimeUnit val="months"/>
      </c:dateAx>
      <c:valAx>
        <c:axId val="1921408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139264"/>
        <c:crosses val="autoZero"/>
        <c:crossBetween val="between"/>
      </c:valAx>
      <c:valAx>
        <c:axId val="1921423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152320"/>
        <c:crosses val="max"/>
        <c:crossBetween val="between"/>
      </c:valAx>
      <c:dateAx>
        <c:axId val="1921523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14233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DG!$AW$4</c:f>
              <c:strCache>
                <c:ptCount val="1"/>
                <c:pt idx="0">
                  <c:v>TC CCL ARS/USD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DG!$C$6:$C$19</c:f>
              <c:numCache>
                <c:formatCode>mmm\-yy</c:formatCode>
                <c:ptCount val="14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  <c:pt idx="13">
                  <c:v>44227</c:v>
                </c:pt>
              </c:numCache>
            </c:numRef>
          </c:cat>
          <c:val>
            <c:numRef>
              <c:f>DG!$AI$6:$AI$19</c:f>
              <c:numCache>
                <c:formatCode>0%</c:formatCode>
                <c:ptCount val="14"/>
                <c:pt idx="0">
                  <c:v>-5.3468787595242206E-3</c:v>
                </c:pt>
                <c:pt idx="1">
                  <c:v>0.14782959279666708</c:v>
                </c:pt>
                <c:pt idx="2">
                  <c:v>-3.9573820395738202E-2</c:v>
                </c:pt>
                <c:pt idx="3">
                  <c:v>5.9612336949896427E-2</c:v>
                </c:pt>
                <c:pt idx="4">
                  <c:v>0.31902899217671421</c:v>
                </c:pt>
                <c:pt idx="5">
                  <c:v>-1.0728303532490213E-2</c:v>
                </c:pt>
                <c:pt idx="6">
                  <c:v>-8.1819784870393208E-2</c:v>
                </c:pt>
                <c:pt idx="7">
                  <c:v>0.19166506625696167</c:v>
                </c:pt>
                <c:pt idx="8">
                  <c:v>1.3618049959710055E-2</c:v>
                </c:pt>
                <c:pt idx="9">
                  <c:v>0.15788218459337</c:v>
                </c:pt>
                <c:pt idx="10">
                  <c:v>1.407483693786471E-2</c:v>
                </c:pt>
                <c:pt idx="11">
                  <c:v>2.3019634394041422E-3</c:v>
                </c:pt>
                <c:pt idx="12">
                  <c:v>-5.255336395568766E-2</c:v>
                </c:pt>
                <c:pt idx="13">
                  <c:v>7.3149864537288112E-2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4-496F-9C81-64368F84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98144"/>
        <c:axId val="192196608"/>
      </c:barChart>
      <c:lineChart>
        <c:grouping val="standard"/>
        <c:varyColors val="0"/>
        <c:ser>
          <c:idx val="0"/>
          <c:order val="0"/>
          <c:tx>
            <c:strRef>
              <c:f>DG!$AV$4</c:f>
              <c:strCache>
                <c:ptCount val="1"/>
                <c:pt idx="0">
                  <c:v>TC CCL ARS/USD 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Lbls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D1-4654-8DBA-59CB035EF1A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DG!$AH$7:$AH$19</c:f>
              <c:numCache>
                <c:formatCode>General</c:formatCode>
                <c:ptCount val="13"/>
                <c:pt idx="0">
                  <c:v>85.41</c:v>
                </c:pt>
                <c:pt idx="1">
                  <c:v>82.03</c:v>
                </c:pt>
                <c:pt idx="2">
                  <c:v>86.92</c:v>
                </c:pt>
                <c:pt idx="3">
                  <c:v>114.65</c:v>
                </c:pt>
                <c:pt idx="4">
                  <c:v>113.42</c:v>
                </c:pt>
                <c:pt idx="5">
                  <c:v>104.14</c:v>
                </c:pt>
                <c:pt idx="6">
                  <c:v>124.1</c:v>
                </c:pt>
                <c:pt idx="7">
                  <c:v>125.79</c:v>
                </c:pt>
                <c:pt idx="8">
                  <c:v>145.65</c:v>
                </c:pt>
                <c:pt idx="9">
                  <c:v>147.69999999999999</c:v>
                </c:pt>
                <c:pt idx="10">
                  <c:v>148.04</c:v>
                </c:pt>
                <c:pt idx="11">
                  <c:v>140.26</c:v>
                </c:pt>
                <c:pt idx="12">
                  <c:v>150.52000000000001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4-496F-9C81-64368F84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89184"/>
        <c:axId val="192190720"/>
      </c:lineChart>
      <c:dateAx>
        <c:axId val="192189184"/>
        <c:scaling>
          <c:orientation val="minMax"/>
          <c:max val="44044"/>
        </c:scaling>
        <c:delete val="0"/>
        <c:axPos val="b"/>
        <c:numFmt formatCode="mmm\-yy" sourceLinked="1"/>
        <c:majorTickMark val="none"/>
        <c:minorTickMark val="none"/>
        <c:tickLblPos val="low"/>
        <c:spPr>
          <a:ln/>
        </c:spPr>
        <c:crossAx val="192190720"/>
        <c:crosses val="autoZero"/>
        <c:auto val="0"/>
        <c:lblOffset val="100"/>
        <c:baseTimeUnit val="months"/>
      </c:dateAx>
      <c:valAx>
        <c:axId val="192190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189184"/>
        <c:crosses val="autoZero"/>
        <c:crossBetween val="between"/>
      </c:valAx>
      <c:valAx>
        <c:axId val="19219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198144"/>
        <c:crosses val="max"/>
        <c:crossBetween val="between"/>
      </c:valAx>
      <c:dateAx>
        <c:axId val="1921981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196608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DG!$AX$4</c:f>
              <c:strCache>
                <c:ptCount val="1"/>
                <c:pt idx="0">
                  <c:v>Brecha Cambiaria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DG!$AJ$6:$AJ$19</c15:sqref>
                  </c15:fullRef>
                </c:ext>
              </c:extLst>
              <c:f>DG!$AJ$7:$AJ$19</c:f>
              <c:numCache>
                <c:formatCode>0%</c:formatCode>
                <c:ptCount val="13"/>
                <c:pt idx="0">
                  <c:v>0.41524440762220372</c:v>
                </c:pt>
                <c:pt idx="1">
                  <c:v>0.31859829609387558</c:v>
                </c:pt>
                <c:pt idx="2">
                  <c:v>0.3564294631710363</c:v>
                </c:pt>
                <c:pt idx="3">
                  <c:v>0.71992199219922015</c:v>
                </c:pt>
                <c:pt idx="4">
                  <c:v>0.60288298473713953</c:v>
                </c:pt>
                <c:pt idx="5">
                  <c:v>0.40596732820305137</c:v>
                </c:pt>
                <c:pt idx="6">
                  <c:v>0.62455818824453457</c:v>
                </c:pt>
                <c:pt idx="7">
                  <c:v>0.6052833078101072</c:v>
                </c:pt>
                <c:pt idx="8">
                  <c:v>0.80662366658397411</c:v>
                </c:pt>
                <c:pt idx="9">
                  <c:v>0.76063893193467624</c:v>
                </c:pt>
                <c:pt idx="10">
                  <c:v>0.70710332103321027</c:v>
                </c:pt>
                <c:pt idx="11">
                  <c:v>0.56069878713697552</c:v>
                </c:pt>
                <c:pt idx="12">
                  <c:v>0.62373247033441204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4-416F-B84F-AA8D2012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14912"/>
        <c:axId val="192216448"/>
      </c:barChart>
      <c:dateAx>
        <c:axId val="1922149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2216448"/>
        <c:crosses val="autoZero"/>
        <c:auto val="1"/>
        <c:lblOffset val="100"/>
        <c:baseTimeUnit val="months"/>
      </c:dateAx>
      <c:valAx>
        <c:axId val="1922164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none"/>
        <c:minorTickMark val="none"/>
        <c:tickLblPos val="nextTo"/>
        <c:crossAx val="192214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32463804257367E-2"/>
          <c:y val="4.937210847439466E-2"/>
          <c:w val="0.88145789173029132"/>
          <c:h val="0.69650685240074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DG!$H$4</c:f>
              <c:strCache>
                <c:ptCount val="1"/>
                <c:pt idx="0">
                  <c:v>Leliq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DG!$H$6:$H$19</c15:sqref>
                  </c15:fullRef>
                </c:ext>
              </c:extLst>
              <c:f>DG!$H$7:$H$19</c:f>
              <c:numCache>
                <c:formatCode>#,##0</c:formatCode>
                <c:ptCount val="13"/>
                <c:pt idx="0">
                  <c:v>250803</c:v>
                </c:pt>
                <c:pt idx="1">
                  <c:v>444779.91048212023</c:v>
                </c:pt>
                <c:pt idx="2">
                  <c:v>517056.08951787977</c:v>
                </c:pt>
                <c:pt idx="3">
                  <c:v>-745510.31113794073</c:v>
                </c:pt>
                <c:pt idx="4">
                  <c:v>29832.678917782847</c:v>
                </c:pt>
                <c:pt idx="5">
                  <c:v>388055.21604186506</c:v>
                </c:pt>
                <c:pt idx="6">
                  <c:v>46525.382439272944</c:v>
                </c:pt>
                <c:pt idx="7">
                  <c:v>117886.76783429575</c:v>
                </c:pt>
                <c:pt idx="8">
                  <c:v>24935.839093621122</c:v>
                </c:pt>
                <c:pt idx="9">
                  <c:v>-131034.35524685355</c:v>
                </c:pt>
                <c:pt idx="10">
                  <c:v>-72234.777494439622</c:v>
                </c:pt>
                <c:pt idx="11">
                  <c:v>102405.63040839625</c:v>
                </c:pt>
                <c:pt idx="12">
                  <c:v>37166.829712999985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D-4FE9-AC89-A8086CF0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53440"/>
        <c:axId val="193054976"/>
      </c:barChart>
      <c:dateAx>
        <c:axId val="193053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93054976"/>
        <c:crosses val="autoZero"/>
        <c:auto val="1"/>
        <c:lblOffset val="100"/>
        <c:baseTimeUnit val="months"/>
      </c:dateAx>
      <c:valAx>
        <c:axId val="19305497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193053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DG!$AY$4</c:f>
              <c:strCache>
                <c:ptCount val="1"/>
                <c:pt idx="0">
                  <c:v>Reservas BCRA (Total)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DG!$AK$6:$AK$19</c15:sqref>
                  </c15:fullRef>
                </c:ext>
              </c:extLst>
              <c:f>DG!$AK$7:$AK$19</c:f>
              <c:numCache>
                <c:formatCode>General</c:formatCode>
                <c:ptCount val="13"/>
                <c:pt idx="0">
                  <c:v>44917</c:v>
                </c:pt>
                <c:pt idx="1">
                  <c:v>44791</c:v>
                </c:pt>
                <c:pt idx="2">
                  <c:v>43728</c:v>
                </c:pt>
                <c:pt idx="3">
                  <c:v>43568</c:v>
                </c:pt>
                <c:pt idx="4">
                  <c:v>42589</c:v>
                </c:pt>
                <c:pt idx="5">
                  <c:v>42590</c:v>
                </c:pt>
                <c:pt idx="6">
                  <c:v>42591</c:v>
                </c:pt>
                <c:pt idx="7">
                  <c:v>42842.1</c:v>
                </c:pt>
                <c:pt idx="8">
                  <c:v>41378.800000000003</c:v>
                </c:pt>
                <c:pt idx="9">
                  <c:v>39856.300000000003</c:v>
                </c:pt>
                <c:pt idx="10">
                  <c:v>38652</c:v>
                </c:pt>
                <c:pt idx="11">
                  <c:v>39387</c:v>
                </c:pt>
                <c:pt idx="12">
                  <c:v>39515.199999999997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C-4D28-9F71-F3480AFE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53952"/>
        <c:axId val="192255488"/>
      </c:barChart>
      <c:dateAx>
        <c:axId val="1922539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2255488"/>
        <c:crosses val="autoZero"/>
        <c:auto val="1"/>
        <c:lblOffset val="100"/>
        <c:baseTimeUnit val="months"/>
      </c:dateAx>
      <c:valAx>
        <c:axId val="1922554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253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DG!$BB$4</c:f>
              <c:strCache>
                <c:ptCount val="1"/>
                <c:pt idx="0">
                  <c:v>TC BRL/USD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DG!$AN$6:$AN$199</c15:sqref>
                  </c15:fullRef>
                </c:ext>
              </c:extLst>
              <c:f>DG!$AN$7:$AN$199</c:f>
              <c:numCache>
                <c:formatCode>0%</c:formatCode>
                <c:ptCount val="193"/>
                <c:pt idx="0">
                  <c:v>6.5406145042915753E-2</c:v>
                </c:pt>
                <c:pt idx="1">
                  <c:v>4.9925275546422565E-2</c:v>
                </c:pt>
                <c:pt idx="2">
                  <c:v>0.15771095591833117</c:v>
                </c:pt>
                <c:pt idx="3">
                  <c:v>5.421397421858476E-2</c:v>
                </c:pt>
                <c:pt idx="4">
                  <c:v>-2.7425968109339394E-2</c:v>
                </c:pt>
                <c:pt idx="5">
                  <c:v>2.7880831928049465E-2</c:v>
                </c:pt>
                <c:pt idx="6">
                  <c:v>-4.7686754894454841E-2</c:v>
                </c:pt>
                <c:pt idx="7">
                  <c:v>5.1357145591669484E-2</c:v>
                </c:pt>
                <c:pt idx="8">
                  <c:v>2.155666818388724E-2</c:v>
                </c:pt>
                <c:pt idx="9">
                  <c:v>2.382861929458735E-2</c:v>
                </c:pt>
                <c:pt idx="10">
                  <c:v>-7.1841381471294818E-2</c:v>
                </c:pt>
                <c:pt idx="11">
                  <c:v>-2.5956975937283078E-2</c:v>
                </c:pt>
                <c:pt idx="12">
                  <c:v>5.1795513622797662E-2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4-4D6A-88E2-DB3E8BC8E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383232"/>
        <c:axId val="192381696"/>
      </c:barChart>
      <c:lineChart>
        <c:grouping val="standard"/>
        <c:varyColors val="0"/>
        <c:ser>
          <c:idx val="0"/>
          <c:order val="0"/>
          <c:tx>
            <c:strRef>
              <c:f>DG!$BA$4</c:f>
              <c:strCache>
                <c:ptCount val="1"/>
                <c:pt idx="0">
                  <c:v>TC BRL/USD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39-4C70-AD34-DE5CAE102361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39-4C70-AD34-DE5CAE102361}"/>
                </c:ext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39-4C70-AD34-DE5CAE10236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noFill/>
                    </a:ln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DG!$AM$6:$AM$199</c15:sqref>
                  </c15:fullRef>
                </c:ext>
              </c:extLst>
              <c:f>DG!$AM$7:$AM$199</c:f>
              <c:numCache>
                <c:formatCode>General</c:formatCode>
                <c:ptCount val="193"/>
                <c:pt idx="0">
                  <c:v>4.2824</c:v>
                </c:pt>
                <c:pt idx="1">
                  <c:v>4.4962</c:v>
                </c:pt>
                <c:pt idx="2">
                  <c:v>5.2053000000000003</c:v>
                </c:pt>
                <c:pt idx="3">
                  <c:v>5.4874999999999998</c:v>
                </c:pt>
                <c:pt idx="4">
                  <c:v>5.3369999999999997</c:v>
                </c:pt>
                <c:pt idx="5">
                  <c:v>5.4858000000000002</c:v>
                </c:pt>
                <c:pt idx="6">
                  <c:v>5.2241999999999997</c:v>
                </c:pt>
                <c:pt idx="7">
                  <c:v>5.4924999999999997</c:v>
                </c:pt>
                <c:pt idx="8">
                  <c:v>5.6109</c:v>
                </c:pt>
                <c:pt idx="9">
                  <c:v>5.7446000000000002</c:v>
                </c:pt>
                <c:pt idx="10">
                  <c:v>5.3319000000000001</c:v>
                </c:pt>
                <c:pt idx="11">
                  <c:v>5.1935000000000002</c:v>
                </c:pt>
                <c:pt idx="12">
                  <c:v>5.4625000000000004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DG!$AM$6</c15:sqref>
                  <c15:dLbl>
                    <c:idx val="-1"/>
                    <c:dLblPos val="b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ACD2-41F1-BD34-DB96AAE4CF0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B64-4D6A-88E2-DB3E8BC8E8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357888"/>
        <c:axId val="192359424"/>
      </c:lineChart>
      <c:dateAx>
        <c:axId val="192357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2359424"/>
        <c:crosses val="autoZero"/>
        <c:auto val="1"/>
        <c:lblOffset val="100"/>
        <c:baseTimeUnit val="months"/>
      </c:dateAx>
      <c:valAx>
        <c:axId val="192359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357888"/>
        <c:crosses val="autoZero"/>
        <c:crossBetween val="between"/>
      </c:valAx>
      <c:valAx>
        <c:axId val="1923816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383232"/>
        <c:crosses val="max"/>
        <c:crossBetween val="between"/>
      </c:valAx>
      <c:dateAx>
        <c:axId val="192383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381696"/>
        <c:crossesAt val="0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DG!$BE$4</c:f>
              <c:strCache>
                <c:ptCount val="1"/>
                <c:pt idx="0">
                  <c:v>Soja CBOE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DG!$AQ$7:$AQ$199</c:f>
              <c:numCache>
                <c:formatCode>0%</c:formatCode>
                <c:ptCount val="193"/>
                <c:pt idx="0">
                  <c:v>-7.5124536301007017E-2</c:v>
                </c:pt>
                <c:pt idx="1">
                  <c:v>2.349247094955409E-2</c:v>
                </c:pt>
                <c:pt idx="2">
                  <c:v>-1.4690075241848843E-2</c:v>
                </c:pt>
                <c:pt idx="3">
                  <c:v>-2.8545454545454541E-2</c:v>
                </c:pt>
                <c:pt idx="4">
                  <c:v>-1.2867303013288311E-2</c:v>
                </c:pt>
                <c:pt idx="5">
                  <c:v>1.0072522159548791E-2</c:v>
                </c:pt>
                <c:pt idx="6">
                  <c:v>5.8659283418194264E-3</c:v>
                </c:pt>
                <c:pt idx="7">
                  <c:v>1.2829783759826574E-2</c:v>
                </c:pt>
                <c:pt idx="8">
                  <c:v>-1.4970404661551751E-4</c:v>
                </c:pt>
                <c:pt idx="9">
                  <c:v>1.3014684710626057E-3</c:v>
                </c:pt>
                <c:pt idx="10">
                  <c:v>-6.4758793623043154E-3</c:v>
                </c:pt>
                <c:pt idx="11">
                  <c:v>-1.5050651230097412E-4</c:v>
                </c:pt>
                <c:pt idx="12">
                  <c:v>2.7558416896320548E-3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0DB-8DF0-F96E5F78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86016"/>
        <c:axId val="192484480"/>
      </c:barChart>
      <c:lineChart>
        <c:grouping val="standard"/>
        <c:varyColors val="0"/>
        <c:ser>
          <c:idx val="0"/>
          <c:order val="0"/>
          <c:tx>
            <c:strRef>
              <c:f>DG!$BD$4</c:f>
              <c:strCache>
                <c:ptCount val="1"/>
                <c:pt idx="0">
                  <c:v>Soja CBOE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AA-4907-BEE8-9955F29408EB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AA-4907-BEE8-9955F29408EB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AA-4907-BEE8-9955F29408EB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AA-4907-BEE8-9955F29408EB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AA-4907-BEE8-9955F29408EB}"/>
                </c:ext>
              </c:extLst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AA-4907-BEE8-9955F29408E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DG!$AP$7:$AP$199</c:f>
              <c:numCache>
                <c:formatCode>General</c:formatCode>
                <c:ptCount val="193"/>
                <c:pt idx="0">
                  <c:v>320.6369969722802</c:v>
                </c:pt>
                <c:pt idx="1">
                  <c:v>328.16955230900379</c:v>
                </c:pt>
                <c:pt idx="2">
                  <c:v>323.34871689350069</c:v>
                </c:pt>
                <c:pt idx="3">
                  <c:v>314.11858079308621</c:v>
                </c:pt>
                <c:pt idx="4">
                  <c:v>310.0767218319175</c:v>
                </c:pt>
                <c:pt idx="5">
                  <c:v>313.1999764837297</c:v>
                </c:pt>
                <c:pt idx="6">
                  <c:v>315.03718510244278</c:v>
                </c:pt>
                <c:pt idx="7">
                  <c:v>319.07904406361155</c:v>
                </c:pt>
                <c:pt idx="8">
                  <c:v>319.031276639525</c:v>
                </c:pt>
                <c:pt idx="9">
                  <c:v>319.44648578735416</c:v>
                </c:pt>
                <c:pt idx="10">
                  <c:v>317.37778888268321</c:v>
                </c:pt>
                <c:pt idx="11">
                  <c:v>317.33002145859666</c:v>
                </c:pt>
                <c:pt idx="12">
                  <c:v>318.20453276110408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A-40DB-8DF0-F96E5F78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3328"/>
        <c:axId val="192404864"/>
      </c:lineChart>
      <c:dateAx>
        <c:axId val="1924033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2404864"/>
        <c:crosses val="autoZero"/>
        <c:auto val="1"/>
        <c:lblOffset val="100"/>
        <c:baseTimeUnit val="months"/>
      </c:dateAx>
      <c:valAx>
        <c:axId val="192404864"/>
        <c:scaling>
          <c:orientation val="minMax"/>
          <c:max val="36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403328"/>
        <c:crosses val="autoZero"/>
        <c:crossBetween val="between"/>
      </c:valAx>
      <c:valAx>
        <c:axId val="192484480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192486016"/>
        <c:crosses val="max"/>
        <c:crossBetween val="between"/>
      </c:valAx>
      <c:dateAx>
        <c:axId val="192486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484480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DG!$BH$6:$BH$19</c15:sqref>
                  </c15:fullRef>
                </c:ext>
              </c:extLst>
              <c:f>DG!$BH$7:$BH$19</c:f>
              <c:numCache>
                <c:formatCode>#,##0.00</c:formatCode>
                <c:ptCount val="13"/>
                <c:pt idx="0">
                  <c:v>11.423811182063304</c:v>
                </c:pt>
                <c:pt idx="1">
                  <c:v>12.771851155809216</c:v>
                </c:pt>
                <c:pt idx="2">
                  <c:v>10.980755755316309</c:v>
                </c:pt>
                <c:pt idx="3">
                  <c:v>14.842193595551905</c:v>
                </c:pt>
                <c:pt idx="4">
                  <c:v>15.113272693331851</c:v>
                </c:pt>
                <c:pt idx="5">
                  <c:v>16.508340310354328</c:v>
                </c:pt>
                <c:pt idx="6">
                  <c:v>16.970097015340613</c:v>
                </c:pt>
                <c:pt idx="7">
                  <c:v>18.263428955668942</c:v>
                </c:pt>
                <c:pt idx="8">
                  <c:v>18.350235550907243</c:v>
                </c:pt>
                <c:pt idx="9">
                  <c:v>17.167539751792248</c:v>
                </c:pt>
                <c:pt idx="10">
                  <c:v>17.470592041499287</c:v>
                </c:pt>
                <c:pt idx="11">
                  <c:v>17.693243064538962</c:v>
                </c:pt>
                <c:pt idx="12">
                  <c:v>17.688518279174104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5-4839-9C60-7B405F21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14688"/>
        <c:axId val="192524672"/>
      </c:barChart>
      <c:dateAx>
        <c:axId val="1925146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4672"/>
        <c:crosses val="autoZero"/>
        <c:auto val="1"/>
        <c:lblOffset val="100"/>
        <c:baseTimeUnit val="months"/>
      </c:dateAx>
      <c:valAx>
        <c:axId val="1925246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DG!$BK$6:$BK$19</c15:sqref>
                  </c15:fullRef>
                </c:ext>
              </c:extLst>
              <c:f>DG!$BK$7:$BK$19</c:f>
              <c:numCache>
                <c:formatCode>#,##0.00</c:formatCode>
                <c:ptCount val="13"/>
                <c:pt idx="0">
                  <c:v>2.1551100936975871</c:v>
                </c:pt>
                <c:pt idx="1">
                  <c:v>1.6711964953707366</c:v>
                </c:pt>
                <c:pt idx="2">
                  <c:v>-5.494371877693581</c:v>
                </c:pt>
                <c:pt idx="3">
                  <c:v>-4.4825084073133894</c:v>
                </c:pt>
                <c:pt idx="4">
                  <c:v>-2.5515076314751184</c:v>
                </c:pt>
                <c:pt idx="5">
                  <c:v>-1.1362271486819395</c:v>
                </c:pt>
                <c:pt idx="6">
                  <c:v>3.0103964916616945</c:v>
                </c:pt>
                <c:pt idx="7">
                  <c:v>3.4863256719178963</c:v>
                </c:pt>
                <c:pt idx="8">
                  <c:v>1.7684793261750684</c:v>
                </c:pt>
                <c:pt idx="9">
                  <c:v>0.41243758424833743</c:v>
                </c:pt>
                <c:pt idx="10">
                  <c:v>3.975413849300125</c:v>
                </c:pt>
                <c:pt idx="11">
                  <c:v>7.4452450203509386</c:v>
                </c:pt>
                <c:pt idx="12">
                  <c:v>5.6219260264549575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A-4C5B-BF7B-3BF431A2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69056"/>
        <c:axId val="193070592"/>
      </c:barChart>
      <c:dateAx>
        <c:axId val="193069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0592"/>
        <c:crosses val="autoZero"/>
        <c:auto val="1"/>
        <c:lblOffset val="100"/>
        <c:baseTimeUnit val="months"/>
      </c:dateAx>
      <c:valAx>
        <c:axId val="1930705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DG!$BO$6:$BO$19</c15:sqref>
                  </c15:fullRef>
                </c:ext>
              </c:extLst>
              <c:f>DG!$BO$7:$BO$19</c:f>
              <c:numCache>
                <c:formatCode>#,##0.00</c:formatCode>
                <c:ptCount val="13"/>
                <c:pt idx="0">
                  <c:v>11.913798980523651</c:v>
                </c:pt>
                <c:pt idx="1">
                  <c:v>12.189624123174852</c:v>
                </c:pt>
                <c:pt idx="2">
                  <c:v>13.340958052967196</c:v>
                </c:pt>
                <c:pt idx="3">
                  <c:v>13.275739760938094</c:v>
                </c:pt>
                <c:pt idx="4">
                  <c:v>14.543111341620985</c:v>
                </c:pt>
                <c:pt idx="5">
                  <c:v>15.874847680100515</c:v>
                </c:pt>
                <c:pt idx="6">
                  <c:v>16.662928543862662</c:v>
                </c:pt>
                <c:pt idx="7">
                  <c:v>18.067424266558831</c:v>
                </c:pt>
                <c:pt idx="8">
                  <c:v>18.272519236820173</c:v>
                </c:pt>
                <c:pt idx="9">
                  <c:v>18.170277205957078</c:v>
                </c:pt>
                <c:pt idx="10">
                  <c:v>17.344444530432554</c:v>
                </c:pt>
                <c:pt idx="11">
                  <c:v>17.648526563809327</c:v>
                </c:pt>
                <c:pt idx="12">
                  <c:v>17.798751777732548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E-465F-A9C0-AAB58B0F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07072"/>
        <c:axId val="193108608"/>
      </c:barChart>
      <c:dateAx>
        <c:axId val="1931070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8608"/>
        <c:crosses val="autoZero"/>
        <c:auto val="1"/>
        <c:lblOffset val="100"/>
        <c:baseTimeUnit val="months"/>
      </c:dateAx>
      <c:valAx>
        <c:axId val="19310860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DG!$BR$6:$BR$19</c15:sqref>
                  </c15:fullRef>
                </c:ext>
              </c:extLst>
              <c:f>DG!$BR$7:$BR$19</c:f>
              <c:numCache>
                <c:formatCode>#,##0.00</c:formatCode>
                <c:ptCount val="13"/>
                <c:pt idx="0">
                  <c:v>3.8754340679055588</c:v>
                </c:pt>
                <c:pt idx="1">
                  <c:v>2.0416551212202165</c:v>
                </c:pt>
                <c:pt idx="2">
                  <c:v>-1.231578204897616</c:v>
                </c:pt>
                <c:pt idx="3">
                  <c:v>-4.8950061453720366</c:v>
                </c:pt>
                <c:pt idx="4">
                  <c:v>-4.6602042852815941</c:v>
                </c:pt>
                <c:pt idx="5">
                  <c:v>2.8896336948491808E-4</c:v>
                </c:pt>
                <c:pt idx="6">
                  <c:v>1.0140175891087608</c:v>
                </c:pt>
                <c:pt idx="7">
                  <c:v>2.731304643207892</c:v>
                </c:pt>
                <c:pt idx="8">
                  <c:v>3.4511842932889891</c:v>
                </c:pt>
                <c:pt idx="9">
                  <c:v>2.1326489526002774</c:v>
                </c:pt>
                <c:pt idx="10">
                  <c:v>3.220914472560537</c:v>
                </c:pt>
                <c:pt idx="11">
                  <c:v>6.6888013622420743</c:v>
                </c:pt>
                <c:pt idx="12">
                  <c:v>6.4326438134858819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8-474A-96DA-BDC9AB76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16800"/>
        <c:axId val="193679744"/>
      </c:barChart>
      <c:dateAx>
        <c:axId val="193116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9744"/>
        <c:crosses val="autoZero"/>
        <c:auto val="1"/>
        <c:lblOffset val="100"/>
        <c:baseTimeUnit val="months"/>
      </c:dateAx>
      <c:valAx>
        <c:axId val="1936797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DG!$K$4</c:f>
              <c:strCache>
                <c:ptCount val="1"/>
                <c:pt idx="0">
                  <c:v>Depósitos Privados en ARS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DG!$K$6:$K$19</c15:sqref>
                  </c15:fullRef>
                </c:ext>
              </c:extLst>
              <c:f>DG!$K$7:$K$19</c:f>
              <c:numCache>
                <c:formatCode>#,##0</c:formatCode>
                <c:ptCount val="13"/>
                <c:pt idx="0">
                  <c:v>209180</c:v>
                </c:pt>
                <c:pt idx="1">
                  <c:v>196973.62068965519</c:v>
                </c:pt>
                <c:pt idx="2">
                  <c:v>201135.70189099014</c:v>
                </c:pt>
                <c:pt idx="3">
                  <c:v>318984.4107526876</c:v>
                </c:pt>
                <c:pt idx="4">
                  <c:v>252224.04086021613</c:v>
                </c:pt>
                <c:pt idx="5">
                  <c:v>268453.29247311736</c:v>
                </c:pt>
                <c:pt idx="6">
                  <c:v>250254.80430107564</c:v>
                </c:pt>
                <c:pt idx="7">
                  <c:v>103656.54838709719</c:v>
                </c:pt>
                <c:pt idx="8">
                  <c:v>91172.613978493027</c:v>
                </c:pt>
                <c:pt idx="9">
                  <c:v>55597.031182796694</c:v>
                </c:pt>
                <c:pt idx="10">
                  <c:v>43900.702150537632</c:v>
                </c:pt>
                <c:pt idx="11">
                  <c:v>250741.91075268853</c:v>
                </c:pt>
                <c:pt idx="12">
                  <c:v>188370.41935483925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E-4134-B5C3-6ED1D728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78240"/>
        <c:axId val="193188224"/>
      </c:barChart>
      <c:dateAx>
        <c:axId val="1931782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3188224"/>
        <c:crosses val="autoZero"/>
        <c:auto val="1"/>
        <c:lblOffset val="100"/>
        <c:baseTimeUnit val="months"/>
      </c:dateAx>
      <c:valAx>
        <c:axId val="19318822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31782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DG!$N$4</c:f>
              <c:strCache>
                <c:ptCount val="1"/>
                <c:pt idx="0">
                  <c:v>Plazo Fijo Privados en ARS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DG!$N$6:$N$19</c15:sqref>
                  </c15:fullRef>
                </c:ext>
              </c:extLst>
              <c:f>DG!$N$7:$N$19</c:f>
              <c:numCache>
                <c:formatCode>#,##0</c:formatCode>
                <c:ptCount val="13"/>
                <c:pt idx="0">
                  <c:v>124249</c:v>
                </c:pt>
                <c:pt idx="1">
                  <c:v>47385.275862068869</c:v>
                </c:pt>
                <c:pt idx="2">
                  <c:v>52584.27252502786</c:v>
                </c:pt>
                <c:pt idx="3">
                  <c:v>-50363.715053763473</c:v>
                </c:pt>
                <c:pt idx="4">
                  <c:v>118641.31290322589</c:v>
                </c:pt>
                <c:pt idx="5">
                  <c:v>188587.8870967743</c:v>
                </c:pt>
                <c:pt idx="6">
                  <c:v>130455.20967741939</c:v>
                </c:pt>
                <c:pt idx="7">
                  <c:v>151903.09677419346</c:v>
                </c:pt>
                <c:pt idx="8">
                  <c:v>123940.66021505394</c:v>
                </c:pt>
                <c:pt idx="9">
                  <c:v>-11808.886021505576</c:v>
                </c:pt>
                <c:pt idx="10">
                  <c:v>-11808.886021505576</c:v>
                </c:pt>
                <c:pt idx="11">
                  <c:v>52302.079569892958</c:v>
                </c:pt>
                <c:pt idx="12">
                  <c:v>178277.35483870981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1-46E1-BEBB-4376C928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96800"/>
        <c:axId val="193198336"/>
      </c:barChart>
      <c:dateAx>
        <c:axId val="193196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3198336"/>
        <c:crosses val="autoZero"/>
        <c:auto val="1"/>
        <c:lblOffset val="100"/>
        <c:baseTimeUnit val="months"/>
      </c:dateAx>
      <c:valAx>
        <c:axId val="19319833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31968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DG!$Q$4</c:f>
              <c:strCache>
                <c:ptCount val="1"/>
                <c:pt idx="0">
                  <c:v>Depósitos Privados en USD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DG!$Q$6:$Q$19</c15:sqref>
                  </c15:fullRef>
                </c:ext>
              </c:extLst>
              <c:f>DG!$Q$7:$Q$19</c:f>
              <c:numCache>
                <c:formatCode>#,##0</c:formatCode>
                <c:ptCount val="13"/>
                <c:pt idx="0">
                  <c:v>679</c:v>
                </c:pt>
                <c:pt idx="1">
                  <c:v>-421.5172413793116</c:v>
                </c:pt>
                <c:pt idx="2">
                  <c:v>-362.51501668520359</c:v>
                </c:pt>
                <c:pt idx="3">
                  <c:v>-182.26774193548408</c:v>
                </c:pt>
                <c:pt idx="4">
                  <c:v>-875.08709677419392</c:v>
                </c:pt>
                <c:pt idx="5">
                  <c:v>-362.94623655913892</c:v>
                </c:pt>
                <c:pt idx="6">
                  <c:v>159.65591397849494</c:v>
                </c:pt>
                <c:pt idx="7">
                  <c:v>215</c:v>
                </c:pt>
                <c:pt idx="8">
                  <c:v>-102.72258064516427</c:v>
                </c:pt>
                <c:pt idx="9">
                  <c:v>-1788.9548387096766</c:v>
                </c:pt>
                <c:pt idx="10">
                  <c:v>-658.44516129032127</c:v>
                </c:pt>
                <c:pt idx="11">
                  <c:v>449.79999999999927</c:v>
                </c:pt>
                <c:pt idx="12">
                  <c:v>633.322580645161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9-43D6-BCD9-9183E486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41536"/>
        <c:axId val="191443328"/>
      </c:barChart>
      <c:dateAx>
        <c:axId val="191441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443328"/>
        <c:crosses val="autoZero"/>
        <c:auto val="1"/>
        <c:lblOffset val="100"/>
        <c:baseTimeUnit val="months"/>
      </c:dateAx>
      <c:valAx>
        <c:axId val="19144332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441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DG!$T$4</c:f>
              <c:strCache>
                <c:ptCount val="1"/>
                <c:pt idx="0">
                  <c:v>Préstamos al Sector Privado, Total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DG!$T$6:$T$19</c15:sqref>
                  </c15:fullRef>
                </c:ext>
              </c:extLst>
              <c:f>DG!$T$7:$T$19</c:f>
              <c:numCache>
                <c:formatCode>#,##0</c:formatCode>
                <c:ptCount val="13"/>
                <c:pt idx="0">
                  <c:v>-19906.326374193653</c:v>
                </c:pt>
                <c:pt idx="1">
                  <c:v>6394.4697888763621</c:v>
                </c:pt>
                <c:pt idx="2">
                  <c:v>45700.087130478583</c:v>
                </c:pt>
                <c:pt idx="3">
                  <c:v>110788.29146860307</c:v>
                </c:pt>
                <c:pt idx="4">
                  <c:v>67470.715131395496</c:v>
                </c:pt>
                <c:pt idx="5">
                  <c:v>68461.409575270023</c:v>
                </c:pt>
                <c:pt idx="6">
                  <c:v>36737.276608602609</c:v>
                </c:pt>
                <c:pt idx="7">
                  <c:v>73635.147203225642</c:v>
                </c:pt>
                <c:pt idx="8">
                  <c:v>54790.655688172206</c:v>
                </c:pt>
                <c:pt idx="9">
                  <c:v>82134.214008601382</c:v>
                </c:pt>
                <c:pt idx="10">
                  <c:v>86718.987278065644</c:v>
                </c:pt>
                <c:pt idx="11">
                  <c:v>85613.245102580171</c:v>
                </c:pt>
                <c:pt idx="12">
                  <c:v>79258.926896773744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5-4632-B8EE-39AA67A1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74304"/>
        <c:axId val="191480192"/>
      </c:barChart>
      <c:dateAx>
        <c:axId val="1914743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480192"/>
        <c:crosses val="autoZero"/>
        <c:auto val="1"/>
        <c:lblOffset val="100"/>
        <c:baseTimeUnit val="months"/>
      </c:dateAx>
      <c:valAx>
        <c:axId val="19148019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474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DG!$Y$4</c:f>
              <c:strCache>
                <c:ptCount val="1"/>
                <c:pt idx="0">
                  <c:v>Badlar Privada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DG!$Y$6:$Y$19</c15:sqref>
                  </c15:fullRef>
                </c:ext>
              </c:extLst>
              <c:f>DG!$Y$7:$Y$19</c:f>
              <c:numCache>
                <c:formatCode>0%</c:formatCode>
                <c:ptCount val="13"/>
                <c:pt idx="0">
                  <c:v>0.34</c:v>
                </c:pt>
                <c:pt idx="1">
                  <c:v>0.31812499999999999</c:v>
                </c:pt>
                <c:pt idx="2">
                  <c:v>0.27562500000000001</c:v>
                </c:pt>
                <c:pt idx="3">
                  <c:v>0.18437500000000001</c:v>
                </c:pt>
                <c:pt idx="4">
                  <c:v>0.265625</c:v>
                </c:pt>
                <c:pt idx="5">
                  <c:v>0.296875</c:v>
                </c:pt>
                <c:pt idx="6">
                  <c:v>0.291875</c:v>
                </c:pt>
                <c:pt idx="7">
                  <c:v>0.29625000000000001</c:v>
                </c:pt>
                <c:pt idx="8">
                  <c:v>0.296875</c:v>
                </c:pt>
                <c:pt idx="9">
                  <c:v>0.3175</c:v>
                </c:pt>
                <c:pt idx="10">
                  <c:v>0.33750000000000002</c:v>
                </c:pt>
                <c:pt idx="11">
                  <c:v>0.34250000000000003</c:v>
                </c:pt>
                <c:pt idx="12">
                  <c:v>0.34187499999999998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3-48B5-8E2D-A12F47606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36224"/>
        <c:axId val="191637760"/>
      </c:lineChart>
      <c:dateAx>
        <c:axId val="191636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91637760"/>
        <c:crosses val="autoZero"/>
        <c:auto val="1"/>
        <c:lblOffset val="100"/>
        <c:baseTimeUnit val="months"/>
      </c:dateAx>
      <c:valAx>
        <c:axId val="19163776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crossAx val="191636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DG!$AA$7</c:f>
              <c:strCache>
                <c:ptCount val="1"/>
                <c:pt idx="0">
                  <c:v>46,814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DG!$AA$6:$AA$19</c15:sqref>
                  </c15:fullRef>
                </c:ext>
              </c:extLst>
              <c:f>DG!$AA$7:$AA$19</c:f>
              <c:numCache>
                <c:formatCode>#,##0</c:formatCode>
                <c:ptCount val="13"/>
                <c:pt idx="0">
                  <c:v>46814.397249999958</c:v>
                </c:pt>
                <c:pt idx="1">
                  <c:v>-15646.672600000005</c:v>
                </c:pt>
                <c:pt idx="2">
                  <c:v>8606.2904500000041</c:v>
                </c:pt>
                <c:pt idx="3">
                  <c:v>-36631.393600000003</c:v>
                </c:pt>
                <c:pt idx="4">
                  <c:v>0</c:v>
                </c:pt>
                <c:pt idx="5">
                  <c:v>-46076.044299999987</c:v>
                </c:pt>
                <c:pt idx="6">
                  <c:v>46402.259700000024</c:v>
                </c:pt>
                <c:pt idx="7">
                  <c:v>-40535.287700000001</c:v>
                </c:pt>
                <c:pt idx="8">
                  <c:v>-93656.498699999996</c:v>
                </c:pt>
                <c:pt idx="9">
                  <c:v>-121338.70310000003</c:v>
                </c:pt>
                <c:pt idx="10">
                  <c:v>-84521.379199999996</c:v>
                </c:pt>
                <c:pt idx="11">
                  <c:v>-26272.698899999996</c:v>
                </c:pt>
                <c:pt idx="12">
                  <c:v>50680.866300000009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4F-4DEA-9F96-185EF77C41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653376"/>
        <c:axId val="191656320"/>
      </c:barChart>
      <c:dateAx>
        <c:axId val="1916533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656320"/>
        <c:crosses val="autoZero"/>
        <c:auto val="1"/>
        <c:lblOffset val="100"/>
        <c:baseTimeUnit val="months"/>
      </c:dateAx>
      <c:valAx>
        <c:axId val="19165632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6533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DG!$AB$7</c:f>
              <c:strCache>
                <c:ptCount val="1"/>
                <c:pt idx="0">
                  <c:v>1,614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DG!$AB$6:$AB$19</c15:sqref>
                  </c15:fullRef>
                </c:ext>
              </c:extLst>
              <c:f>DG!$AB$7:$AB$19</c:f>
              <c:numCache>
                <c:formatCode>#,##0</c:formatCode>
                <c:ptCount val="13"/>
                <c:pt idx="0">
                  <c:v>1613.756421</c:v>
                </c:pt>
                <c:pt idx="1">
                  <c:v>815.06309599999997</c:v>
                </c:pt>
                <c:pt idx="2">
                  <c:v>1064.321944</c:v>
                </c:pt>
                <c:pt idx="3">
                  <c:v>1524.445457</c:v>
                </c:pt>
                <c:pt idx="4">
                  <c:v>1945.672172</c:v>
                </c:pt>
                <c:pt idx="5">
                  <c:v>2343.986868</c:v>
                </c:pt>
                <c:pt idx="6">
                  <c:v>2296.0728009999998</c:v>
                </c:pt>
                <c:pt idx="7">
                  <c:v>1743.000372</c:v>
                </c:pt>
                <c:pt idx="8">
                  <c:v>1787.4496590000001</c:v>
                </c:pt>
                <c:pt idx="9">
                  <c:v>1715.520147</c:v>
                </c:pt>
                <c:pt idx="10">
                  <c:v>1734.2930260000001</c:v>
                </c:pt>
                <c:pt idx="11">
                  <c:v>1690.80753</c:v>
                </c:pt>
                <c:pt idx="12">
                  <c:v>2140.3545749999998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2-4D2D-AC29-FF87A132D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79488"/>
        <c:axId val="191685376"/>
      </c:barChart>
      <c:dateAx>
        <c:axId val="1916794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685376"/>
        <c:crosses val="autoZero"/>
        <c:auto val="1"/>
        <c:lblOffset val="100"/>
        <c:baseTimeUnit val="months"/>
      </c:dateAx>
      <c:valAx>
        <c:axId val="19168537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679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20543</xdr:colOff>
      <xdr:row>3</xdr:row>
      <xdr:rowOff>36977</xdr:rowOff>
    </xdr:from>
    <xdr:to>
      <xdr:col>9</xdr:col>
      <xdr:colOff>791882</xdr:colOff>
      <xdr:row>16</xdr:row>
      <xdr:rowOff>84213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13074</xdr:colOff>
      <xdr:row>18</xdr:row>
      <xdr:rowOff>38766</xdr:rowOff>
    </xdr:from>
    <xdr:to>
      <xdr:col>9</xdr:col>
      <xdr:colOff>814294</xdr:colOff>
      <xdr:row>30</xdr:row>
      <xdr:rowOff>171823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20544</xdr:colOff>
      <xdr:row>33</xdr:row>
      <xdr:rowOff>29348</xdr:rowOff>
    </xdr:from>
    <xdr:to>
      <xdr:col>9</xdr:col>
      <xdr:colOff>814294</xdr:colOff>
      <xdr:row>45</xdr:row>
      <xdr:rowOff>171823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5602</xdr:colOff>
      <xdr:row>48</xdr:row>
      <xdr:rowOff>19930</xdr:rowOff>
    </xdr:from>
    <xdr:to>
      <xdr:col>9</xdr:col>
      <xdr:colOff>814293</xdr:colOff>
      <xdr:row>60</xdr:row>
      <xdr:rowOff>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20545</xdr:colOff>
      <xdr:row>62</xdr:row>
      <xdr:rowOff>25454</xdr:rowOff>
    </xdr:from>
    <xdr:to>
      <xdr:col>9</xdr:col>
      <xdr:colOff>799353</xdr:colOff>
      <xdr:row>74</xdr:row>
      <xdr:rowOff>171824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28015</xdr:colOff>
      <xdr:row>77</xdr:row>
      <xdr:rowOff>19772</xdr:rowOff>
    </xdr:from>
    <xdr:to>
      <xdr:col>9</xdr:col>
      <xdr:colOff>799353</xdr:colOff>
      <xdr:row>89</xdr:row>
      <xdr:rowOff>171823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20543</xdr:colOff>
      <xdr:row>107</xdr:row>
      <xdr:rowOff>10354</xdr:rowOff>
    </xdr:from>
    <xdr:to>
      <xdr:col>9</xdr:col>
      <xdr:colOff>791882</xdr:colOff>
      <xdr:row>120</xdr:row>
      <xdr:rowOff>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20543</xdr:colOff>
      <xdr:row>122</xdr:row>
      <xdr:rowOff>8406</xdr:rowOff>
    </xdr:from>
    <xdr:to>
      <xdr:col>9</xdr:col>
      <xdr:colOff>791882</xdr:colOff>
      <xdr:row>134</xdr:row>
      <xdr:rowOff>171824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28014</xdr:colOff>
      <xdr:row>137</xdr:row>
      <xdr:rowOff>40078</xdr:rowOff>
    </xdr:from>
    <xdr:to>
      <xdr:col>9</xdr:col>
      <xdr:colOff>814293</xdr:colOff>
      <xdr:row>149</xdr:row>
      <xdr:rowOff>171824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28015</xdr:colOff>
      <xdr:row>167</xdr:row>
      <xdr:rowOff>38130</xdr:rowOff>
    </xdr:from>
    <xdr:to>
      <xdr:col>10</xdr:col>
      <xdr:colOff>0</xdr:colOff>
      <xdr:row>179</xdr:row>
      <xdr:rowOff>186765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20543</xdr:colOff>
      <xdr:row>182</xdr:row>
      <xdr:rowOff>21242</xdr:rowOff>
    </xdr:from>
    <xdr:to>
      <xdr:col>9</xdr:col>
      <xdr:colOff>799352</xdr:colOff>
      <xdr:row>194</xdr:row>
      <xdr:rowOff>179294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28015</xdr:colOff>
      <xdr:row>197</xdr:row>
      <xdr:rowOff>19294</xdr:rowOff>
    </xdr:from>
    <xdr:to>
      <xdr:col>9</xdr:col>
      <xdr:colOff>799353</xdr:colOff>
      <xdr:row>210</xdr:row>
      <xdr:rowOff>7471</xdr:rowOff>
    </xdr:to>
    <xdr:graphicFrame macro="">
      <xdr:nvGraphicFramePr>
        <xdr:cNvPr id="18" name="17 Gráfic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13073</xdr:colOff>
      <xdr:row>151</xdr:row>
      <xdr:rowOff>192907</xdr:rowOff>
    </xdr:from>
    <xdr:to>
      <xdr:col>9</xdr:col>
      <xdr:colOff>806823</xdr:colOff>
      <xdr:row>165</xdr:row>
      <xdr:rowOff>1</xdr:rowOff>
    </xdr:to>
    <xdr:graphicFrame macro="">
      <xdr:nvGraphicFramePr>
        <xdr:cNvPr id="19" name="18 Gráfico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28014</xdr:colOff>
      <xdr:row>212</xdr:row>
      <xdr:rowOff>11666</xdr:rowOff>
    </xdr:from>
    <xdr:to>
      <xdr:col>9</xdr:col>
      <xdr:colOff>814293</xdr:colOff>
      <xdr:row>224</xdr:row>
      <xdr:rowOff>171824</xdr:rowOff>
    </xdr:to>
    <xdr:graphicFrame macro="">
      <xdr:nvGraphicFramePr>
        <xdr:cNvPr id="20" name="19 Gráfico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13072</xdr:colOff>
      <xdr:row>226</xdr:row>
      <xdr:rowOff>17183</xdr:rowOff>
    </xdr:from>
    <xdr:to>
      <xdr:col>9</xdr:col>
      <xdr:colOff>791881</xdr:colOff>
      <xdr:row>238</xdr:row>
      <xdr:rowOff>179294</xdr:rowOff>
    </xdr:to>
    <xdr:graphicFrame macro="">
      <xdr:nvGraphicFramePr>
        <xdr:cNvPr id="21" name="20 Gráfico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9</xdr:col>
      <xdr:colOff>771338</xdr:colOff>
      <xdr:row>104</xdr:row>
      <xdr:rowOff>152052</xdr:rowOff>
    </xdr:to>
    <xdr:graphicFrame macro="">
      <xdr:nvGraphicFramePr>
        <xdr:cNvPr id="17" name="10 Gráfico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28015</xdr:colOff>
      <xdr:row>256</xdr:row>
      <xdr:rowOff>38130</xdr:rowOff>
    </xdr:from>
    <xdr:to>
      <xdr:col>10</xdr:col>
      <xdr:colOff>0</xdr:colOff>
      <xdr:row>268</xdr:row>
      <xdr:rowOff>186765</xdr:rowOff>
    </xdr:to>
    <xdr:graphicFrame macro="">
      <xdr:nvGraphicFramePr>
        <xdr:cNvPr id="22" name="14 Gráfico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20543</xdr:colOff>
      <xdr:row>271</xdr:row>
      <xdr:rowOff>21242</xdr:rowOff>
    </xdr:from>
    <xdr:to>
      <xdr:col>9</xdr:col>
      <xdr:colOff>799352</xdr:colOff>
      <xdr:row>283</xdr:row>
      <xdr:rowOff>179294</xdr:rowOff>
    </xdr:to>
    <xdr:graphicFrame macro="">
      <xdr:nvGraphicFramePr>
        <xdr:cNvPr id="23" name="15 Gráfico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28015</xdr:colOff>
      <xdr:row>286</xdr:row>
      <xdr:rowOff>19294</xdr:rowOff>
    </xdr:from>
    <xdr:to>
      <xdr:col>9</xdr:col>
      <xdr:colOff>799353</xdr:colOff>
      <xdr:row>299</xdr:row>
      <xdr:rowOff>7471</xdr:rowOff>
    </xdr:to>
    <xdr:graphicFrame macro="">
      <xdr:nvGraphicFramePr>
        <xdr:cNvPr id="24" name="17 Gráfico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13073</xdr:colOff>
      <xdr:row>240</xdr:row>
      <xdr:rowOff>192907</xdr:rowOff>
    </xdr:from>
    <xdr:to>
      <xdr:col>9</xdr:col>
      <xdr:colOff>806823</xdr:colOff>
      <xdr:row>254</xdr:row>
      <xdr:rowOff>1</xdr:rowOff>
    </xdr:to>
    <xdr:graphicFrame macro="">
      <xdr:nvGraphicFramePr>
        <xdr:cNvPr id="25" name="18 Gráfico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28014</xdr:colOff>
      <xdr:row>301</xdr:row>
      <xdr:rowOff>11666</xdr:rowOff>
    </xdr:from>
    <xdr:to>
      <xdr:col>10</xdr:col>
      <xdr:colOff>4668</xdr:colOff>
      <xdr:row>313</xdr:row>
      <xdr:rowOff>171824</xdr:rowOff>
    </xdr:to>
    <xdr:graphicFrame macro="">
      <xdr:nvGraphicFramePr>
        <xdr:cNvPr id="26" name="19 Gráfico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13072</xdr:colOff>
      <xdr:row>315</xdr:row>
      <xdr:rowOff>17183</xdr:rowOff>
    </xdr:from>
    <xdr:to>
      <xdr:col>9</xdr:col>
      <xdr:colOff>791881</xdr:colOff>
      <xdr:row>327</xdr:row>
      <xdr:rowOff>179294</xdr:rowOff>
    </xdr:to>
    <xdr:graphicFrame macro="">
      <xdr:nvGraphicFramePr>
        <xdr:cNvPr id="27" name="20 Gráfico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12886</xdr:colOff>
      <xdr:row>330</xdr:row>
      <xdr:rowOff>16744</xdr:rowOff>
    </xdr:from>
    <xdr:to>
      <xdr:col>10</xdr:col>
      <xdr:colOff>7937</xdr:colOff>
      <xdr:row>342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12886</xdr:colOff>
      <xdr:row>345</xdr:row>
      <xdr:rowOff>16744</xdr:rowOff>
    </xdr:from>
    <xdr:to>
      <xdr:col>10</xdr:col>
      <xdr:colOff>7937</xdr:colOff>
      <xdr:row>357</xdr:row>
      <xdr:rowOff>190500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12886</xdr:colOff>
      <xdr:row>360</xdr:row>
      <xdr:rowOff>16744</xdr:rowOff>
    </xdr:from>
    <xdr:to>
      <xdr:col>10</xdr:col>
      <xdr:colOff>7937</xdr:colOff>
      <xdr:row>372</xdr:row>
      <xdr:rowOff>190500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12886</xdr:colOff>
      <xdr:row>375</xdr:row>
      <xdr:rowOff>16744</xdr:rowOff>
    </xdr:from>
    <xdr:to>
      <xdr:col>10</xdr:col>
      <xdr:colOff>7937</xdr:colOff>
      <xdr:row>387</xdr:row>
      <xdr:rowOff>190500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C1:N330"/>
  <sheetViews>
    <sheetView workbookViewId="0">
      <selection activeCell="C1" sqref="C1:M1048576"/>
    </sheetView>
  </sheetViews>
  <sheetFormatPr defaultColWidth="10.88671875" defaultRowHeight="14.4"/>
  <cols>
    <col min="1" max="2" width="1.5546875" style="28" customWidth="1"/>
    <col min="3" max="4" width="10.88671875" style="28"/>
    <col min="6" max="6" width="10.88671875" style="28"/>
    <col min="7" max="7" width="12.6640625" style="28" customWidth="1"/>
    <col min="8" max="8" width="10.88671875" style="28" customWidth="1"/>
    <col min="9" max="10" width="10.88671875" style="28"/>
    <col min="11" max="11" width="11.88671875" style="28" bestFit="1" customWidth="1"/>
    <col min="12" max="13" width="11" style="28" bestFit="1" customWidth="1"/>
    <col min="14" max="16384" width="10.88671875" style="28"/>
  </cols>
  <sheetData>
    <row r="1" spans="3:14" ht="8.1" customHeight="1"/>
    <row r="2" spans="3:14" ht="8.1" customHeight="1"/>
    <row r="3" spans="3:14" ht="17.399999999999999" customHeight="1">
      <c r="C3" s="29" t="s">
        <v>36</v>
      </c>
      <c r="D3" s="29"/>
      <c r="F3" s="29"/>
      <c r="G3" s="29" t="s">
        <v>35</v>
      </c>
      <c r="H3" s="29" t="s">
        <v>33</v>
      </c>
      <c r="K3" s="29" t="s">
        <v>34</v>
      </c>
    </row>
    <row r="4" spans="3:14" ht="27.6">
      <c r="C4" s="6" t="s">
        <v>29</v>
      </c>
      <c r="D4" s="6" t="s">
        <v>22</v>
      </c>
      <c r="E4" s="6" t="s">
        <v>37</v>
      </c>
      <c r="G4" s="6" t="s">
        <v>30</v>
      </c>
      <c r="H4" s="6" t="s">
        <v>19</v>
      </c>
      <c r="I4" s="6" t="s">
        <v>37</v>
      </c>
      <c r="K4" s="6" t="s">
        <v>30</v>
      </c>
      <c r="L4" s="6" t="s">
        <v>31</v>
      </c>
      <c r="M4" s="6" t="s">
        <v>32</v>
      </c>
    </row>
    <row r="5" spans="3:14">
      <c r="C5" s="30"/>
      <c r="D5" s="39" t="s">
        <v>28</v>
      </c>
      <c r="E5" s="39" t="s">
        <v>38</v>
      </c>
      <c r="G5" s="31"/>
      <c r="H5" s="31" t="s">
        <v>28</v>
      </c>
      <c r="I5" s="39" t="s">
        <v>38</v>
      </c>
      <c r="J5" s="35"/>
      <c r="K5" s="31"/>
      <c r="L5" s="31" t="s">
        <v>28</v>
      </c>
      <c r="M5" s="31" t="s">
        <v>28</v>
      </c>
      <c r="N5" s="35"/>
    </row>
    <row r="6" spans="3:14" ht="15" thickBot="1">
      <c r="C6" s="32">
        <v>43437</v>
      </c>
      <c r="D6" s="37">
        <v>3.8422999999999998</v>
      </c>
      <c r="G6" s="32">
        <v>43437</v>
      </c>
      <c r="H6" s="40">
        <v>36.61</v>
      </c>
      <c r="I6" s="42"/>
      <c r="K6" s="32">
        <v>43437</v>
      </c>
      <c r="L6" s="44">
        <v>35</v>
      </c>
      <c r="M6" s="44">
        <v>37</v>
      </c>
    </row>
    <row r="7" spans="3:14" ht="15" thickBot="1">
      <c r="C7" s="32">
        <v>43438</v>
      </c>
      <c r="D7" s="34">
        <v>3.8525</v>
      </c>
      <c r="G7" s="32">
        <v>43438</v>
      </c>
      <c r="H7" s="40">
        <v>37.4</v>
      </c>
      <c r="K7" s="32">
        <v>43438</v>
      </c>
      <c r="L7" s="44">
        <v>35</v>
      </c>
      <c r="M7" s="44">
        <v>37</v>
      </c>
    </row>
    <row r="8" spans="3:14" ht="15" thickBot="1">
      <c r="C8" s="32">
        <v>43439</v>
      </c>
      <c r="D8" s="36">
        <v>3.8685999999999998</v>
      </c>
      <c r="G8" s="32">
        <v>43440</v>
      </c>
      <c r="H8" s="40">
        <v>38.03</v>
      </c>
      <c r="K8" s="32">
        <v>43439</v>
      </c>
      <c r="L8" s="44">
        <v>35</v>
      </c>
      <c r="M8" s="44">
        <v>37</v>
      </c>
    </row>
    <row r="9" spans="3:14" ht="15" thickBot="1">
      <c r="C9" s="32">
        <v>43440</v>
      </c>
      <c r="D9" s="34">
        <v>3.8793000000000002</v>
      </c>
      <c r="G9" s="32">
        <v>43441</v>
      </c>
      <c r="H9" s="40">
        <v>37.64</v>
      </c>
      <c r="I9" s="41"/>
      <c r="K9" s="32">
        <v>43440</v>
      </c>
      <c r="L9" s="44">
        <v>35.5</v>
      </c>
      <c r="M9" s="44">
        <v>37.5</v>
      </c>
    </row>
    <row r="10" spans="3:14" ht="15" thickBot="1">
      <c r="C10" s="32">
        <v>43441</v>
      </c>
      <c r="D10" s="34">
        <v>3.9075000000000002</v>
      </c>
      <c r="G10" s="32">
        <v>43444</v>
      </c>
      <c r="H10" s="40">
        <v>37.65</v>
      </c>
      <c r="K10" s="32">
        <v>43441</v>
      </c>
      <c r="L10" s="44">
        <v>35.5</v>
      </c>
      <c r="M10" s="44">
        <v>37.5</v>
      </c>
    </row>
    <row r="11" spans="3:14" ht="15" thickBot="1">
      <c r="C11" s="32">
        <v>43444</v>
      </c>
      <c r="D11" s="34">
        <v>3.9180999999999999</v>
      </c>
      <c r="G11" s="32">
        <v>43445</v>
      </c>
      <c r="H11" s="40">
        <v>37.61</v>
      </c>
      <c r="K11" s="32">
        <v>43444</v>
      </c>
      <c r="L11" s="44">
        <v>35.5</v>
      </c>
      <c r="M11" s="44">
        <v>37.5</v>
      </c>
    </row>
    <row r="12" spans="3:14" ht="15" thickBot="1">
      <c r="C12" s="32">
        <v>43445</v>
      </c>
      <c r="D12" s="34">
        <v>3.9039999999999999</v>
      </c>
      <c r="G12" s="32">
        <v>43446</v>
      </c>
      <c r="H12" s="40">
        <v>37.590000000000003</v>
      </c>
      <c r="K12" s="32">
        <v>43445</v>
      </c>
      <c r="L12" s="44">
        <v>35.5</v>
      </c>
      <c r="M12" s="44">
        <v>37.5</v>
      </c>
    </row>
    <row r="13" spans="3:14" ht="15" thickBot="1">
      <c r="C13" s="32">
        <v>43446</v>
      </c>
      <c r="D13" s="34">
        <v>3.8555000000000001</v>
      </c>
      <c r="G13" s="32">
        <v>43447</v>
      </c>
      <c r="H13" s="40">
        <v>37.840000000000003</v>
      </c>
      <c r="K13" s="32">
        <v>43446</v>
      </c>
      <c r="L13" s="44">
        <v>35.5</v>
      </c>
      <c r="M13" s="44">
        <v>37.5</v>
      </c>
    </row>
    <row r="14" spans="3:14" ht="15" thickBot="1">
      <c r="C14" s="32">
        <v>43447</v>
      </c>
      <c r="D14" s="34">
        <v>3.8910999999999998</v>
      </c>
      <c r="G14" s="32">
        <v>43448</v>
      </c>
      <c r="H14" s="40">
        <v>38.25</v>
      </c>
      <c r="K14" s="32">
        <v>43447</v>
      </c>
      <c r="L14" s="44">
        <v>35.65</v>
      </c>
      <c r="M14" s="44">
        <v>37.65</v>
      </c>
    </row>
    <row r="15" spans="3:14" ht="15" thickBot="1">
      <c r="C15" s="32">
        <v>43448</v>
      </c>
      <c r="D15" s="34">
        <v>3.9171</v>
      </c>
      <c r="G15" s="32">
        <v>43451</v>
      </c>
      <c r="H15" s="40">
        <v>38.57</v>
      </c>
      <c r="K15" s="32">
        <v>43448</v>
      </c>
      <c r="L15" s="44">
        <v>35.65</v>
      </c>
      <c r="M15" s="44">
        <v>37.65</v>
      </c>
    </row>
    <row r="16" spans="3:14" ht="15" thickBot="1">
      <c r="C16" s="32">
        <v>43451</v>
      </c>
      <c r="D16" s="34">
        <v>3.8995000000000002</v>
      </c>
      <c r="G16" s="32">
        <v>43452</v>
      </c>
      <c r="H16" s="40">
        <v>38.49</v>
      </c>
      <c r="K16" s="32">
        <v>43451</v>
      </c>
      <c r="L16" s="44">
        <v>36.5</v>
      </c>
      <c r="M16" s="44">
        <v>38.5</v>
      </c>
    </row>
    <row r="17" spans="3:13" ht="15" thickBot="1">
      <c r="C17" s="32">
        <v>43452</v>
      </c>
      <c r="D17" s="34">
        <v>3.9123999999999999</v>
      </c>
      <c r="G17" s="32">
        <v>43453</v>
      </c>
      <c r="H17" s="40">
        <v>38.61</v>
      </c>
      <c r="K17" s="32">
        <v>43452</v>
      </c>
      <c r="L17" s="44">
        <v>36.5</v>
      </c>
      <c r="M17" s="44">
        <v>38.5</v>
      </c>
    </row>
    <row r="18" spans="3:13" ht="15" thickBot="1">
      <c r="C18" s="32">
        <v>43453</v>
      </c>
      <c r="D18" s="34">
        <v>3.8976999999999999</v>
      </c>
      <c r="G18" s="32">
        <v>43454</v>
      </c>
      <c r="H18" s="40">
        <v>38.590000000000003</v>
      </c>
      <c r="K18" s="32">
        <v>43453</v>
      </c>
      <c r="L18" s="44">
        <v>37</v>
      </c>
      <c r="M18" s="44">
        <v>39</v>
      </c>
    </row>
    <row r="19" spans="3:13" ht="15" thickBot="1">
      <c r="C19" s="32">
        <v>43454</v>
      </c>
      <c r="D19" s="34">
        <v>3.8422000000000001</v>
      </c>
      <c r="G19" s="32">
        <v>43455</v>
      </c>
      <c r="H19" s="40">
        <v>38.1</v>
      </c>
      <c r="K19" s="32">
        <v>43454</v>
      </c>
      <c r="L19" s="44">
        <v>37</v>
      </c>
      <c r="M19" s="44">
        <v>39</v>
      </c>
    </row>
    <row r="20" spans="3:13" ht="15" thickBot="1">
      <c r="C20" s="32">
        <v>43455</v>
      </c>
      <c r="D20" s="34">
        <v>3.9039999999999999</v>
      </c>
      <c r="G20" s="32">
        <v>43460</v>
      </c>
      <c r="H20" s="40">
        <v>38.46</v>
      </c>
      <c r="K20" s="32">
        <v>43455</v>
      </c>
      <c r="L20" s="44">
        <v>37</v>
      </c>
      <c r="M20" s="44">
        <v>39</v>
      </c>
    </row>
    <row r="21" spans="3:13" ht="15" thickBot="1">
      <c r="C21" s="32">
        <v>43458</v>
      </c>
      <c r="D21" s="34">
        <v>3.9039999999999999</v>
      </c>
      <c r="G21" s="32">
        <v>43461</v>
      </c>
      <c r="H21" s="40">
        <v>38.54</v>
      </c>
      <c r="K21" s="32">
        <v>43460</v>
      </c>
      <c r="L21" s="44">
        <v>37.75</v>
      </c>
      <c r="M21" s="44">
        <v>39.75</v>
      </c>
    </row>
    <row r="22" spans="3:13" ht="15" thickBot="1">
      <c r="C22" s="32">
        <v>43459</v>
      </c>
      <c r="D22" s="34">
        <v>3.9039999999999999</v>
      </c>
      <c r="G22" s="32">
        <v>43462</v>
      </c>
      <c r="H22" s="40">
        <v>37.81</v>
      </c>
      <c r="K22" s="32">
        <v>43461</v>
      </c>
      <c r="L22" s="44">
        <v>38</v>
      </c>
      <c r="M22" s="44">
        <v>40</v>
      </c>
    </row>
    <row r="23" spans="3:13" ht="15" thickBot="1">
      <c r="C23" s="32">
        <v>43460</v>
      </c>
      <c r="D23" s="34">
        <v>3.9220000000000002</v>
      </c>
      <c r="G23" s="32">
        <v>43467</v>
      </c>
      <c r="H23" s="40">
        <v>37.81</v>
      </c>
      <c r="K23" s="32">
        <v>43462</v>
      </c>
      <c r="L23" s="44">
        <v>38.5</v>
      </c>
      <c r="M23" s="44">
        <v>40.5</v>
      </c>
    </row>
    <row r="24" spans="3:13" ht="15" thickBot="1">
      <c r="C24" s="32">
        <v>43461</v>
      </c>
      <c r="D24" s="34">
        <v>3.8734999999999999</v>
      </c>
      <c r="G24" s="32">
        <v>43468</v>
      </c>
      <c r="H24" s="40">
        <v>37.61</v>
      </c>
      <c r="K24" s="32">
        <v>43467</v>
      </c>
      <c r="L24" s="44">
        <v>38.5</v>
      </c>
      <c r="M24" s="44">
        <v>40.5</v>
      </c>
    </row>
    <row r="25" spans="3:13" ht="15" thickBot="1">
      <c r="C25" s="32">
        <v>43462</v>
      </c>
      <c r="D25" s="34">
        <v>3.8813</v>
      </c>
      <c r="G25" s="32">
        <v>43469</v>
      </c>
      <c r="H25" s="40">
        <v>37.47</v>
      </c>
      <c r="K25" s="32">
        <v>43468</v>
      </c>
      <c r="L25" s="44">
        <v>38.25</v>
      </c>
      <c r="M25" s="44">
        <v>40.25</v>
      </c>
    </row>
    <row r="26" spans="3:13" ht="15" thickBot="1">
      <c r="C26" s="32">
        <v>43465</v>
      </c>
      <c r="D26" s="34">
        <v>3.8813</v>
      </c>
      <c r="G26" s="32">
        <v>43472</v>
      </c>
      <c r="H26" s="40">
        <v>37.5</v>
      </c>
      <c r="K26" s="32">
        <v>43469</v>
      </c>
      <c r="L26" s="44">
        <v>38</v>
      </c>
      <c r="M26" s="44">
        <v>40</v>
      </c>
    </row>
    <row r="27" spans="3:13" ht="15" thickBot="1">
      <c r="C27" s="32">
        <v>43466</v>
      </c>
      <c r="D27" s="34">
        <v>3.8813</v>
      </c>
      <c r="G27" s="32">
        <v>43473</v>
      </c>
      <c r="H27" s="40">
        <v>37.51</v>
      </c>
      <c r="K27" s="32">
        <v>43472</v>
      </c>
      <c r="L27" s="44">
        <v>37.5</v>
      </c>
      <c r="M27" s="44">
        <v>39.5</v>
      </c>
    </row>
    <row r="28" spans="3:13" ht="15" thickBot="1">
      <c r="C28" s="32">
        <v>43467</v>
      </c>
      <c r="D28" s="34">
        <v>3.79</v>
      </c>
      <c r="G28" s="32">
        <v>43474</v>
      </c>
      <c r="H28" s="40">
        <v>37.46</v>
      </c>
      <c r="K28" s="32">
        <v>43473</v>
      </c>
      <c r="L28" s="44">
        <v>37.25</v>
      </c>
      <c r="M28" s="44">
        <v>39.25</v>
      </c>
    </row>
    <row r="29" spans="3:13" ht="15" thickBot="1">
      <c r="C29" s="32">
        <v>43468</v>
      </c>
      <c r="D29" s="34">
        <v>3.7565</v>
      </c>
      <c r="G29" s="32">
        <v>43475</v>
      </c>
      <c r="H29" s="40">
        <v>37.24</v>
      </c>
      <c r="K29" s="32">
        <v>43474</v>
      </c>
      <c r="L29" s="44">
        <v>37.75</v>
      </c>
      <c r="M29" s="44">
        <v>39.75</v>
      </c>
    </row>
    <row r="30" spans="3:13" ht="15" thickBot="1">
      <c r="C30" s="32">
        <v>43469</v>
      </c>
      <c r="D30" s="34">
        <v>3.7155</v>
      </c>
      <c r="G30" s="32">
        <v>43476</v>
      </c>
      <c r="H30" s="40">
        <v>37.090000000000003</v>
      </c>
      <c r="K30" s="32">
        <v>43475</v>
      </c>
      <c r="L30" s="44">
        <v>37.25</v>
      </c>
      <c r="M30" s="44">
        <v>39.25</v>
      </c>
    </row>
    <row r="31" spans="3:13" ht="15" thickBot="1">
      <c r="C31" s="32">
        <v>43472</v>
      </c>
      <c r="D31" s="34">
        <v>3.7355999999999998</v>
      </c>
      <c r="G31" s="32">
        <v>43479</v>
      </c>
      <c r="H31" s="40">
        <v>36.89</v>
      </c>
      <c r="K31" s="32">
        <v>43476</v>
      </c>
      <c r="L31" s="44">
        <v>37.25</v>
      </c>
      <c r="M31" s="44">
        <v>39.25</v>
      </c>
    </row>
    <row r="32" spans="3:13" ht="15" thickBot="1">
      <c r="C32" s="32">
        <v>43473</v>
      </c>
      <c r="D32" s="34">
        <v>3.7132999999999998</v>
      </c>
      <c r="G32" s="32">
        <v>43480</v>
      </c>
      <c r="H32" s="40">
        <v>37.090000000000003</v>
      </c>
      <c r="K32" s="32">
        <v>43479</v>
      </c>
      <c r="L32" s="44">
        <v>37.25</v>
      </c>
      <c r="M32" s="44">
        <v>39</v>
      </c>
    </row>
    <row r="33" spans="3:13" ht="15" thickBot="1">
      <c r="C33" s="32">
        <v>43474</v>
      </c>
      <c r="D33" s="34">
        <v>3.6806999999999999</v>
      </c>
      <c r="G33" s="32">
        <v>43481</v>
      </c>
      <c r="H33" s="40">
        <v>37.619999999999997</v>
      </c>
      <c r="K33" s="32">
        <v>43480</v>
      </c>
      <c r="L33" s="44">
        <v>37.25</v>
      </c>
      <c r="M33" s="44">
        <v>39.25</v>
      </c>
    </row>
    <row r="34" spans="3:13" ht="15" thickBot="1">
      <c r="C34" s="32">
        <v>43475</v>
      </c>
      <c r="D34" s="34">
        <v>3.7105000000000001</v>
      </c>
      <c r="G34" s="32">
        <v>43482</v>
      </c>
      <c r="H34" s="40">
        <v>37.9</v>
      </c>
      <c r="K34" s="32">
        <v>43481</v>
      </c>
      <c r="L34" s="44">
        <v>37.25</v>
      </c>
      <c r="M34" s="44">
        <v>39.25</v>
      </c>
    </row>
    <row r="35" spans="3:13" ht="15" thickBot="1">
      <c r="C35" s="32">
        <v>43476</v>
      </c>
      <c r="D35" s="34">
        <v>3.7113</v>
      </c>
      <c r="G35" s="32">
        <v>43483</v>
      </c>
      <c r="H35" s="40">
        <v>37.78</v>
      </c>
      <c r="K35" s="32">
        <v>43482</v>
      </c>
      <c r="L35" s="44">
        <v>37</v>
      </c>
      <c r="M35" s="44">
        <v>39</v>
      </c>
    </row>
    <row r="36" spans="3:13" ht="15" thickBot="1">
      <c r="C36" s="32">
        <v>43479</v>
      </c>
      <c r="D36" s="34">
        <v>3.6991000000000001</v>
      </c>
      <c r="G36" s="32">
        <v>43487</v>
      </c>
      <c r="H36" s="40">
        <v>37.630000000000003</v>
      </c>
      <c r="K36" s="32">
        <v>43483</v>
      </c>
      <c r="L36" s="44">
        <v>37</v>
      </c>
      <c r="M36" s="44">
        <v>39</v>
      </c>
    </row>
    <row r="37" spans="3:13" ht="15" thickBot="1">
      <c r="C37" s="32">
        <v>43480</v>
      </c>
      <c r="D37" s="34">
        <v>3.7172000000000001</v>
      </c>
      <c r="G37" s="32">
        <v>43488</v>
      </c>
      <c r="H37" s="40">
        <v>37.630000000000003</v>
      </c>
      <c r="K37" s="32">
        <v>43486</v>
      </c>
      <c r="L37" s="44">
        <v>36.75</v>
      </c>
      <c r="M37" s="44">
        <v>38.75</v>
      </c>
    </row>
    <row r="38" spans="3:13" ht="15" thickBot="1">
      <c r="C38" s="32">
        <v>43481</v>
      </c>
      <c r="D38" s="34">
        <v>3.7366000000000001</v>
      </c>
      <c r="G38" s="32">
        <v>43489</v>
      </c>
      <c r="H38" s="40">
        <v>37.479999999999997</v>
      </c>
      <c r="K38" s="32">
        <v>43487</v>
      </c>
      <c r="L38" s="44">
        <v>36.75</v>
      </c>
      <c r="M38" s="44">
        <v>38.75</v>
      </c>
    </row>
    <row r="39" spans="3:13" ht="15" thickBot="1">
      <c r="C39" s="32">
        <v>43482</v>
      </c>
      <c r="D39" s="34">
        <v>3.7504</v>
      </c>
      <c r="G39" s="32">
        <v>43490</v>
      </c>
      <c r="H39" s="40">
        <v>37.01</v>
      </c>
      <c r="K39" s="32">
        <v>43488</v>
      </c>
      <c r="L39" s="44">
        <v>37</v>
      </c>
      <c r="M39" s="44">
        <v>39</v>
      </c>
    </row>
    <row r="40" spans="3:13" ht="15" thickBot="1">
      <c r="C40" s="32">
        <v>43483</v>
      </c>
      <c r="D40" s="34">
        <v>3.7517</v>
      </c>
      <c r="G40" s="32">
        <v>43493</v>
      </c>
      <c r="H40" s="40">
        <v>37.08</v>
      </c>
      <c r="K40" s="32">
        <v>43489</v>
      </c>
      <c r="L40" s="44">
        <v>36.5</v>
      </c>
      <c r="M40" s="44">
        <v>38.5</v>
      </c>
    </row>
    <row r="41" spans="3:13" ht="15" thickBot="1">
      <c r="C41" s="32">
        <v>43486</v>
      </c>
      <c r="D41" s="34">
        <v>3.7549999999999999</v>
      </c>
      <c r="G41" s="32">
        <v>43494</v>
      </c>
      <c r="H41" s="40">
        <v>37.5</v>
      </c>
      <c r="K41" s="32">
        <v>43490</v>
      </c>
      <c r="L41" s="44">
        <v>36.25</v>
      </c>
      <c r="M41" s="44">
        <v>38.25</v>
      </c>
    </row>
    <row r="42" spans="3:13" ht="15" thickBot="1">
      <c r="C42" s="32">
        <v>43487</v>
      </c>
      <c r="D42" s="34">
        <v>3.8151999999999999</v>
      </c>
      <c r="G42" s="32">
        <v>43495</v>
      </c>
      <c r="H42" s="40">
        <v>37.409999999999997</v>
      </c>
      <c r="K42" s="32">
        <v>43493</v>
      </c>
      <c r="L42" s="44">
        <v>36.25</v>
      </c>
      <c r="M42" s="44">
        <v>38.25</v>
      </c>
    </row>
    <row r="43" spans="3:13" ht="15" thickBot="1">
      <c r="C43" s="32">
        <v>43488</v>
      </c>
      <c r="D43" s="34">
        <v>3.7663000000000002</v>
      </c>
      <c r="G43" s="32">
        <v>43496</v>
      </c>
      <c r="H43" s="40">
        <v>37.450000000000003</v>
      </c>
      <c r="K43" s="32">
        <v>43494</v>
      </c>
      <c r="L43" s="44">
        <v>36.5</v>
      </c>
      <c r="M43" s="44">
        <v>38.5</v>
      </c>
    </row>
    <row r="44" spans="3:13" ht="15" thickBot="1">
      <c r="C44" s="32">
        <v>43489</v>
      </c>
      <c r="D44" s="34">
        <v>3.7732999999999999</v>
      </c>
      <c r="G44" s="32">
        <v>43497</v>
      </c>
      <c r="H44" s="40">
        <v>37.31</v>
      </c>
      <c r="K44" s="32">
        <v>43495</v>
      </c>
      <c r="L44" s="44">
        <v>36.25</v>
      </c>
      <c r="M44" s="44">
        <v>38.25</v>
      </c>
    </row>
    <row r="45" spans="3:13" ht="15" thickBot="1">
      <c r="C45" s="32">
        <v>43490</v>
      </c>
      <c r="D45" s="34">
        <v>3.7707999999999999</v>
      </c>
      <c r="G45" s="32">
        <v>43500</v>
      </c>
      <c r="H45" s="40">
        <v>37.130000000000003</v>
      </c>
      <c r="K45" s="32">
        <v>43496</v>
      </c>
      <c r="L45" s="44">
        <v>35.5</v>
      </c>
      <c r="M45" s="44">
        <v>37.5</v>
      </c>
    </row>
    <row r="46" spans="3:13" ht="15" thickBot="1">
      <c r="C46" s="32">
        <v>43493</v>
      </c>
      <c r="D46" s="34">
        <v>3.7618999999999998</v>
      </c>
      <c r="G46" s="32">
        <v>43501</v>
      </c>
      <c r="H46" s="40">
        <v>37.15</v>
      </c>
      <c r="K46" s="32">
        <v>43497</v>
      </c>
      <c r="L46" s="44">
        <v>35.75</v>
      </c>
      <c r="M46" s="44">
        <v>37.75</v>
      </c>
    </row>
    <row r="47" spans="3:13" ht="15" thickBot="1">
      <c r="C47" s="32">
        <v>43494</v>
      </c>
      <c r="D47" s="34">
        <v>3.7202000000000002</v>
      </c>
      <c r="G47" s="32">
        <v>43502</v>
      </c>
      <c r="H47" s="40">
        <v>37.479999999999997</v>
      </c>
      <c r="K47" s="32">
        <v>43500</v>
      </c>
      <c r="L47" s="44">
        <v>35.5</v>
      </c>
      <c r="M47" s="44">
        <v>37.5</v>
      </c>
    </row>
    <row r="48" spans="3:13" ht="15" thickBot="1">
      <c r="C48" s="32">
        <v>43495</v>
      </c>
      <c r="D48" s="34">
        <v>3.6850000000000001</v>
      </c>
      <c r="G48" s="32">
        <v>43503</v>
      </c>
      <c r="H48" s="40">
        <v>37.76</v>
      </c>
      <c r="K48" s="32">
        <v>43501</v>
      </c>
      <c r="L48" s="44">
        <v>35.299999999999997</v>
      </c>
      <c r="M48" s="44">
        <v>37.299999999999997</v>
      </c>
    </row>
    <row r="49" spans="3:13" ht="15" thickBot="1">
      <c r="C49" s="32">
        <v>43496</v>
      </c>
      <c r="D49" s="34">
        <v>3.6440000000000001</v>
      </c>
      <c r="G49" s="32">
        <v>43504</v>
      </c>
      <c r="H49" s="40">
        <v>37.85</v>
      </c>
      <c r="K49" s="32">
        <v>43502</v>
      </c>
      <c r="L49" s="44">
        <v>35.25</v>
      </c>
      <c r="M49" s="44">
        <v>37.25</v>
      </c>
    </row>
    <row r="50" spans="3:13" ht="15" thickBot="1">
      <c r="C50" s="32">
        <v>43497</v>
      </c>
      <c r="D50" s="34">
        <v>3.6597</v>
      </c>
      <c r="G50" s="32">
        <v>43507</v>
      </c>
      <c r="H50" s="40">
        <v>38.049999999999997</v>
      </c>
      <c r="K50" s="32">
        <v>43503</v>
      </c>
      <c r="L50" s="44">
        <v>36.75</v>
      </c>
      <c r="M50" s="44">
        <v>37.75</v>
      </c>
    </row>
    <row r="51" spans="3:13" ht="15" thickBot="1">
      <c r="C51" s="32">
        <v>43500</v>
      </c>
      <c r="D51" s="34">
        <v>3.6686999999999999</v>
      </c>
      <c r="G51" s="32">
        <v>43508</v>
      </c>
      <c r="H51" s="40">
        <v>38.020000000000003</v>
      </c>
      <c r="K51" s="32">
        <v>43504</v>
      </c>
      <c r="L51" s="44">
        <v>36.5</v>
      </c>
      <c r="M51" s="44">
        <v>37.5</v>
      </c>
    </row>
    <row r="52" spans="3:13" ht="15" thickBot="1">
      <c r="C52" s="32">
        <v>43501</v>
      </c>
      <c r="D52" s="34">
        <v>3.6698</v>
      </c>
      <c r="G52" s="32">
        <v>43509</v>
      </c>
      <c r="H52" s="40">
        <v>38.229999999999997</v>
      </c>
      <c r="K52" s="32">
        <v>43507</v>
      </c>
      <c r="L52" s="44">
        <v>37</v>
      </c>
      <c r="M52" s="44">
        <v>38</v>
      </c>
    </row>
    <row r="53" spans="3:13" ht="15" thickBot="1">
      <c r="C53" s="32">
        <v>43502</v>
      </c>
      <c r="D53" s="34">
        <v>3.6983000000000001</v>
      </c>
      <c r="G53" s="32">
        <v>43510</v>
      </c>
      <c r="H53" s="40">
        <v>38.35</v>
      </c>
      <c r="K53" s="32">
        <v>43508</v>
      </c>
      <c r="L53" s="44">
        <v>37</v>
      </c>
      <c r="M53" s="44">
        <v>38</v>
      </c>
    </row>
    <row r="54" spans="3:13" ht="15" thickBot="1">
      <c r="C54" s="32">
        <v>43503</v>
      </c>
      <c r="D54" s="34">
        <v>3.7166999999999999</v>
      </c>
      <c r="G54" s="32">
        <v>43511</v>
      </c>
      <c r="H54" s="40">
        <v>38.729999999999997</v>
      </c>
      <c r="K54" s="32">
        <v>43509</v>
      </c>
      <c r="L54" s="44">
        <v>37.25</v>
      </c>
      <c r="M54" s="44">
        <v>38.25</v>
      </c>
    </row>
    <row r="55" spans="3:13" ht="15" thickBot="1">
      <c r="C55" s="32">
        <v>43504</v>
      </c>
      <c r="D55" s="34">
        <v>3.7292000000000001</v>
      </c>
      <c r="G55" s="32">
        <v>43515</v>
      </c>
      <c r="H55" s="40">
        <v>39.32</v>
      </c>
      <c r="K55" s="32">
        <v>43510</v>
      </c>
      <c r="L55" s="44">
        <v>37.5</v>
      </c>
      <c r="M55" s="44">
        <v>38.5</v>
      </c>
    </row>
    <row r="56" spans="3:13" ht="15" thickBot="1">
      <c r="C56" s="32">
        <v>43507</v>
      </c>
      <c r="D56" s="34">
        <v>3.7576999999999998</v>
      </c>
      <c r="G56" s="32">
        <v>43516</v>
      </c>
      <c r="H56" s="40">
        <v>39.96</v>
      </c>
      <c r="K56" s="32">
        <v>43511</v>
      </c>
      <c r="L56" s="44">
        <v>37.75</v>
      </c>
      <c r="M56" s="44">
        <v>38.75</v>
      </c>
    </row>
    <row r="57" spans="3:13" ht="15" thickBot="1">
      <c r="C57" s="32">
        <v>43508</v>
      </c>
      <c r="D57" s="34">
        <v>3.7098</v>
      </c>
      <c r="G57" s="32">
        <v>43517</v>
      </c>
      <c r="H57" s="40">
        <v>39.76</v>
      </c>
      <c r="K57" s="32">
        <v>43514</v>
      </c>
      <c r="L57" s="44">
        <v>37.75</v>
      </c>
      <c r="M57" s="44">
        <v>38.75</v>
      </c>
    </row>
    <row r="58" spans="3:13" ht="15" thickBot="1">
      <c r="C58" s="32">
        <v>43509</v>
      </c>
      <c r="D58" s="34">
        <v>3.7544</v>
      </c>
      <c r="G58" s="32">
        <v>43518</v>
      </c>
      <c r="H58" s="40">
        <v>39.340000000000003</v>
      </c>
      <c r="K58" s="32">
        <v>43515</v>
      </c>
      <c r="L58" s="44">
        <v>38</v>
      </c>
      <c r="M58" s="44">
        <v>39</v>
      </c>
    </row>
    <row r="59" spans="3:13" ht="15" thickBot="1">
      <c r="C59" s="32">
        <v>43510</v>
      </c>
      <c r="D59" s="34">
        <v>3.7233000000000001</v>
      </c>
      <c r="G59" s="32">
        <v>43521</v>
      </c>
      <c r="H59" s="40">
        <v>39.19</v>
      </c>
      <c r="K59" s="32">
        <v>43516</v>
      </c>
      <c r="L59" s="44">
        <v>38.75</v>
      </c>
      <c r="M59" s="44">
        <v>39.75</v>
      </c>
    </row>
    <row r="60" spans="3:13" ht="15" thickBot="1">
      <c r="C60" s="32">
        <v>43511</v>
      </c>
      <c r="D60" s="34">
        <v>3.7008000000000001</v>
      </c>
      <c r="G60" s="32">
        <v>43522</v>
      </c>
      <c r="H60" s="40">
        <v>39.090000000000003</v>
      </c>
      <c r="K60" s="32">
        <v>43517</v>
      </c>
      <c r="L60" s="44">
        <v>38.25</v>
      </c>
      <c r="M60" s="44">
        <v>39.25</v>
      </c>
    </row>
    <row r="61" spans="3:13" ht="15" thickBot="1">
      <c r="C61" s="32">
        <v>43514</v>
      </c>
      <c r="D61" s="34">
        <v>3.7353000000000001</v>
      </c>
      <c r="G61" s="32">
        <v>43523</v>
      </c>
      <c r="H61" s="40">
        <v>39.04</v>
      </c>
      <c r="K61" s="32">
        <v>43518</v>
      </c>
      <c r="L61" s="44">
        <v>38.75</v>
      </c>
      <c r="M61" s="44">
        <v>38.75</v>
      </c>
    </row>
    <row r="62" spans="3:13" ht="15" thickBot="1">
      <c r="C62" s="32">
        <v>43515</v>
      </c>
      <c r="D62" s="34">
        <v>3.7231000000000001</v>
      </c>
      <c r="G62" s="32">
        <v>43524</v>
      </c>
      <c r="H62" s="40">
        <v>39.35</v>
      </c>
      <c r="K62" s="32">
        <v>43521</v>
      </c>
      <c r="L62" s="44">
        <v>36.75</v>
      </c>
      <c r="M62" s="44">
        <v>38.75</v>
      </c>
    </row>
    <row r="63" spans="3:13" ht="15" thickBot="1">
      <c r="C63" s="32">
        <v>43516</v>
      </c>
      <c r="D63" s="34">
        <v>3.7277</v>
      </c>
      <c r="G63" s="32">
        <v>43525</v>
      </c>
      <c r="H63" s="40">
        <v>40.31</v>
      </c>
      <c r="K63" s="32">
        <v>43522</v>
      </c>
      <c r="L63" s="44">
        <v>37.25</v>
      </c>
      <c r="M63" s="44">
        <v>39.25</v>
      </c>
    </row>
    <row r="64" spans="3:13" ht="15" thickBot="1">
      <c r="C64" s="32">
        <v>43517</v>
      </c>
      <c r="D64" s="34">
        <v>3.7696000000000001</v>
      </c>
      <c r="G64" s="32">
        <v>43530</v>
      </c>
      <c r="H64" s="40">
        <v>40.76</v>
      </c>
      <c r="K64" s="32">
        <v>43523</v>
      </c>
      <c r="L64" s="44">
        <v>38</v>
      </c>
      <c r="M64" s="44">
        <v>39</v>
      </c>
    </row>
    <row r="65" spans="3:13" ht="15" thickBot="1">
      <c r="C65" s="32">
        <v>43518</v>
      </c>
      <c r="D65" s="34">
        <v>3.7484999999999999</v>
      </c>
      <c r="G65" s="32">
        <v>43531</v>
      </c>
      <c r="H65" s="40">
        <v>42.8</v>
      </c>
      <c r="K65" s="32">
        <v>43524</v>
      </c>
      <c r="L65" s="44">
        <v>38</v>
      </c>
      <c r="M65" s="44">
        <v>39</v>
      </c>
    </row>
    <row r="66" spans="3:13" ht="15" thickBot="1">
      <c r="C66" s="32">
        <v>43521</v>
      </c>
      <c r="D66" s="34">
        <v>3.7521</v>
      </c>
      <c r="G66" s="32">
        <v>43532</v>
      </c>
      <c r="H66" s="40">
        <v>41.43</v>
      </c>
      <c r="K66" s="32">
        <v>43525</v>
      </c>
      <c r="L66" s="44">
        <v>37</v>
      </c>
      <c r="M66" s="44">
        <v>39</v>
      </c>
    </row>
    <row r="67" spans="3:13" ht="15" thickBot="1">
      <c r="C67" s="32">
        <v>43522</v>
      </c>
      <c r="D67" s="34">
        <v>3.7488999999999999</v>
      </c>
      <c r="G67" s="32">
        <v>43535</v>
      </c>
      <c r="H67" s="40">
        <v>41.32</v>
      </c>
      <c r="K67" s="32">
        <v>43530</v>
      </c>
      <c r="L67" s="44">
        <v>38.5</v>
      </c>
      <c r="M67" s="44">
        <v>40.5</v>
      </c>
    </row>
    <row r="68" spans="3:13" ht="15" thickBot="1">
      <c r="C68" s="32">
        <v>43523</v>
      </c>
      <c r="D68" s="34">
        <v>3.7286999999999999</v>
      </c>
      <c r="G68" s="32">
        <v>43536</v>
      </c>
      <c r="H68" s="40">
        <v>41.39</v>
      </c>
      <c r="K68" s="32">
        <v>43531</v>
      </c>
      <c r="L68" s="44">
        <v>41.5</v>
      </c>
      <c r="M68" s="44">
        <v>42.5</v>
      </c>
    </row>
    <row r="69" spans="3:13" ht="15" thickBot="1">
      <c r="C69" s="32">
        <v>43524</v>
      </c>
      <c r="D69" s="34">
        <v>3.7513999999999998</v>
      </c>
      <c r="G69" s="32">
        <v>43537</v>
      </c>
      <c r="H69" s="40">
        <v>41.27</v>
      </c>
      <c r="K69" s="32">
        <v>43532</v>
      </c>
      <c r="L69" s="44">
        <v>40</v>
      </c>
      <c r="M69" s="44">
        <v>41</v>
      </c>
    </row>
    <row r="70" spans="3:13" ht="15" thickBot="1">
      <c r="C70" s="32">
        <v>43525</v>
      </c>
      <c r="D70" s="34">
        <v>3.7751999999999999</v>
      </c>
      <c r="G70" s="32">
        <v>43538</v>
      </c>
      <c r="H70" s="40">
        <v>40.799999999999997</v>
      </c>
      <c r="K70" s="32">
        <v>43535</v>
      </c>
      <c r="L70" s="44">
        <v>40</v>
      </c>
      <c r="M70" s="44">
        <v>41</v>
      </c>
    </row>
    <row r="71" spans="3:13" ht="15" thickBot="1">
      <c r="C71" s="32">
        <v>43528</v>
      </c>
      <c r="D71" s="34">
        <v>3.7755000000000001</v>
      </c>
      <c r="G71" s="32">
        <v>43539</v>
      </c>
      <c r="H71" s="40">
        <v>40.130000000000003</v>
      </c>
      <c r="K71" s="32">
        <v>43536</v>
      </c>
      <c r="L71" s="44">
        <v>40.25</v>
      </c>
      <c r="M71" s="44">
        <v>41.25</v>
      </c>
    </row>
    <row r="72" spans="3:13" ht="15" thickBot="1">
      <c r="C72" s="32">
        <v>43529</v>
      </c>
      <c r="D72" s="34">
        <v>3.7755000000000001</v>
      </c>
      <c r="G72" s="32">
        <v>43542</v>
      </c>
      <c r="H72" s="40">
        <v>40.020000000000003</v>
      </c>
      <c r="K72" s="32">
        <v>43537</v>
      </c>
      <c r="L72" s="44">
        <v>40.5</v>
      </c>
      <c r="M72" s="44">
        <v>41.5</v>
      </c>
    </row>
    <row r="73" spans="3:13" ht="15" thickBot="1">
      <c r="C73" s="32">
        <v>43530</v>
      </c>
      <c r="D73" s="34">
        <v>3.8401000000000001</v>
      </c>
      <c r="G73" s="32">
        <v>43543</v>
      </c>
      <c r="H73" s="40">
        <v>40.31</v>
      </c>
      <c r="K73" s="32">
        <v>43538</v>
      </c>
      <c r="L73" s="44">
        <v>40</v>
      </c>
      <c r="M73" s="44">
        <v>41</v>
      </c>
    </row>
    <row r="74" spans="3:13" ht="15" thickBot="1">
      <c r="C74" s="32">
        <v>43531</v>
      </c>
      <c r="D74" s="34">
        <v>3.8704000000000001</v>
      </c>
      <c r="G74" s="32">
        <v>43544</v>
      </c>
      <c r="H74" s="40">
        <v>40.74</v>
      </c>
      <c r="K74" s="32">
        <v>43539</v>
      </c>
      <c r="L74" s="44">
        <v>39</v>
      </c>
      <c r="M74" s="44">
        <v>41</v>
      </c>
    </row>
    <row r="75" spans="3:13" ht="15" thickBot="1">
      <c r="C75" s="32">
        <v>43532</v>
      </c>
      <c r="D75" s="34">
        <v>3.8668</v>
      </c>
      <c r="G75" s="32">
        <v>43545</v>
      </c>
      <c r="H75" s="40">
        <v>40.96</v>
      </c>
      <c r="K75" s="32">
        <v>43542</v>
      </c>
      <c r="L75" s="44">
        <v>40</v>
      </c>
      <c r="M75" s="44">
        <v>41</v>
      </c>
    </row>
    <row r="76" spans="3:13" ht="15" thickBot="1">
      <c r="C76" s="32">
        <v>43535</v>
      </c>
      <c r="D76" s="34">
        <v>3.8403</v>
      </c>
      <c r="G76" s="32">
        <v>43546</v>
      </c>
      <c r="H76" s="40">
        <v>42.07</v>
      </c>
      <c r="K76" s="32">
        <v>43543</v>
      </c>
      <c r="L76" s="44">
        <v>40.25</v>
      </c>
      <c r="M76" s="44">
        <v>41.25</v>
      </c>
    </row>
    <row r="77" spans="3:13" ht="15" thickBot="1">
      <c r="C77" s="32">
        <v>43536</v>
      </c>
      <c r="D77" s="34">
        <v>3.8113999999999999</v>
      </c>
      <c r="G77" s="32">
        <v>43549</v>
      </c>
      <c r="H77" s="40">
        <v>42.04</v>
      </c>
      <c r="K77" s="32">
        <v>43544</v>
      </c>
      <c r="L77" s="44">
        <v>40.25</v>
      </c>
      <c r="M77" s="44">
        <v>41.25</v>
      </c>
    </row>
    <row r="78" spans="3:13" ht="15" thickBot="1">
      <c r="C78" s="32">
        <v>43537</v>
      </c>
      <c r="D78" s="34">
        <v>3.8147000000000002</v>
      </c>
      <c r="G78" s="32">
        <v>43550</v>
      </c>
      <c r="H78" s="40">
        <v>42.58</v>
      </c>
      <c r="K78" s="32">
        <v>43545</v>
      </c>
      <c r="L78" s="44">
        <v>39.25</v>
      </c>
      <c r="M78" s="44">
        <v>41.25</v>
      </c>
    </row>
    <row r="79" spans="3:13" ht="15" thickBot="1">
      <c r="C79" s="32">
        <v>43538</v>
      </c>
      <c r="D79" s="34">
        <v>3.8443000000000001</v>
      </c>
      <c r="G79" s="32">
        <v>43551</v>
      </c>
      <c r="H79" s="40">
        <v>43.92</v>
      </c>
      <c r="K79" s="32">
        <v>43546</v>
      </c>
      <c r="L79" s="44">
        <v>39.75</v>
      </c>
      <c r="M79" s="44">
        <v>41.75</v>
      </c>
    </row>
    <row r="80" spans="3:13" ht="15" thickBot="1">
      <c r="C80" s="32">
        <v>43539</v>
      </c>
      <c r="D80" s="34">
        <v>3.8144</v>
      </c>
      <c r="G80" s="32">
        <v>43552</v>
      </c>
      <c r="H80" s="40">
        <v>43.67</v>
      </c>
      <c r="K80" s="32">
        <v>43549</v>
      </c>
      <c r="L80" s="44">
        <v>40.9</v>
      </c>
      <c r="M80" s="44">
        <v>41.9</v>
      </c>
    </row>
    <row r="81" spans="3:13" ht="15" thickBot="1">
      <c r="C81" s="32">
        <v>43542</v>
      </c>
      <c r="D81" s="34">
        <v>3.7915000000000001</v>
      </c>
      <c r="G81" s="32">
        <v>43553</v>
      </c>
      <c r="H81" s="40">
        <v>43.53</v>
      </c>
      <c r="K81" s="32">
        <v>43550</v>
      </c>
      <c r="L81" s="44">
        <v>41.55</v>
      </c>
      <c r="M81" s="44">
        <v>42.55</v>
      </c>
    </row>
    <row r="82" spans="3:13" ht="15" thickBot="1">
      <c r="C82" s="32">
        <v>43543</v>
      </c>
      <c r="D82" s="34">
        <v>3.7890999999999999</v>
      </c>
      <c r="G82" s="32">
        <v>43556</v>
      </c>
      <c r="H82" s="40">
        <v>43.27</v>
      </c>
      <c r="K82" s="32">
        <v>43551</v>
      </c>
      <c r="L82" s="44">
        <v>43</v>
      </c>
      <c r="M82" s="44">
        <v>44</v>
      </c>
    </row>
    <row r="83" spans="3:13" ht="15" thickBot="1">
      <c r="C83" s="32">
        <v>43544</v>
      </c>
      <c r="D83" s="34">
        <v>3.7763</v>
      </c>
      <c r="G83" s="32">
        <v>43558</v>
      </c>
      <c r="H83" s="40">
        <v>42.71</v>
      </c>
      <c r="K83" s="32">
        <v>43552</v>
      </c>
      <c r="L83" s="44">
        <v>41.8</v>
      </c>
      <c r="M83" s="44">
        <v>43.8</v>
      </c>
    </row>
    <row r="84" spans="3:13" ht="15" thickBot="1">
      <c r="C84" s="32">
        <v>43545</v>
      </c>
      <c r="D84" s="34">
        <v>3.7930000000000001</v>
      </c>
      <c r="G84" s="32">
        <v>43559</v>
      </c>
      <c r="H84" s="40">
        <v>43.4</v>
      </c>
      <c r="K84" s="32">
        <v>43553</v>
      </c>
      <c r="L84" s="44">
        <v>42.65</v>
      </c>
      <c r="M84" s="44">
        <v>43.65</v>
      </c>
    </row>
    <row r="85" spans="3:13" ht="15" thickBot="1">
      <c r="C85" s="32">
        <v>43546</v>
      </c>
      <c r="D85" s="34">
        <v>3.9070999999999998</v>
      </c>
      <c r="G85" s="32">
        <v>43560</v>
      </c>
      <c r="H85" s="40">
        <v>43.81</v>
      </c>
      <c r="K85" s="32">
        <v>43556</v>
      </c>
      <c r="L85" s="44">
        <v>42.5</v>
      </c>
      <c r="M85" s="44">
        <v>43.5</v>
      </c>
    </row>
    <row r="86" spans="3:13" ht="15" thickBot="1">
      <c r="C86" s="32">
        <v>43549</v>
      </c>
      <c r="D86" s="34">
        <v>3.8544</v>
      </c>
      <c r="G86" s="32">
        <v>43563</v>
      </c>
      <c r="H86" s="40">
        <v>43.49</v>
      </c>
      <c r="K86" s="32">
        <v>43558</v>
      </c>
      <c r="L86" s="44">
        <v>42.5</v>
      </c>
      <c r="M86" s="44">
        <v>43.5</v>
      </c>
    </row>
    <row r="87" spans="3:13" ht="15" thickBot="1">
      <c r="C87" s="32">
        <v>43550</v>
      </c>
      <c r="D87" s="34">
        <v>3.8773</v>
      </c>
      <c r="G87" s="32">
        <v>43564</v>
      </c>
      <c r="H87" s="40">
        <v>43.41</v>
      </c>
      <c r="K87" s="32">
        <v>43559</v>
      </c>
      <c r="L87" s="44">
        <v>42.65</v>
      </c>
      <c r="M87" s="44">
        <v>43.65</v>
      </c>
    </row>
    <row r="88" spans="3:13" ht="15" thickBot="1">
      <c r="C88" s="32">
        <v>43551</v>
      </c>
      <c r="D88" s="34">
        <v>3.9935</v>
      </c>
      <c r="G88" s="32">
        <v>43565</v>
      </c>
      <c r="H88" s="40">
        <v>43.05</v>
      </c>
      <c r="K88" s="32">
        <v>43560</v>
      </c>
      <c r="L88" s="44">
        <v>43</v>
      </c>
      <c r="M88" s="44">
        <v>44</v>
      </c>
    </row>
    <row r="89" spans="3:13" ht="15" thickBot="1">
      <c r="C89" s="32">
        <v>43552</v>
      </c>
      <c r="D89" s="34">
        <v>3.9009999999999998</v>
      </c>
      <c r="G89" s="32">
        <v>43566</v>
      </c>
      <c r="H89" s="40">
        <v>42.97</v>
      </c>
      <c r="K89" s="32">
        <v>43563</v>
      </c>
      <c r="L89" s="44">
        <v>43</v>
      </c>
      <c r="M89" s="44">
        <v>44</v>
      </c>
    </row>
    <row r="90" spans="3:13" ht="15" thickBot="1">
      <c r="C90" s="32">
        <v>43553</v>
      </c>
      <c r="D90" s="34">
        <v>3.9247000000000001</v>
      </c>
      <c r="G90" s="32">
        <v>43567</v>
      </c>
      <c r="H90" s="40">
        <v>42.26</v>
      </c>
      <c r="K90" s="32">
        <v>43564</v>
      </c>
      <c r="L90" s="44">
        <v>43</v>
      </c>
      <c r="M90" s="44">
        <v>44</v>
      </c>
    </row>
    <row r="91" spans="3:13" ht="15" thickBot="1">
      <c r="C91" s="32">
        <v>43556</v>
      </c>
      <c r="D91" s="34">
        <v>3.8517999999999999</v>
      </c>
      <c r="G91" s="32">
        <v>43570</v>
      </c>
      <c r="H91" s="40">
        <v>41.77</v>
      </c>
      <c r="K91" s="32">
        <v>43565</v>
      </c>
      <c r="L91" s="44">
        <v>43</v>
      </c>
      <c r="M91" s="44">
        <v>44</v>
      </c>
    </row>
    <row r="92" spans="3:13" ht="15" thickBot="1">
      <c r="C92" s="32">
        <v>43557</v>
      </c>
      <c r="D92" s="34">
        <v>3.8536999999999999</v>
      </c>
      <c r="G92" s="32">
        <v>43571</v>
      </c>
      <c r="H92" s="40">
        <v>43.06</v>
      </c>
      <c r="K92" s="32">
        <v>43566</v>
      </c>
      <c r="L92" s="44">
        <v>43</v>
      </c>
      <c r="M92" s="44">
        <v>44</v>
      </c>
    </row>
    <row r="93" spans="3:13" ht="15" thickBot="1">
      <c r="C93" s="32">
        <v>43558</v>
      </c>
      <c r="D93" s="34">
        <v>3.87</v>
      </c>
      <c r="G93" s="32">
        <v>43572</v>
      </c>
      <c r="H93" s="40">
        <v>42.36</v>
      </c>
      <c r="K93" s="32">
        <v>43567</v>
      </c>
      <c r="L93" s="44">
        <v>42.65</v>
      </c>
      <c r="M93" s="44">
        <v>43.65</v>
      </c>
    </row>
    <row r="94" spans="3:13" ht="15" thickBot="1">
      <c r="C94" s="32">
        <v>43559</v>
      </c>
      <c r="D94" s="34">
        <v>3.859</v>
      </c>
      <c r="G94" s="32">
        <v>43577</v>
      </c>
      <c r="H94" s="40">
        <v>42.68</v>
      </c>
      <c r="K94" s="32">
        <v>43570</v>
      </c>
      <c r="L94" s="44">
        <v>42.5</v>
      </c>
      <c r="M94" s="44">
        <v>43.5</v>
      </c>
    </row>
    <row r="95" spans="3:13" ht="15" thickBot="1">
      <c r="C95" s="32">
        <v>43560</v>
      </c>
      <c r="D95" s="34">
        <v>3.8734999999999999</v>
      </c>
      <c r="G95" s="32">
        <v>43578</v>
      </c>
      <c r="H95" s="40">
        <v>42.43</v>
      </c>
      <c r="K95" s="32">
        <v>43571</v>
      </c>
      <c r="L95" s="44">
        <v>42.8</v>
      </c>
      <c r="M95" s="44">
        <v>43.8</v>
      </c>
    </row>
    <row r="96" spans="3:13" ht="15" thickBot="1">
      <c r="C96" s="32">
        <v>43563</v>
      </c>
      <c r="D96" s="34">
        <v>3.8494999999999999</v>
      </c>
      <c r="G96" s="32">
        <v>43579</v>
      </c>
      <c r="H96" s="40">
        <v>44.54</v>
      </c>
      <c r="K96" s="32">
        <v>43572</v>
      </c>
      <c r="L96" s="44">
        <v>41.4</v>
      </c>
      <c r="M96" s="44">
        <v>43.45</v>
      </c>
    </row>
    <row r="97" spans="3:13" ht="15" thickBot="1">
      <c r="C97" s="32">
        <v>43564</v>
      </c>
      <c r="D97" s="34">
        <v>3.851</v>
      </c>
      <c r="G97" s="32">
        <v>43580</v>
      </c>
      <c r="H97" s="40">
        <v>45.1</v>
      </c>
      <c r="K97" s="32">
        <v>43577</v>
      </c>
      <c r="L97" s="44">
        <v>43.35</v>
      </c>
      <c r="M97" s="44">
        <v>44.35</v>
      </c>
    </row>
    <row r="98" spans="3:13" ht="15" thickBot="1">
      <c r="C98" s="32">
        <v>43565</v>
      </c>
      <c r="D98" s="34">
        <v>3.8250999999999999</v>
      </c>
      <c r="G98" s="32">
        <v>43581</v>
      </c>
      <c r="H98" s="40">
        <v>46.46</v>
      </c>
      <c r="K98" s="32">
        <v>43578</v>
      </c>
      <c r="L98" s="44">
        <v>43.15</v>
      </c>
      <c r="M98" s="44">
        <v>44.15</v>
      </c>
    </row>
    <row r="99" spans="3:13" ht="15" thickBot="1">
      <c r="C99" s="32">
        <v>43566</v>
      </c>
      <c r="D99" s="34">
        <v>3.8582000000000001</v>
      </c>
      <c r="G99" s="32">
        <v>43584</v>
      </c>
      <c r="H99" s="40">
        <v>44.71</v>
      </c>
      <c r="K99" s="32">
        <v>43579</v>
      </c>
      <c r="L99" s="44">
        <v>43.5</v>
      </c>
      <c r="M99" s="44">
        <v>44.5</v>
      </c>
    </row>
    <row r="100" spans="3:13" ht="15" thickBot="1">
      <c r="C100" s="32">
        <v>43567</v>
      </c>
      <c r="D100" s="34">
        <v>3.8818999999999999</v>
      </c>
      <c r="G100" s="32">
        <v>43585</v>
      </c>
      <c r="H100" s="40">
        <v>44.38</v>
      </c>
      <c r="K100" s="32">
        <v>43580</v>
      </c>
      <c r="L100" s="44">
        <v>45</v>
      </c>
      <c r="M100" s="44">
        <v>46</v>
      </c>
    </row>
    <row r="101" spans="3:13" ht="15" thickBot="1">
      <c r="C101" s="32">
        <v>43570</v>
      </c>
      <c r="D101" s="34">
        <v>3.8723000000000001</v>
      </c>
      <c r="G101" s="32">
        <v>43587</v>
      </c>
      <c r="H101" s="40">
        <v>44.99</v>
      </c>
      <c r="K101" s="32">
        <v>43581</v>
      </c>
      <c r="L101" s="44">
        <v>45.1</v>
      </c>
      <c r="M101" s="44">
        <v>46.1</v>
      </c>
    </row>
    <row r="102" spans="3:13" ht="15" thickBot="1">
      <c r="C102" s="32">
        <v>43571</v>
      </c>
      <c r="D102" s="34">
        <v>3.9039999999999999</v>
      </c>
      <c r="G102" s="32">
        <v>43588</v>
      </c>
      <c r="H102" s="40">
        <v>44.66</v>
      </c>
      <c r="K102" s="32">
        <v>43584</v>
      </c>
      <c r="L102" s="44">
        <v>44.07</v>
      </c>
      <c r="M102" s="44">
        <v>45.07</v>
      </c>
    </row>
    <row r="103" spans="3:13" ht="15" thickBot="1">
      <c r="C103" s="32">
        <v>43572</v>
      </c>
      <c r="D103" s="34">
        <v>3.9382000000000001</v>
      </c>
      <c r="G103" s="32">
        <v>43591</v>
      </c>
      <c r="H103" s="40">
        <v>44.93</v>
      </c>
      <c r="K103" s="32">
        <v>43585</v>
      </c>
      <c r="L103" s="44">
        <v>45</v>
      </c>
      <c r="M103" s="44">
        <v>46</v>
      </c>
    </row>
    <row r="104" spans="3:13" ht="15" thickBot="1">
      <c r="C104" s="32">
        <v>43573</v>
      </c>
      <c r="D104" s="34">
        <v>3.9274</v>
      </c>
      <c r="G104" s="32">
        <v>43592</v>
      </c>
      <c r="H104" s="40">
        <v>45.43</v>
      </c>
      <c r="K104" s="32">
        <v>43587</v>
      </c>
      <c r="L104" s="44">
        <v>45.25</v>
      </c>
      <c r="M104" s="44">
        <v>46.25</v>
      </c>
    </row>
    <row r="105" spans="3:13" ht="15" thickBot="1">
      <c r="C105" s="32">
        <v>43574</v>
      </c>
      <c r="D105" s="34">
        <v>3.9275000000000002</v>
      </c>
      <c r="G105" s="32">
        <v>43593</v>
      </c>
      <c r="H105" s="40">
        <v>45.42</v>
      </c>
      <c r="K105" s="32">
        <v>43588</v>
      </c>
      <c r="L105" s="44">
        <v>44.55</v>
      </c>
      <c r="M105" s="44">
        <v>45.75</v>
      </c>
    </row>
    <row r="106" spans="3:13" ht="15" thickBot="1">
      <c r="C106" s="32">
        <v>43577</v>
      </c>
      <c r="D106" s="34">
        <v>3.9365000000000001</v>
      </c>
      <c r="G106" s="32">
        <v>43594</v>
      </c>
      <c r="H106" s="40">
        <v>45.24</v>
      </c>
      <c r="K106" s="32">
        <v>43591</v>
      </c>
      <c r="L106" s="44">
        <v>45.5</v>
      </c>
      <c r="M106" s="44">
        <v>46.5</v>
      </c>
    </row>
    <row r="107" spans="3:13" ht="15" thickBot="1">
      <c r="C107" s="32">
        <v>43578</v>
      </c>
      <c r="D107" s="34">
        <v>3.9211</v>
      </c>
      <c r="G107" s="32">
        <v>43595</v>
      </c>
      <c r="H107" s="40">
        <v>45.07</v>
      </c>
      <c r="K107" s="32">
        <v>43592</v>
      </c>
      <c r="L107" s="44">
        <v>45</v>
      </c>
      <c r="M107" s="44">
        <v>46</v>
      </c>
    </row>
    <row r="108" spans="3:13" ht="15" thickBot="1">
      <c r="C108" s="32">
        <v>43579</v>
      </c>
      <c r="D108" s="34">
        <v>3.9927000000000001</v>
      </c>
      <c r="G108" s="32">
        <v>43598</v>
      </c>
      <c r="H108" s="40">
        <v>45.36</v>
      </c>
      <c r="K108" s="32">
        <v>43593</v>
      </c>
      <c r="L108" s="44">
        <v>45</v>
      </c>
      <c r="M108" s="44">
        <v>46</v>
      </c>
    </row>
    <row r="109" spans="3:13" ht="15" thickBot="1">
      <c r="C109" s="32">
        <v>43580</v>
      </c>
      <c r="D109" s="34">
        <v>3.9542000000000002</v>
      </c>
      <c r="G109" s="32">
        <v>43599</v>
      </c>
      <c r="H109" s="40">
        <v>45.85</v>
      </c>
      <c r="K109" s="32">
        <v>43594</v>
      </c>
      <c r="L109" s="44">
        <v>45</v>
      </c>
      <c r="M109" s="44">
        <v>46</v>
      </c>
    </row>
    <row r="110" spans="3:13" ht="15" thickBot="1">
      <c r="C110" s="32">
        <v>43581</v>
      </c>
      <c r="D110" s="34">
        <v>3.9293</v>
      </c>
      <c r="G110" s="32">
        <v>43600</v>
      </c>
      <c r="H110" s="40">
        <v>44.97</v>
      </c>
      <c r="K110" s="32">
        <v>43595</v>
      </c>
      <c r="L110" s="44">
        <v>44.5</v>
      </c>
      <c r="M110" s="44">
        <v>46</v>
      </c>
    </row>
    <row r="111" spans="3:13" ht="15" thickBot="1">
      <c r="C111" s="32">
        <v>43584</v>
      </c>
      <c r="D111" s="34">
        <v>3.9456000000000002</v>
      </c>
      <c r="G111" s="32">
        <v>43601</v>
      </c>
      <c r="H111" s="40">
        <v>45.12</v>
      </c>
      <c r="K111" s="32">
        <v>43598</v>
      </c>
      <c r="L111" s="44">
        <v>44.5</v>
      </c>
      <c r="M111" s="44">
        <v>46</v>
      </c>
    </row>
    <row r="112" spans="3:13" ht="15" thickBot="1">
      <c r="C112" s="32">
        <v>43585</v>
      </c>
      <c r="D112" s="34">
        <v>3.9215</v>
      </c>
      <c r="G112" s="32">
        <v>43602</v>
      </c>
      <c r="H112" s="40">
        <v>45.31</v>
      </c>
      <c r="K112" s="32">
        <v>43599</v>
      </c>
      <c r="L112" s="44">
        <v>44.5</v>
      </c>
      <c r="M112" s="44">
        <v>46</v>
      </c>
    </row>
    <row r="113" spans="3:13" ht="15" thickBot="1">
      <c r="C113" s="32">
        <v>43586</v>
      </c>
      <c r="D113" s="34">
        <v>3.9201999999999999</v>
      </c>
      <c r="G113" s="32">
        <v>43605</v>
      </c>
      <c r="H113" s="40">
        <v>45.4</v>
      </c>
      <c r="K113" s="32">
        <v>43600</v>
      </c>
      <c r="L113" s="44">
        <v>44.5</v>
      </c>
      <c r="M113" s="44">
        <v>46</v>
      </c>
    </row>
    <row r="114" spans="3:13" ht="15" thickBot="1">
      <c r="C114" s="32">
        <v>43587</v>
      </c>
      <c r="D114" s="34">
        <v>3.9661</v>
      </c>
      <c r="G114" s="32">
        <v>43606</v>
      </c>
      <c r="H114" s="40">
        <v>44.92</v>
      </c>
      <c r="K114" s="32">
        <v>43601</v>
      </c>
      <c r="L114" s="44">
        <v>44.5</v>
      </c>
      <c r="M114" s="44">
        <v>46</v>
      </c>
    </row>
    <row r="115" spans="3:13" ht="15" thickBot="1">
      <c r="C115" s="32">
        <v>43588</v>
      </c>
      <c r="D115" s="34">
        <v>3.9382000000000001</v>
      </c>
      <c r="G115" s="32">
        <v>43607</v>
      </c>
      <c r="H115" s="40">
        <v>44.92</v>
      </c>
      <c r="K115" s="32">
        <v>43602</v>
      </c>
      <c r="L115" s="44">
        <v>44.6</v>
      </c>
      <c r="M115" s="44">
        <v>46.1</v>
      </c>
    </row>
    <row r="116" spans="3:13" ht="15" thickBot="1">
      <c r="C116" s="32">
        <v>43591</v>
      </c>
      <c r="D116" s="34">
        <v>3.9695</v>
      </c>
      <c r="G116" s="32">
        <v>43608</v>
      </c>
      <c r="H116" s="40">
        <v>45.31</v>
      </c>
      <c r="K116" s="32">
        <v>43605</v>
      </c>
      <c r="L116" s="44">
        <v>44.85</v>
      </c>
      <c r="M116" s="44">
        <v>46.35</v>
      </c>
    </row>
    <row r="117" spans="3:13" ht="15" thickBot="1">
      <c r="C117" s="32">
        <v>43592</v>
      </c>
      <c r="D117" s="34">
        <v>3.9710000000000001</v>
      </c>
      <c r="G117" s="32">
        <v>43609</v>
      </c>
      <c r="H117" s="40">
        <v>45.16</v>
      </c>
      <c r="K117" s="32">
        <v>43606</v>
      </c>
      <c r="L117" s="44">
        <v>44.75</v>
      </c>
      <c r="M117" s="44">
        <v>46.25</v>
      </c>
    </row>
    <row r="118" spans="3:13" ht="15" thickBot="1">
      <c r="C118" s="32">
        <v>43593</v>
      </c>
      <c r="D118" s="34">
        <v>3.9285000000000001</v>
      </c>
      <c r="G118" s="32">
        <v>43613</v>
      </c>
      <c r="H118" s="40">
        <v>44.88</v>
      </c>
      <c r="K118" s="32">
        <v>43607</v>
      </c>
      <c r="L118" s="44">
        <v>44.6</v>
      </c>
      <c r="M118" s="44">
        <v>46.1</v>
      </c>
    </row>
    <row r="119" spans="3:13" ht="15" thickBot="1">
      <c r="C119" s="32">
        <v>43594</v>
      </c>
      <c r="D119" s="34">
        <v>3.9466000000000001</v>
      </c>
      <c r="G119" s="32">
        <v>43614</v>
      </c>
      <c r="H119" s="40">
        <v>44.78</v>
      </c>
      <c r="K119" s="32">
        <v>43608</v>
      </c>
      <c r="L119" s="44">
        <v>44.7</v>
      </c>
      <c r="M119" s="44">
        <v>46.2</v>
      </c>
    </row>
    <row r="120" spans="3:13" ht="15" thickBot="1">
      <c r="C120" s="32">
        <v>43595</v>
      </c>
      <c r="D120" s="34">
        <v>3.9571999999999998</v>
      </c>
      <c r="G120" s="32">
        <v>43615</v>
      </c>
      <c r="H120" s="40">
        <v>44.86</v>
      </c>
      <c r="K120" s="32">
        <v>43609</v>
      </c>
      <c r="L120" s="44">
        <v>44.65</v>
      </c>
      <c r="M120" s="44">
        <v>46.15</v>
      </c>
    </row>
    <row r="121" spans="3:13" ht="15" thickBot="1">
      <c r="C121" s="32">
        <v>43598</v>
      </c>
      <c r="D121" s="34">
        <v>3.9939</v>
      </c>
      <c r="G121" s="32">
        <v>43616</v>
      </c>
      <c r="H121" s="40">
        <v>44.84</v>
      </c>
      <c r="K121" s="32">
        <v>43612</v>
      </c>
      <c r="L121" s="44">
        <v>44.65</v>
      </c>
      <c r="M121" s="44">
        <v>46.15</v>
      </c>
    </row>
    <row r="122" spans="3:13" ht="15" thickBot="1">
      <c r="C122" s="32">
        <v>43599</v>
      </c>
      <c r="D122" s="34">
        <v>3.9750999999999999</v>
      </c>
      <c r="G122" s="32">
        <v>43619</v>
      </c>
      <c r="H122" s="40">
        <v>44.87</v>
      </c>
      <c r="K122" s="32">
        <v>43613</v>
      </c>
      <c r="L122" s="44">
        <v>44.7</v>
      </c>
      <c r="M122" s="44">
        <v>46.2</v>
      </c>
    </row>
    <row r="123" spans="3:13" ht="15" thickBot="1">
      <c r="C123" s="32">
        <v>43600</v>
      </c>
      <c r="D123" s="34">
        <v>4.0016999999999996</v>
      </c>
      <c r="G123" s="32">
        <v>43620</v>
      </c>
      <c r="H123" s="40">
        <v>44.49</v>
      </c>
      <c r="K123" s="32">
        <v>43614</v>
      </c>
      <c r="L123" s="44">
        <v>44.7</v>
      </c>
      <c r="M123" s="44">
        <v>46.2</v>
      </c>
    </row>
    <row r="124" spans="3:13" ht="15" thickBot="1">
      <c r="C124" s="32">
        <v>43601</v>
      </c>
      <c r="D124" s="34">
        <v>4.0468999999999999</v>
      </c>
      <c r="G124" s="32">
        <v>43621</v>
      </c>
      <c r="H124" s="40">
        <v>44.74</v>
      </c>
      <c r="K124" s="32">
        <v>43615</v>
      </c>
      <c r="L124" s="44">
        <v>44.4</v>
      </c>
      <c r="M124" s="44">
        <v>45.9</v>
      </c>
    </row>
    <row r="125" spans="3:13" ht="15" thickBot="1">
      <c r="C125" s="32">
        <v>43602</v>
      </c>
      <c r="D125" s="34">
        <v>4.0998999999999999</v>
      </c>
      <c r="G125" s="32">
        <v>43622</v>
      </c>
      <c r="H125" s="40">
        <v>44.95</v>
      </c>
      <c r="K125" s="32">
        <v>43616</v>
      </c>
      <c r="L125" s="44">
        <v>44.5</v>
      </c>
      <c r="M125" s="44">
        <v>46</v>
      </c>
    </row>
    <row r="126" spans="3:13" ht="15" thickBot="1">
      <c r="C126" s="32">
        <v>43605</v>
      </c>
      <c r="D126" s="34">
        <v>4.0968</v>
      </c>
      <c r="G126" s="32">
        <v>43623</v>
      </c>
      <c r="H126" s="40">
        <v>44.96</v>
      </c>
      <c r="K126" s="32">
        <v>43619</v>
      </c>
      <c r="L126" s="44">
        <v>44.6</v>
      </c>
      <c r="M126" s="44">
        <v>46.1</v>
      </c>
    </row>
    <row r="127" spans="3:13" ht="15" thickBot="1">
      <c r="C127" s="32">
        <v>43606</v>
      </c>
      <c r="D127" s="34">
        <v>4.0389999999999997</v>
      </c>
      <c r="G127" s="32">
        <v>43626</v>
      </c>
      <c r="H127" s="40">
        <v>44.78</v>
      </c>
      <c r="K127" s="32">
        <v>43620</v>
      </c>
      <c r="L127" s="44">
        <v>44.5</v>
      </c>
      <c r="M127" s="44">
        <v>46</v>
      </c>
    </row>
    <row r="128" spans="3:13" ht="15" thickBot="1">
      <c r="C128" s="32">
        <v>43607</v>
      </c>
      <c r="D128" s="34">
        <v>4.0403000000000002</v>
      </c>
      <c r="G128" s="32">
        <v>43627</v>
      </c>
      <c r="H128" s="40">
        <v>44.1</v>
      </c>
      <c r="K128" s="32">
        <v>43621</v>
      </c>
      <c r="L128" s="44">
        <v>44.1</v>
      </c>
      <c r="M128" s="44">
        <v>45.6</v>
      </c>
    </row>
    <row r="129" spans="3:13" ht="15" thickBot="1">
      <c r="C129" s="32">
        <v>43608</v>
      </c>
      <c r="D129" s="34">
        <v>4.0400999999999998</v>
      </c>
      <c r="G129" s="32">
        <v>43628</v>
      </c>
      <c r="H129" s="40">
        <v>42.93</v>
      </c>
      <c r="K129" s="32">
        <v>43622</v>
      </c>
      <c r="L129" s="44">
        <v>44.15</v>
      </c>
      <c r="M129" s="44">
        <v>45.65</v>
      </c>
    </row>
    <row r="130" spans="3:13" ht="15" thickBot="1">
      <c r="C130" s="32">
        <v>43609</v>
      </c>
      <c r="D130" s="34">
        <v>4.0225</v>
      </c>
      <c r="G130" s="32">
        <v>43629</v>
      </c>
      <c r="H130" s="40">
        <v>43.56</v>
      </c>
      <c r="K130" s="32">
        <v>43623</v>
      </c>
      <c r="L130" s="44">
        <v>44.2</v>
      </c>
      <c r="M130" s="44">
        <v>45.7</v>
      </c>
    </row>
    <row r="131" spans="3:13" ht="15" thickBot="1">
      <c r="C131" s="32">
        <v>43612</v>
      </c>
      <c r="D131" s="34">
        <v>4.0423</v>
      </c>
      <c r="G131" s="32">
        <v>43630</v>
      </c>
      <c r="H131" s="40">
        <v>44.26</v>
      </c>
      <c r="K131" s="32">
        <v>43626</v>
      </c>
      <c r="L131" s="44">
        <v>44</v>
      </c>
      <c r="M131" s="44">
        <v>45.5</v>
      </c>
    </row>
    <row r="132" spans="3:13" ht="15" thickBot="1">
      <c r="C132" s="32">
        <v>43613</v>
      </c>
      <c r="D132" s="34">
        <v>4.0247000000000002</v>
      </c>
      <c r="G132" s="32">
        <v>43634</v>
      </c>
      <c r="H132" s="40">
        <v>43.72</v>
      </c>
      <c r="K132" s="32">
        <v>43627</v>
      </c>
      <c r="L132" s="44">
        <v>44</v>
      </c>
      <c r="M132" s="44">
        <v>45.5</v>
      </c>
    </row>
    <row r="133" spans="3:13" ht="15" thickBot="1">
      <c r="C133" s="32">
        <v>43614</v>
      </c>
      <c r="D133" s="34">
        <v>3.9746999999999999</v>
      </c>
      <c r="G133" s="32">
        <v>43635</v>
      </c>
      <c r="H133" s="40">
        <v>43.5</v>
      </c>
      <c r="K133" s="32">
        <v>43628</v>
      </c>
      <c r="L133" s="44">
        <v>43.8</v>
      </c>
      <c r="M133" s="44">
        <v>45.3</v>
      </c>
    </row>
    <row r="134" spans="3:13" ht="15" thickBot="1">
      <c r="C134" s="32">
        <v>43615</v>
      </c>
      <c r="D134" s="34">
        <v>3.9817999999999998</v>
      </c>
      <c r="G134" s="32">
        <v>43637</v>
      </c>
      <c r="H134" s="40">
        <v>43.02</v>
      </c>
      <c r="K134" s="32">
        <v>43629</v>
      </c>
      <c r="L134" s="44">
        <v>43.8</v>
      </c>
      <c r="M134" s="44">
        <v>45.3</v>
      </c>
    </row>
    <row r="135" spans="3:13" ht="15" thickBot="1">
      <c r="C135" s="32">
        <v>43616</v>
      </c>
      <c r="D135" s="34">
        <v>3.9228000000000001</v>
      </c>
      <c r="G135" s="32">
        <v>43640</v>
      </c>
      <c r="H135" s="40">
        <v>42.68</v>
      </c>
      <c r="K135" s="32">
        <v>43630</v>
      </c>
      <c r="L135" s="44">
        <v>43.7</v>
      </c>
      <c r="M135" s="44">
        <v>45.2</v>
      </c>
    </row>
    <row r="136" spans="3:13" ht="15" thickBot="1">
      <c r="C136" s="32">
        <v>43619</v>
      </c>
      <c r="D136" s="34">
        <v>3.8858999999999999</v>
      </c>
      <c r="G136" s="32">
        <v>43641</v>
      </c>
      <c r="H136" s="40">
        <v>42.6</v>
      </c>
      <c r="K136" s="32">
        <v>43634</v>
      </c>
      <c r="L136" s="44">
        <v>43.65</v>
      </c>
      <c r="M136" s="44">
        <v>45.15</v>
      </c>
    </row>
    <row r="137" spans="3:13" ht="15" thickBot="1">
      <c r="C137" s="32">
        <v>43620</v>
      </c>
      <c r="D137" s="34">
        <v>3.8548</v>
      </c>
      <c r="G137" s="32">
        <v>43642</v>
      </c>
      <c r="H137" s="40">
        <v>42.74</v>
      </c>
      <c r="K137" s="32">
        <v>43635</v>
      </c>
      <c r="L137" s="44">
        <v>43.4</v>
      </c>
      <c r="M137" s="44">
        <v>44.9</v>
      </c>
    </row>
    <row r="138" spans="3:13" ht="15" thickBot="1">
      <c r="C138" s="32">
        <v>43621</v>
      </c>
      <c r="D138" s="34">
        <v>3.8811</v>
      </c>
      <c r="G138" s="32">
        <v>43643</v>
      </c>
      <c r="H138" s="40">
        <v>43.07</v>
      </c>
      <c r="K138" s="32">
        <v>43637</v>
      </c>
      <c r="L138" s="44">
        <v>43</v>
      </c>
      <c r="M138" s="44">
        <v>44.5</v>
      </c>
    </row>
    <row r="139" spans="3:13" ht="15" thickBot="1">
      <c r="C139" s="32">
        <v>43622</v>
      </c>
      <c r="D139" s="34">
        <v>3.8797999999999999</v>
      </c>
      <c r="G139" s="32">
        <v>43644</v>
      </c>
      <c r="H139" s="40">
        <v>43.05</v>
      </c>
      <c r="K139" s="32">
        <v>43640</v>
      </c>
      <c r="L139" s="44">
        <v>42.94</v>
      </c>
      <c r="M139" s="44">
        <v>44.44</v>
      </c>
    </row>
    <row r="140" spans="3:13" ht="15" thickBot="1">
      <c r="C140" s="32">
        <v>43623</v>
      </c>
      <c r="D140" s="34">
        <v>3.8788999999999998</v>
      </c>
      <c r="G140" s="32">
        <v>43647</v>
      </c>
      <c r="H140" s="40">
        <v>42.46</v>
      </c>
      <c r="K140" s="32">
        <v>43641</v>
      </c>
      <c r="L140" s="44">
        <v>42.6</v>
      </c>
      <c r="M140" s="44">
        <v>44.1</v>
      </c>
    </row>
    <row r="141" spans="3:13" ht="15" thickBot="1">
      <c r="C141" s="32">
        <v>43626</v>
      </c>
      <c r="D141" s="34">
        <v>3.8887</v>
      </c>
      <c r="G141" s="32">
        <v>43648</v>
      </c>
      <c r="H141" s="40">
        <v>42.25</v>
      </c>
      <c r="K141" s="32">
        <v>43642</v>
      </c>
      <c r="L141" s="44">
        <v>42.7</v>
      </c>
      <c r="M141" s="44">
        <v>44.2</v>
      </c>
    </row>
    <row r="142" spans="3:13" ht="15" thickBot="1">
      <c r="C142" s="32">
        <v>43627</v>
      </c>
      <c r="D142" s="34">
        <v>3.8571</v>
      </c>
      <c r="G142" s="32">
        <v>43649</v>
      </c>
      <c r="H142" s="40">
        <v>42.29</v>
      </c>
      <c r="K142" s="32">
        <v>43643</v>
      </c>
      <c r="L142" s="44">
        <v>42.7</v>
      </c>
      <c r="M142" s="44">
        <v>44.2</v>
      </c>
    </row>
    <row r="143" spans="3:13" ht="15" thickBot="1">
      <c r="C143" s="32">
        <v>43628</v>
      </c>
      <c r="D143" s="34">
        <v>3.8672</v>
      </c>
      <c r="G143" s="32">
        <v>43651</v>
      </c>
      <c r="H143" s="40">
        <v>42.21</v>
      </c>
      <c r="K143" s="32">
        <v>43644</v>
      </c>
      <c r="L143" s="44">
        <v>42.3</v>
      </c>
      <c r="M143" s="44">
        <v>43.8</v>
      </c>
    </row>
    <row r="144" spans="3:13" ht="15" thickBot="1">
      <c r="C144" s="32">
        <v>43629</v>
      </c>
      <c r="D144" s="34">
        <v>3.8487</v>
      </c>
      <c r="G144" s="32">
        <v>43656</v>
      </c>
      <c r="H144" s="40">
        <v>41.95</v>
      </c>
      <c r="K144" s="32">
        <v>43647</v>
      </c>
      <c r="L144" s="44">
        <v>41.95</v>
      </c>
      <c r="M144" s="44">
        <v>43.45</v>
      </c>
    </row>
    <row r="145" spans="3:13" ht="15" thickBot="1">
      <c r="C145" s="32">
        <v>43630</v>
      </c>
      <c r="D145" s="34">
        <v>3.8957999999999999</v>
      </c>
      <c r="G145" s="32">
        <v>43657</v>
      </c>
      <c r="H145" s="40">
        <v>41.92</v>
      </c>
      <c r="K145" s="32">
        <v>43648</v>
      </c>
      <c r="L145" s="44">
        <v>42</v>
      </c>
      <c r="M145" s="44">
        <v>43.5</v>
      </c>
    </row>
    <row r="146" spans="3:13" ht="15" thickBot="1">
      <c r="C146" s="32">
        <v>43633</v>
      </c>
      <c r="D146" s="34">
        <v>3.8883000000000001</v>
      </c>
      <c r="G146" s="32">
        <v>43658</v>
      </c>
      <c r="H146" s="40">
        <v>41.94</v>
      </c>
      <c r="K146" s="32">
        <v>43649</v>
      </c>
      <c r="L146" s="44">
        <v>41.55</v>
      </c>
      <c r="M146" s="44">
        <v>43.05</v>
      </c>
    </row>
    <row r="147" spans="3:13" ht="15" thickBot="1">
      <c r="C147" s="32">
        <v>43634</v>
      </c>
      <c r="D147" s="34">
        <v>3.8603000000000001</v>
      </c>
      <c r="G147" s="32">
        <v>43661</v>
      </c>
      <c r="H147" s="40">
        <v>42.44</v>
      </c>
      <c r="K147" s="32">
        <v>43650</v>
      </c>
      <c r="L147" s="44">
        <v>41.4</v>
      </c>
      <c r="M147" s="44">
        <v>42.9</v>
      </c>
    </row>
    <row r="148" spans="3:13" ht="15" thickBot="1">
      <c r="C148" s="32">
        <v>43635</v>
      </c>
      <c r="D148" s="34">
        <v>3.839</v>
      </c>
      <c r="G148" s="32">
        <v>43662</v>
      </c>
      <c r="H148" s="40">
        <v>42.82</v>
      </c>
      <c r="K148" s="32">
        <v>43651</v>
      </c>
      <c r="L148" s="44">
        <v>41.4</v>
      </c>
      <c r="M148" s="44">
        <v>42.9</v>
      </c>
    </row>
    <row r="149" spans="3:13" ht="15" thickBot="1">
      <c r="C149" s="32">
        <v>43636</v>
      </c>
      <c r="D149" s="34">
        <v>3.839</v>
      </c>
      <c r="G149" s="32">
        <v>43663</v>
      </c>
      <c r="H149" s="40">
        <v>42.64</v>
      </c>
      <c r="K149" s="32">
        <v>43656</v>
      </c>
      <c r="L149" s="44">
        <v>41.3</v>
      </c>
      <c r="M149" s="44">
        <v>42.8</v>
      </c>
    </row>
    <row r="150" spans="3:13" ht="15" thickBot="1">
      <c r="C150" s="32">
        <v>43637</v>
      </c>
      <c r="D150" s="34">
        <v>3.8191999999999999</v>
      </c>
      <c r="G150" s="32">
        <v>43664</v>
      </c>
      <c r="H150" s="40">
        <v>42.62</v>
      </c>
      <c r="K150" s="32">
        <v>43657</v>
      </c>
      <c r="L150" s="44">
        <v>41.7</v>
      </c>
      <c r="M150" s="44">
        <v>43.2</v>
      </c>
    </row>
    <row r="151" spans="3:13" ht="15" thickBot="1">
      <c r="C151" s="32">
        <v>43640</v>
      </c>
      <c r="D151" s="34">
        <v>3.8254000000000001</v>
      </c>
      <c r="G151" s="32">
        <v>43665</v>
      </c>
      <c r="H151" s="40">
        <v>42.65</v>
      </c>
      <c r="K151" s="32">
        <v>43658</v>
      </c>
      <c r="L151" s="44">
        <v>41.75</v>
      </c>
      <c r="M151" s="44">
        <v>43.25</v>
      </c>
    </row>
    <row r="152" spans="3:13" ht="15" thickBot="1">
      <c r="C152" s="32">
        <v>43641</v>
      </c>
      <c r="D152" s="34">
        <v>3.8479999999999999</v>
      </c>
      <c r="G152" s="32">
        <v>43668</v>
      </c>
      <c r="H152" s="40">
        <v>42.47</v>
      </c>
      <c r="K152" s="32">
        <v>43661</v>
      </c>
      <c r="L152" s="44">
        <v>42.25</v>
      </c>
      <c r="M152" s="44">
        <v>43.75</v>
      </c>
    </row>
    <row r="153" spans="3:13" ht="15" thickBot="1">
      <c r="C153" s="32">
        <v>43642</v>
      </c>
      <c r="D153" s="34">
        <v>3.8445</v>
      </c>
      <c r="G153" s="32">
        <v>43669</v>
      </c>
      <c r="H153" s="40">
        <v>42.98</v>
      </c>
      <c r="K153" s="32">
        <v>43662</v>
      </c>
      <c r="L153" s="44">
        <v>42.95</v>
      </c>
      <c r="M153" s="44">
        <v>44.45</v>
      </c>
    </row>
    <row r="154" spans="3:13" ht="15" thickBot="1">
      <c r="C154" s="32">
        <v>43643</v>
      </c>
      <c r="D154" s="34">
        <v>3.8195999999999999</v>
      </c>
      <c r="G154" s="32">
        <v>43670</v>
      </c>
      <c r="H154" s="40">
        <v>43.41</v>
      </c>
      <c r="K154" s="32">
        <v>43663</v>
      </c>
      <c r="L154" s="44">
        <v>42.7</v>
      </c>
      <c r="M154" s="44">
        <v>44.2</v>
      </c>
    </row>
    <row r="155" spans="3:13" ht="15" thickBot="1">
      <c r="C155" s="32">
        <v>43644</v>
      </c>
      <c r="D155" s="34">
        <v>3.8519999999999999</v>
      </c>
      <c r="G155" s="32">
        <v>43671</v>
      </c>
      <c r="H155" s="40">
        <v>43.79</v>
      </c>
      <c r="K155" s="32">
        <v>43664</v>
      </c>
      <c r="L155" s="44">
        <v>42.45</v>
      </c>
      <c r="M155" s="44">
        <v>43.95</v>
      </c>
    </row>
    <row r="156" spans="3:13" ht="15" thickBot="1">
      <c r="C156" s="32">
        <v>43647</v>
      </c>
      <c r="D156" s="34">
        <v>3.8405</v>
      </c>
      <c r="G156" s="32">
        <v>43672</v>
      </c>
      <c r="H156" s="40">
        <v>43.51</v>
      </c>
      <c r="K156" s="32">
        <v>43665</v>
      </c>
      <c r="L156" s="44">
        <v>42.45</v>
      </c>
      <c r="M156" s="44">
        <v>43.95</v>
      </c>
    </row>
    <row r="157" spans="3:13" ht="15" thickBot="1">
      <c r="C157" s="32">
        <v>43648</v>
      </c>
      <c r="D157" s="34">
        <v>3.8456000000000001</v>
      </c>
      <c r="G157" s="32">
        <v>43675</v>
      </c>
      <c r="H157" s="40">
        <v>43.88</v>
      </c>
      <c r="K157" s="32">
        <v>43668</v>
      </c>
      <c r="L157" s="44">
        <v>42.55</v>
      </c>
      <c r="M157" s="44">
        <v>44.05</v>
      </c>
    </row>
    <row r="158" spans="3:13" ht="15" thickBot="1">
      <c r="C158" s="32">
        <v>43649</v>
      </c>
      <c r="D158" s="34">
        <v>3.8271999999999999</v>
      </c>
      <c r="G158" s="32">
        <v>43676</v>
      </c>
      <c r="H158" s="40">
        <v>44.04</v>
      </c>
      <c r="K158" s="32">
        <v>43669</v>
      </c>
      <c r="L158" s="44">
        <v>42.75</v>
      </c>
      <c r="M158" s="44">
        <v>44.25</v>
      </c>
    </row>
    <row r="159" spans="3:13" ht="15" thickBot="1">
      <c r="C159" s="32">
        <v>43650</v>
      </c>
      <c r="D159" s="34">
        <v>3.8010999999999999</v>
      </c>
      <c r="G159" s="32">
        <v>43677</v>
      </c>
      <c r="H159" s="40">
        <v>44.1</v>
      </c>
      <c r="K159" s="32">
        <v>43670</v>
      </c>
      <c r="L159" s="44">
        <v>43.1</v>
      </c>
      <c r="M159" s="44">
        <v>44.6</v>
      </c>
    </row>
    <row r="160" spans="3:13" ht="15" thickBot="1">
      <c r="C160" s="32">
        <v>43651</v>
      </c>
      <c r="D160" s="34">
        <v>3.8220999999999998</v>
      </c>
      <c r="G160" s="32">
        <v>43678</v>
      </c>
      <c r="H160" s="40">
        <v>44.78</v>
      </c>
      <c r="K160" s="32">
        <v>43671</v>
      </c>
      <c r="L160" s="44">
        <v>43.45</v>
      </c>
      <c r="M160" s="44">
        <v>44.95</v>
      </c>
    </row>
    <row r="161" spans="3:13" ht="15" thickBot="1">
      <c r="C161" s="32">
        <v>43654</v>
      </c>
      <c r="D161" s="34">
        <v>3.8073000000000001</v>
      </c>
      <c r="G161" s="32">
        <v>43679</v>
      </c>
      <c r="H161" s="40">
        <v>45.04</v>
      </c>
      <c r="K161" s="32">
        <v>43672</v>
      </c>
      <c r="L161" s="44">
        <v>43.45</v>
      </c>
      <c r="M161" s="44">
        <v>44.95</v>
      </c>
    </row>
    <row r="162" spans="3:13" ht="15" thickBot="1">
      <c r="C162" s="32">
        <v>43655</v>
      </c>
      <c r="D162" s="34">
        <v>3.8005</v>
      </c>
      <c r="G162" s="32">
        <v>43682</v>
      </c>
      <c r="H162" s="40">
        <v>45.75</v>
      </c>
      <c r="K162" s="32">
        <v>43675</v>
      </c>
      <c r="L162" s="44">
        <v>43.65</v>
      </c>
      <c r="M162" s="44">
        <v>45.15</v>
      </c>
    </row>
    <row r="163" spans="3:13" ht="15" thickBot="1">
      <c r="C163" s="32">
        <v>43656</v>
      </c>
      <c r="D163" s="34">
        <v>3.7545999999999999</v>
      </c>
      <c r="G163" s="32">
        <v>43683</v>
      </c>
      <c r="H163" s="40">
        <v>45.78</v>
      </c>
      <c r="K163" s="32">
        <v>43676</v>
      </c>
      <c r="L163" s="44">
        <v>43.65</v>
      </c>
      <c r="M163" s="44">
        <v>45.15</v>
      </c>
    </row>
    <row r="164" spans="3:13" ht="15" thickBot="1">
      <c r="C164" s="32">
        <v>43657</v>
      </c>
      <c r="D164" s="34">
        <v>3.7551000000000001</v>
      </c>
      <c r="G164" s="32">
        <v>43684</v>
      </c>
      <c r="H164" s="40">
        <v>45.66</v>
      </c>
      <c r="K164" s="32">
        <v>43677</v>
      </c>
      <c r="L164" s="44">
        <v>43.7</v>
      </c>
      <c r="M164" s="44">
        <v>45.2</v>
      </c>
    </row>
    <row r="165" spans="3:13" ht="15" thickBot="1">
      <c r="C165" s="32">
        <v>43658</v>
      </c>
      <c r="D165" s="34">
        <v>3.7372999999999998</v>
      </c>
      <c r="G165" s="32">
        <v>43685</v>
      </c>
      <c r="H165" s="40">
        <v>45.51</v>
      </c>
      <c r="K165" s="32">
        <v>43678</v>
      </c>
      <c r="L165" s="44">
        <v>43.93</v>
      </c>
      <c r="M165" s="44">
        <v>45.43</v>
      </c>
    </row>
    <row r="166" spans="3:13" ht="15" thickBot="1">
      <c r="C166" s="32">
        <v>43661</v>
      </c>
      <c r="D166" s="34">
        <v>3.7566999999999999</v>
      </c>
      <c r="G166" s="32">
        <v>43686</v>
      </c>
      <c r="H166" s="40">
        <v>46.19</v>
      </c>
      <c r="K166" s="32">
        <v>43679</v>
      </c>
      <c r="L166" s="44">
        <v>44.4</v>
      </c>
      <c r="M166" s="44">
        <v>45.9</v>
      </c>
    </row>
    <row r="167" spans="3:13" ht="15" thickBot="1">
      <c r="C167" s="32">
        <v>43662</v>
      </c>
      <c r="D167" s="34">
        <v>3.7686999999999999</v>
      </c>
      <c r="G167" s="32">
        <v>43689</v>
      </c>
      <c r="H167" s="40">
        <v>55.39</v>
      </c>
      <c r="K167" s="32">
        <v>43682</v>
      </c>
      <c r="L167" s="44">
        <v>45.1</v>
      </c>
      <c r="M167" s="44">
        <v>46.6</v>
      </c>
    </row>
    <row r="168" spans="3:13" ht="15" thickBot="1">
      <c r="C168" s="32">
        <v>43663</v>
      </c>
      <c r="D168" s="34">
        <v>3.7641</v>
      </c>
      <c r="G168" s="32">
        <v>43690</v>
      </c>
      <c r="H168" s="40">
        <v>57.5</v>
      </c>
      <c r="K168" s="32">
        <v>43683</v>
      </c>
      <c r="L168" s="44">
        <v>44.9</v>
      </c>
      <c r="M168" s="44">
        <v>46.4</v>
      </c>
    </row>
    <row r="169" spans="3:13" ht="15" thickBot="1">
      <c r="C169" s="32">
        <v>43664</v>
      </c>
      <c r="D169" s="34">
        <v>3.7193000000000001</v>
      </c>
      <c r="G169" s="32">
        <v>43691</v>
      </c>
      <c r="H169" s="40">
        <v>60.95</v>
      </c>
      <c r="K169" s="32">
        <v>43684</v>
      </c>
      <c r="L169" s="44">
        <v>45</v>
      </c>
      <c r="M169" s="44">
        <v>46.5</v>
      </c>
    </row>
    <row r="170" spans="3:13" ht="15" thickBot="1">
      <c r="C170" s="32">
        <v>43665</v>
      </c>
      <c r="D170" s="34">
        <v>3.7494000000000001</v>
      </c>
      <c r="G170" s="32">
        <v>43692</v>
      </c>
      <c r="H170" s="40">
        <v>58.15</v>
      </c>
      <c r="K170" s="32">
        <v>43685</v>
      </c>
      <c r="L170" s="44">
        <v>45.22</v>
      </c>
      <c r="M170" s="44">
        <v>46.72</v>
      </c>
    </row>
    <row r="171" spans="3:13" ht="15" thickBot="1">
      <c r="C171" s="32">
        <v>43668</v>
      </c>
      <c r="D171" s="34">
        <v>3.7406999999999999</v>
      </c>
      <c r="G171" s="32">
        <v>43693</v>
      </c>
      <c r="H171" s="40">
        <v>56.87</v>
      </c>
      <c r="K171" s="32">
        <v>43686</v>
      </c>
      <c r="L171" s="44">
        <v>45.4</v>
      </c>
      <c r="M171" s="44">
        <v>46.9</v>
      </c>
    </row>
    <row r="172" spans="3:13" ht="15" thickBot="1">
      <c r="C172" s="32">
        <v>43669</v>
      </c>
      <c r="D172" s="34">
        <v>3.7736999999999998</v>
      </c>
      <c r="G172" s="32">
        <v>43697</v>
      </c>
      <c r="H172" s="40">
        <v>56.23</v>
      </c>
      <c r="K172" s="32">
        <v>43689</v>
      </c>
      <c r="L172" s="44">
        <v>53</v>
      </c>
      <c r="M172" s="44">
        <v>57</v>
      </c>
    </row>
    <row r="173" spans="3:13" ht="15" thickBot="1">
      <c r="C173" s="32">
        <v>43670</v>
      </c>
      <c r="D173" s="34">
        <v>3.7736000000000001</v>
      </c>
      <c r="G173" s="32">
        <v>43698</v>
      </c>
      <c r="H173" s="40">
        <v>55.56</v>
      </c>
      <c r="K173" s="32">
        <v>43690</v>
      </c>
      <c r="L173" s="44">
        <v>53</v>
      </c>
      <c r="M173" s="44">
        <v>57</v>
      </c>
    </row>
    <row r="174" spans="3:13" ht="15" thickBot="1">
      <c r="C174" s="32">
        <v>43671</v>
      </c>
      <c r="D174" s="34">
        <v>3.7789999999999999</v>
      </c>
      <c r="G174" s="32">
        <v>43699</v>
      </c>
      <c r="H174" s="40">
        <v>55.32</v>
      </c>
      <c r="K174" s="32">
        <v>43691</v>
      </c>
      <c r="L174" s="44">
        <v>58.5</v>
      </c>
      <c r="M174" s="44">
        <v>62</v>
      </c>
    </row>
    <row r="175" spans="3:13" ht="15" thickBot="1">
      <c r="C175" s="32">
        <v>43672</v>
      </c>
      <c r="D175" s="34">
        <v>3.7761</v>
      </c>
      <c r="G175" s="32">
        <v>43700</v>
      </c>
      <c r="H175" s="40">
        <v>55.56</v>
      </c>
      <c r="K175" s="32">
        <v>43692</v>
      </c>
      <c r="L175" s="44">
        <v>55</v>
      </c>
      <c r="M175" s="44">
        <v>59</v>
      </c>
    </row>
    <row r="176" spans="3:13" ht="15" thickBot="1">
      <c r="C176" s="32">
        <v>43675</v>
      </c>
      <c r="D176" s="34">
        <v>3.7816000000000001</v>
      </c>
      <c r="G176" s="32">
        <v>43703</v>
      </c>
      <c r="H176" s="40">
        <v>55.94</v>
      </c>
      <c r="K176" s="32">
        <v>43693</v>
      </c>
      <c r="L176" s="44">
        <v>55</v>
      </c>
      <c r="M176" s="44">
        <v>59</v>
      </c>
    </row>
    <row r="177" spans="3:13" ht="15" thickBot="1">
      <c r="C177" s="32">
        <v>43676</v>
      </c>
      <c r="D177" s="34">
        <v>3.7906</v>
      </c>
      <c r="G177" s="32">
        <v>43704</v>
      </c>
      <c r="H177" s="40">
        <v>57.15</v>
      </c>
      <c r="K177" s="32">
        <v>43697</v>
      </c>
      <c r="L177" s="44">
        <v>53</v>
      </c>
      <c r="M177" s="44">
        <v>58</v>
      </c>
    </row>
    <row r="178" spans="3:13" ht="15" thickBot="1">
      <c r="C178" s="32">
        <v>43677</v>
      </c>
      <c r="D178" s="34">
        <v>3.8129</v>
      </c>
      <c r="G178" s="32">
        <v>43705</v>
      </c>
      <c r="H178" s="40">
        <v>60.87</v>
      </c>
      <c r="K178" s="32">
        <v>43698</v>
      </c>
      <c r="L178" s="44">
        <v>54.5</v>
      </c>
      <c r="M178" s="44">
        <v>58.5</v>
      </c>
    </row>
    <row r="179" spans="3:13" ht="15" thickBot="1">
      <c r="C179" s="32">
        <v>43678</v>
      </c>
      <c r="D179" s="34">
        <v>3.8403</v>
      </c>
      <c r="G179" s="32">
        <v>43706</v>
      </c>
      <c r="H179" s="40">
        <v>59.68</v>
      </c>
      <c r="K179" s="32">
        <v>43699</v>
      </c>
      <c r="L179" s="44">
        <v>54</v>
      </c>
      <c r="M179" s="44">
        <v>58</v>
      </c>
    </row>
    <row r="180" spans="3:13" ht="15" thickBot="1">
      <c r="C180" s="32">
        <v>43679</v>
      </c>
      <c r="D180" s="34">
        <v>3.8893</v>
      </c>
      <c r="G180" s="32">
        <v>43707</v>
      </c>
      <c r="H180" s="40">
        <v>65.22</v>
      </c>
      <c r="K180" s="32">
        <v>43700</v>
      </c>
      <c r="L180" s="44">
        <v>54</v>
      </c>
      <c r="M180" s="44">
        <v>58</v>
      </c>
    </row>
    <row r="181" spans="3:13" ht="15" thickBot="1">
      <c r="C181" s="32">
        <v>43682</v>
      </c>
      <c r="D181" s="34">
        <v>3.9782999999999999</v>
      </c>
      <c r="G181" s="32">
        <v>43710</v>
      </c>
      <c r="H181" s="40">
        <v>62.25</v>
      </c>
      <c r="K181" s="32">
        <v>43703</v>
      </c>
      <c r="L181" s="44">
        <v>54.5</v>
      </c>
      <c r="M181" s="44">
        <v>57.5</v>
      </c>
    </row>
    <row r="182" spans="3:13" ht="15" thickBot="1">
      <c r="C182" s="32">
        <v>43683</v>
      </c>
      <c r="D182" s="34">
        <v>3.9611999999999998</v>
      </c>
      <c r="G182" s="32">
        <v>43711</v>
      </c>
      <c r="H182" s="40">
        <v>62.06</v>
      </c>
      <c r="K182" s="32">
        <v>43704</v>
      </c>
      <c r="L182" s="44">
        <v>56</v>
      </c>
      <c r="M182" s="44">
        <v>59</v>
      </c>
    </row>
    <row r="183" spans="3:13" ht="15" thickBot="1">
      <c r="C183" s="32">
        <v>43684</v>
      </c>
      <c r="D183" s="34">
        <v>3.9691000000000001</v>
      </c>
      <c r="G183" s="32">
        <v>43712</v>
      </c>
      <c r="H183" s="40">
        <v>62.54</v>
      </c>
      <c r="K183" s="32">
        <v>43705</v>
      </c>
      <c r="L183" s="44">
        <v>59.5</v>
      </c>
      <c r="M183" s="44">
        <v>60.5</v>
      </c>
    </row>
    <row r="184" spans="3:13" ht="15" thickBot="1">
      <c r="C184" s="32">
        <v>43685</v>
      </c>
      <c r="D184" s="34">
        <v>3.9199000000000002</v>
      </c>
      <c r="G184" s="32">
        <v>43713</v>
      </c>
      <c r="H184" s="40">
        <v>61.96</v>
      </c>
      <c r="K184" s="32">
        <v>43706</v>
      </c>
      <c r="L184" s="44">
        <v>57.75</v>
      </c>
      <c r="M184" s="44">
        <v>60.75</v>
      </c>
    </row>
    <row r="185" spans="3:13" ht="15" thickBot="1">
      <c r="C185" s="32">
        <v>43686</v>
      </c>
      <c r="D185" s="34">
        <v>3.9416000000000002</v>
      </c>
      <c r="G185" s="32">
        <v>43714</v>
      </c>
      <c r="H185" s="40">
        <v>64.739999999999995</v>
      </c>
      <c r="K185" s="32">
        <v>43707</v>
      </c>
      <c r="L185" s="44">
        <v>60</v>
      </c>
      <c r="M185" s="44">
        <v>63</v>
      </c>
    </row>
    <row r="186" spans="3:13" ht="15" thickBot="1">
      <c r="C186" s="32">
        <v>43689</v>
      </c>
      <c r="D186" s="34">
        <v>3.9855</v>
      </c>
      <c r="G186" s="32">
        <v>43717</v>
      </c>
      <c r="H186" s="40">
        <v>64.06</v>
      </c>
      <c r="K186" s="32">
        <v>43710</v>
      </c>
      <c r="L186" s="44">
        <v>59.5</v>
      </c>
      <c r="M186" s="44">
        <v>63.5</v>
      </c>
    </row>
    <row r="187" spans="3:13" ht="15" thickBot="1">
      <c r="C187" s="32">
        <v>43690</v>
      </c>
      <c r="D187" s="34">
        <v>3.9660000000000002</v>
      </c>
      <c r="G187" s="32">
        <v>43718</v>
      </c>
      <c r="H187" s="40">
        <v>66.239999999999995</v>
      </c>
      <c r="K187" s="32">
        <v>43711</v>
      </c>
      <c r="L187" s="44">
        <v>57</v>
      </c>
      <c r="M187" s="44">
        <v>61</v>
      </c>
    </row>
    <row r="188" spans="3:13" ht="15" thickBot="1">
      <c r="C188" s="32">
        <v>43691</v>
      </c>
      <c r="D188" s="34">
        <v>4.0526</v>
      </c>
      <c r="G188" s="32">
        <v>43719</v>
      </c>
      <c r="H188" s="40">
        <v>67.62</v>
      </c>
      <c r="K188" s="32">
        <v>43712</v>
      </c>
      <c r="L188" s="44">
        <v>54</v>
      </c>
      <c r="M188" s="44">
        <v>59</v>
      </c>
    </row>
    <row r="189" spans="3:13" ht="15" thickBot="1">
      <c r="C189" s="32">
        <v>43692</v>
      </c>
      <c r="D189" s="34">
        <v>3.9910000000000001</v>
      </c>
      <c r="G189" s="32">
        <v>43720</v>
      </c>
      <c r="H189" s="40">
        <v>68.78</v>
      </c>
      <c r="K189" s="32">
        <v>43713</v>
      </c>
      <c r="L189" s="44">
        <v>54</v>
      </c>
      <c r="M189" s="44">
        <v>59</v>
      </c>
    </row>
    <row r="190" spans="3:13" ht="15" thickBot="1">
      <c r="C190" s="32">
        <v>43693</v>
      </c>
      <c r="D190" s="34">
        <v>4.0057999999999998</v>
      </c>
      <c r="G190" s="32">
        <v>43721</v>
      </c>
      <c r="H190" s="40">
        <v>71.23</v>
      </c>
      <c r="K190" s="32">
        <v>43714</v>
      </c>
      <c r="L190" s="44">
        <v>55</v>
      </c>
      <c r="M190" s="44">
        <v>59</v>
      </c>
    </row>
    <row r="191" spans="3:13" ht="15" thickBot="1">
      <c r="C191" s="32">
        <v>43696</v>
      </c>
      <c r="D191" s="34">
        <v>4.0743</v>
      </c>
      <c r="G191" s="32">
        <v>43724</v>
      </c>
      <c r="H191" s="40">
        <v>69.03</v>
      </c>
      <c r="K191" s="32">
        <v>43717</v>
      </c>
      <c r="L191" s="44">
        <v>55</v>
      </c>
      <c r="M191" s="44">
        <v>59</v>
      </c>
    </row>
    <row r="192" spans="3:13" ht="15" thickBot="1">
      <c r="C192" s="32">
        <v>43697</v>
      </c>
      <c r="D192" s="34">
        <v>4.0541999999999998</v>
      </c>
      <c r="G192" s="32">
        <v>43725</v>
      </c>
      <c r="H192" s="40">
        <v>68.650000000000006</v>
      </c>
      <c r="K192" s="32">
        <v>43718</v>
      </c>
      <c r="L192" s="44">
        <v>54.5</v>
      </c>
      <c r="M192" s="44">
        <v>58.75</v>
      </c>
    </row>
    <row r="193" spans="3:13" ht="15" thickBot="1">
      <c r="C193" s="32">
        <v>43698</v>
      </c>
      <c r="D193" s="34">
        <v>4.0269000000000004</v>
      </c>
      <c r="G193" s="32">
        <v>43726</v>
      </c>
      <c r="H193" s="40">
        <v>70.16</v>
      </c>
      <c r="K193" s="32">
        <v>43719</v>
      </c>
      <c r="L193" s="44">
        <v>55</v>
      </c>
      <c r="M193" s="44">
        <v>59</v>
      </c>
    </row>
    <row r="194" spans="3:13" ht="15" thickBot="1">
      <c r="C194" s="32">
        <v>43699</v>
      </c>
      <c r="D194" s="34">
        <v>4.0705999999999998</v>
      </c>
      <c r="G194" s="32">
        <v>43727</v>
      </c>
      <c r="H194" s="40">
        <v>68.87</v>
      </c>
      <c r="K194" s="32">
        <v>43720</v>
      </c>
      <c r="L194" s="44">
        <v>55</v>
      </c>
      <c r="M194" s="44">
        <v>60</v>
      </c>
    </row>
    <row r="195" spans="3:13" ht="15" thickBot="1">
      <c r="C195" s="32">
        <v>43700</v>
      </c>
      <c r="D195" s="34">
        <v>4.1197999999999997</v>
      </c>
      <c r="G195" s="32">
        <v>43728</v>
      </c>
      <c r="H195" s="40">
        <v>68.290000000000006</v>
      </c>
      <c r="K195" s="32">
        <v>43721</v>
      </c>
      <c r="L195" s="44">
        <v>57.5</v>
      </c>
      <c r="M195" s="44">
        <v>61.5</v>
      </c>
    </row>
    <row r="196" spans="3:13" ht="15" thickBot="1">
      <c r="C196" s="32">
        <v>43703</v>
      </c>
      <c r="D196" s="34">
        <v>4.1570999999999998</v>
      </c>
      <c r="G196" s="32">
        <v>43731</v>
      </c>
      <c r="H196" s="40">
        <v>67.45</v>
      </c>
      <c r="K196" s="32">
        <v>43724</v>
      </c>
      <c r="L196" s="44">
        <v>58.5</v>
      </c>
      <c r="M196" s="44">
        <v>61.5</v>
      </c>
    </row>
    <row r="197" spans="3:13" ht="15" thickBot="1">
      <c r="C197" s="32">
        <v>43704</v>
      </c>
      <c r="D197" s="34">
        <v>4.1311</v>
      </c>
      <c r="G197" s="32">
        <v>43732</v>
      </c>
      <c r="H197" s="40">
        <v>65.930000000000007</v>
      </c>
      <c r="K197" s="32">
        <v>43725</v>
      </c>
      <c r="L197" s="44">
        <v>59</v>
      </c>
      <c r="M197" s="44">
        <v>62</v>
      </c>
    </row>
    <row r="198" spans="3:13" ht="15" thickBot="1">
      <c r="C198" s="32">
        <v>43705</v>
      </c>
      <c r="D198" s="34">
        <v>4.1681999999999997</v>
      </c>
      <c r="G198" s="32">
        <v>43733</v>
      </c>
      <c r="H198" s="40">
        <v>63.76</v>
      </c>
      <c r="K198" s="32">
        <v>43726</v>
      </c>
      <c r="L198" s="44">
        <v>59.75</v>
      </c>
      <c r="M198" s="44">
        <v>62.75</v>
      </c>
    </row>
    <row r="199" spans="3:13" ht="15" thickBot="1">
      <c r="C199" s="32">
        <v>43706</v>
      </c>
      <c r="D199" s="34">
        <v>4.1688000000000001</v>
      </c>
      <c r="G199" s="32">
        <v>43734</v>
      </c>
      <c r="H199" s="40">
        <v>64.09</v>
      </c>
      <c r="K199" s="32">
        <v>43727</v>
      </c>
      <c r="L199" s="44">
        <v>60</v>
      </c>
      <c r="M199" s="44">
        <v>63</v>
      </c>
    </row>
    <row r="200" spans="3:13" ht="15" thickBot="1">
      <c r="C200" s="32">
        <v>43707</v>
      </c>
      <c r="D200" s="34">
        <v>4.1452999999999998</v>
      </c>
      <c r="G200" s="32">
        <v>43735</v>
      </c>
      <c r="H200" s="40">
        <v>62.58</v>
      </c>
      <c r="K200" s="32">
        <v>43728</v>
      </c>
      <c r="L200" s="44">
        <v>58.75</v>
      </c>
      <c r="M200" s="44">
        <v>62.75</v>
      </c>
    </row>
    <row r="201" spans="3:13" ht="15" thickBot="1">
      <c r="C201" s="32">
        <v>43710</v>
      </c>
      <c r="D201" s="34">
        <v>4.1871</v>
      </c>
      <c r="G201" s="32">
        <v>43738</v>
      </c>
      <c r="H201" s="40">
        <v>63.31</v>
      </c>
      <c r="K201" s="32">
        <v>43731</v>
      </c>
      <c r="L201" s="44">
        <v>59.25</v>
      </c>
      <c r="M201" s="44">
        <v>62.25</v>
      </c>
    </row>
    <row r="202" spans="3:13" ht="15" thickBot="1">
      <c r="C202" s="32">
        <v>43711</v>
      </c>
      <c r="D202" s="34">
        <v>4.1680999999999999</v>
      </c>
      <c r="G202" s="32">
        <v>43739</v>
      </c>
      <c r="H202" s="40">
        <v>66.08</v>
      </c>
      <c r="K202" s="32">
        <v>43732</v>
      </c>
      <c r="L202" s="44">
        <v>58.75</v>
      </c>
      <c r="M202" s="44">
        <v>61.75</v>
      </c>
    </row>
    <row r="203" spans="3:13" ht="15" thickBot="1">
      <c r="C203" s="32">
        <v>43712</v>
      </c>
      <c r="D203" s="34">
        <v>4.0949999999999998</v>
      </c>
      <c r="G203" s="32">
        <v>43740</v>
      </c>
      <c r="H203" s="40">
        <v>67.010000000000005</v>
      </c>
      <c r="K203" s="32">
        <v>43733</v>
      </c>
      <c r="L203" s="44">
        <v>58.75</v>
      </c>
      <c r="M203" s="44">
        <v>61.75</v>
      </c>
    </row>
    <row r="204" spans="3:13" ht="15" thickBot="1">
      <c r="C204" s="32">
        <v>43713</v>
      </c>
      <c r="D204" s="34">
        <v>4.1093999999999999</v>
      </c>
      <c r="G204" s="32">
        <v>43741</v>
      </c>
      <c r="H204" s="40">
        <v>65.709999999999994</v>
      </c>
      <c r="K204" s="32">
        <v>43734</v>
      </c>
      <c r="L204" s="44">
        <v>59</v>
      </c>
      <c r="M204" s="44">
        <v>62</v>
      </c>
    </row>
    <row r="205" spans="3:13" ht="15" thickBot="1">
      <c r="C205" s="32">
        <v>43714</v>
      </c>
      <c r="D205" s="34">
        <v>4.0617999999999999</v>
      </c>
      <c r="G205" s="32">
        <v>43742</v>
      </c>
      <c r="H205" s="40">
        <v>66.97</v>
      </c>
      <c r="K205" s="32">
        <v>43735</v>
      </c>
      <c r="L205" s="44">
        <v>58.5</v>
      </c>
      <c r="M205" s="44">
        <v>61.5</v>
      </c>
    </row>
    <row r="206" spans="3:13" ht="15" thickBot="1">
      <c r="C206" s="32">
        <v>43717</v>
      </c>
      <c r="D206" s="34">
        <v>4.0952999999999999</v>
      </c>
      <c r="G206" s="32">
        <v>43745</v>
      </c>
      <c r="H206" s="40">
        <v>64.680000000000007</v>
      </c>
      <c r="K206" s="32">
        <v>43738</v>
      </c>
      <c r="L206" s="44">
        <v>58.25</v>
      </c>
      <c r="M206" s="44">
        <v>61.25</v>
      </c>
    </row>
    <row r="207" spans="3:13" ht="15" thickBot="1">
      <c r="C207" s="32">
        <v>43718</v>
      </c>
      <c r="D207" s="34">
        <v>4.0808</v>
      </c>
      <c r="G207" s="32">
        <v>43746</v>
      </c>
      <c r="H207" s="40">
        <v>67.34</v>
      </c>
      <c r="K207" s="32">
        <v>43739</v>
      </c>
      <c r="L207" s="44">
        <v>57.75</v>
      </c>
      <c r="M207" s="44">
        <v>60.75</v>
      </c>
    </row>
    <row r="208" spans="3:13" ht="15" thickBot="1">
      <c r="C208" s="32">
        <v>43719</v>
      </c>
      <c r="D208" s="34">
        <v>4.0679999999999996</v>
      </c>
      <c r="G208" s="32">
        <v>43747</v>
      </c>
      <c r="H208" s="40">
        <v>68.16</v>
      </c>
      <c r="K208" s="32">
        <v>43740</v>
      </c>
      <c r="L208" s="44">
        <v>58.5</v>
      </c>
      <c r="M208" s="44">
        <v>61.5</v>
      </c>
    </row>
    <row r="209" spans="3:13" ht="15" thickBot="1">
      <c r="C209" s="32">
        <v>43720</v>
      </c>
      <c r="D209" s="34">
        <v>4.0608000000000004</v>
      </c>
      <c r="G209" s="32">
        <v>43748</v>
      </c>
      <c r="H209" s="40">
        <v>68.23</v>
      </c>
      <c r="K209" s="32">
        <v>43741</v>
      </c>
      <c r="L209" s="44">
        <v>58</v>
      </c>
      <c r="M209" s="44">
        <v>61</v>
      </c>
    </row>
    <row r="210" spans="3:13" ht="15" thickBot="1">
      <c r="C210" s="32">
        <v>43721</v>
      </c>
      <c r="D210" s="34">
        <v>4.0849000000000002</v>
      </c>
      <c r="G210" s="32">
        <v>43749</v>
      </c>
      <c r="H210" s="40">
        <v>68.45</v>
      </c>
      <c r="K210" s="32">
        <v>43742</v>
      </c>
      <c r="L210" s="44">
        <v>58.25</v>
      </c>
      <c r="M210" s="44">
        <v>61.25</v>
      </c>
    </row>
    <row r="211" spans="3:13" ht="15" thickBot="1">
      <c r="C211" s="32">
        <v>43724</v>
      </c>
      <c r="D211" s="34">
        <v>4.0810000000000004</v>
      </c>
      <c r="G211" s="32">
        <v>43753</v>
      </c>
      <c r="H211" s="40">
        <v>68.83</v>
      </c>
      <c r="K211" s="32">
        <v>43745</v>
      </c>
      <c r="L211" s="44">
        <v>58.25</v>
      </c>
      <c r="M211" s="44">
        <v>61.25</v>
      </c>
    </row>
    <row r="212" spans="3:13" ht="15" thickBot="1">
      <c r="C212" s="32">
        <v>43725</v>
      </c>
      <c r="D212" s="34">
        <v>4.0777000000000001</v>
      </c>
      <c r="G212" s="32">
        <v>43754</v>
      </c>
      <c r="H212" s="40">
        <v>69.31</v>
      </c>
      <c r="K212" s="32">
        <v>43746</v>
      </c>
      <c r="L212" s="44">
        <v>57.5</v>
      </c>
      <c r="M212" s="44">
        <v>61.5</v>
      </c>
    </row>
    <row r="213" spans="3:13" ht="15" thickBot="1">
      <c r="C213" s="32">
        <v>43726</v>
      </c>
      <c r="D213" s="34">
        <v>4.1112000000000002</v>
      </c>
      <c r="G213" s="32">
        <v>43755</v>
      </c>
      <c r="H213" s="40">
        <v>73.83</v>
      </c>
      <c r="K213" s="32">
        <v>43747</v>
      </c>
      <c r="L213" s="44">
        <v>59.75</v>
      </c>
      <c r="M213" s="44">
        <v>61.75</v>
      </c>
    </row>
    <row r="214" spans="3:13" ht="15" thickBot="1">
      <c r="C214" s="32">
        <v>43727</v>
      </c>
      <c r="D214" s="34">
        <v>4.1677999999999997</v>
      </c>
      <c r="G214" s="32">
        <v>43756</v>
      </c>
      <c r="H214" s="40">
        <v>73.84</v>
      </c>
      <c r="K214" s="32">
        <v>43748</v>
      </c>
      <c r="L214" s="44">
        <v>61</v>
      </c>
      <c r="M214" s="44">
        <v>63</v>
      </c>
    </row>
    <row r="215" spans="3:13" ht="15" thickBot="1">
      <c r="C215" s="32">
        <v>43728</v>
      </c>
      <c r="D215" s="34">
        <v>4.1479999999999997</v>
      </c>
      <c r="G215" s="32">
        <v>43759</v>
      </c>
      <c r="H215" s="40">
        <v>75.17</v>
      </c>
      <c r="K215" s="32">
        <v>43749</v>
      </c>
      <c r="L215" s="44">
        <v>61.5</v>
      </c>
      <c r="M215" s="44">
        <v>63.5</v>
      </c>
    </row>
    <row r="216" spans="3:13" ht="15" thickBot="1">
      <c r="C216" s="32">
        <v>43731</v>
      </c>
      <c r="D216" s="34">
        <v>4.1638000000000002</v>
      </c>
      <c r="G216" s="32">
        <v>43760</v>
      </c>
      <c r="H216" s="40">
        <v>79.59</v>
      </c>
      <c r="K216" s="32">
        <v>43753</v>
      </c>
      <c r="L216" s="44">
        <v>61.5</v>
      </c>
      <c r="M216" s="44">
        <v>63.5</v>
      </c>
    </row>
    <row r="217" spans="3:13" ht="15" thickBot="1">
      <c r="C217" s="32">
        <v>43732</v>
      </c>
      <c r="D217" s="34">
        <v>4.165</v>
      </c>
      <c r="G217" s="32">
        <v>43761</v>
      </c>
      <c r="H217" s="40">
        <v>77.38</v>
      </c>
      <c r="K217" s="32">
        <v>43754</v>
      </c>
      <c r="L217" s="44">
        <v>62.5</v>
      </c>
      <c r="M217" s="44">
        <v>64.5</v>
      </c>
    </row>
    <row r="218" spans="3:13" ht="15" thickBot="1">
      <c r="C218" s="32">
        <v>43733</v>
      </c>
      <c r="D218" s="34">
        <v>4.149</v>
      </c>
      <c r="G218" s="32">
        <v>43762</v>
      </c>
      <c r="H218" s="40">
        <v>79.62</v>
      </c>
      <c r="K218" s="32">
        <v>43755</v>
      </c>
      <c r="L218" s="44">
        <v>64.5</v>
      </c>
      <c r="M218" s="44">
        <v>67.5</v>
      </c>
    </row>
    <row r="219" spans="3:13" ht="15" thickBot="1">
      <c r="C219" s="32">
        <v>43734</v>
      </c>
      <c r="D219" s="34">
        <v>4.1711</v>
      </c>
      <c r="G219" s="32">
        <v>43763</v>
      </c>
      <c r="H219" s="40">
        <v>81.08</v>
      </c>
      <c r="K219" s="32">
        <v>43756</v>
      </c>
      <c r="L219" s="44">
        <v>62.25</v>
      </c>
      <c r="M219" s="44">
        <v>65.25</v>
      </c>
    </row>
    <row r="220" spans="3:13" ht="15" thickBot="1">
      <c r="C220" s="32">
        <v>43735</v>
      </c>
      <c r="D220" s="34">
        <v>4.1601999999999997</v>
      </c>
      <c r="G220" s="32">
        <v>43766</v>
      </c>
      <c r="H220" s="40">
        <v>81.53</v>
      </c>
      <c r="K220" s="32">
        <v>43759</v>
      </c>
      <c r="L220" s="44">
        <v>63.25</v>
      </c>
      <c r="M220" s="44">
        <v>66.25</v>
      </c>
    </row>
    <row r="221" spans="3:13" ht="15" thickBot="1">
      <c r="C221" s="32">
        <v>43738</v>
      </c>
      <c r="D221" s="34">
        <v>4.1555999999999997</v>
      </c>
      <c r="G221" s="32">
        <v>43767</v>
      </c>
      <c r="H221" s="40">
        <v>75.7</v>
      </c>
      <c r="K221" s="32">
        <v>43760</v>
      </c>
      <c r="L221" s="44">
        <v>64.25</v>
      </c>
      <c r="M221" s="44">
        <v>67.25</v>
      </c>
    </row>
    <row r="222" spans="3:13" ht="15" thickBot="1">
      <c r="C222" s="32">
        <v>43739</v>
      </c>
      <c r="D222" s="34">
        <v>4.1589999999999998</v>
      </c>
      <c r="G222" s="32">
        <v>43768</v>
      </c>
      <c r="H222" s="40">
        <v>78.540000000000006</v>
      </c>
      <c r="K222" s="32">
        <v>43761</v>
      </c>
      <c r="L222" s="44">
        <v>66.75</v>
      </c>
      <c r="M222" s="44">
        <v>69.75</v>
      </c>
    </row>
    <row r="223" spans="3:13" ht="15" thickBot="1">
      <c r="C223" s="32">
        <v>43740</v>
      </c>
      <c r="D223" s="34">
        <v>4.1292999999999997</v>
      </c>
      <c r="G223" s="32">
        <v>43769</v>
      </c>
      <c r="H223" s="40">
        <v>79.97</v>
      </c>
      <c r="K223" s="32">
        <v>43762</v>
      </c>
      <c r="L223" s="44">
        <v>66.75</v>
      </c>
      <c r="M223" s="44">
        <v>69.75</v>
      </c>
    </row>
    <row r="224" spans="3:13" ht="15" thickBot="1">
      <c r="C224" s="32">
        <v>43741</v>
      </c>
      <c r="D224" s="34">
        <v>4.0841000000000003</v>
      </c>
      <c r="G224" s="32">
        <v>43770</v>
      </c>
      <c r="H224" s="40">
        <v>80</v>
      </c>
      <c r="K224" s="32">
        <v>43763</v>
      </c>
      <c r="L224" s="44">
        <v>72.75</v>
      </c>
      <c r="M224" s="44">
        <v>75.75</v>
      </c>
    </row>
    <row r="225" spans="3:13" ht="15" thickBot="1">
      <c r="C225" s="32">
        <v>43742</v>
      </c>
      <c r="D225" s="34">
        <v>4.0556000000000001</v>
      </c>
      <c r="G225" s="32">
        <v>43773</v>
      </c>
      <c r="H225" s="40">
        <v>79.03</v>
      </c>
      <c r="K225" s="32">
        <v>43766</v>
      </c>
      <c r="L225" s="44">
        <v>71</v>
      </c>
      <c r="M225" s="44">
        <v>74</v>
      </c>
    </row>
    <row r="226" spans="3:13" ht="15" thickBot="1">
      <c r="C226" s="32">
        <v>43745</v>
      </c>
      <c r="D226" s="34">
        <v>4.1071</v>
      </c>
      <c r="G226" s="32">
        <v>43774</v>
      </c>
      <c r="H226" s="40">
        <v>78.790000000000006</v>
      </c>
      <c r="K226" s="32">
        <v>43767</v>
      </c>
      <c r="L226" s="44">
        <v>64</v>
      </c>
      <c r="M226" s="44">
        <v>67</v>
      </c>
    </row>
    <row r="227" spans="3:13" ht="15" thickBot="1">
      <c r="C227" s="32">
        <v>43746</v>
      </c>
      <c r="D227" s="34">
        <v>4.0953999999999997</v>
      </c>
      <c r="G227" s="32">
        <v>43775</v>
      </c>
      <c r="H227" s="40">
        <v>78.489999999999995</v>
      </c>
      <c r="K227" s="32">
        <v>43768</v>
      </c>
      <c r="L227" s="44">
        <v>64</v>
      </c>
      <c r="M227" s="44">
        <v>67</v>
      </c>
    </row>
    <row r="228" spans="3:13" ht="15" thickBot="1">
      <c r="C228" s="32">
        <v>43747</v>
      </c>
      <c r="D228" s="34">
        <v>4.1104000000000003</v>
      </c>
      <c r="G228" s="32">
        <v>43776</v>
      </c>
      <c r="H228" s="40">
        <v>78.22</v>
      </c>
      <c r="K228" s="32">
        <v>43769</v>
      </c>
      <c r="L228" s="44">
        <v>66</v>
      </c>
      <c r="M228" s="44">
        <v>69</v>
      </c>
    </row>
    <row r="229" spans="3:13" ht="15" thickBot="1">
      <c r="C229" s="32">
        <v>43748</v>
      </c>
      <c r="D229" s="34">
        <v>4.1094999999999997</v>
      </c>
      <c r="G229" s="32">
        <v>43777</v>
      </c>
      <c r="H229" s="40">
        <v>78.2</v>
      </c>
      <c r="K229" s="32">
        <v>43770</v>
      </c>
      <c r="L229" s="44">
        <v>64.5</v>
      </c>
      <c r="M229" s="44">
        <v>67.5</v>
      </c>
    </row>
    <row r="230" spans="3:13" ht="15" thickBot="1">
      <c r="C230" s="32">
        <v>43749</v>
      </c>
      <c r="D230" s="34">
        <v>4.1097000000000001</v>
      </c>
      <c r="G230" s="32">
        <v>43780</v>
      </c>
      <c r="H230" s="40">
        <v>77.12</v>
      </c>
      <c r="K230" s="32">
        <v>43773</v>
      </c>
      <c r="L230" s="44">
        <v>62.5</v>
      </c>
      <c r="M230" s="44">
        <v>65.5</v>
      </c>
    </row>
    <row r="231" spans="3:13" ht="15" thickBot="1">
      <c r="C231" s="32">
        <v>43752</v>
      </c>
      <c r="D231" s="34">
        <v>4.1265000000000001</v>
      </c>
      <c r="G231" s="32">
        <v>43781</v>
      </c>
      <c r="H231" s="40">
        <v>78.11</v>
      </c>
      <c r="K231" s="32">
        <v>43774</v>
      </c>
      <c r="L231" s="44">
        <v>61.5</v>
      </c>
      <c r="M231" s="44">
        <v>64.5</v>
      </c>
    </row>
    <row r="232" spans="3:13" ht="15" thickBot="1">
      <c r="C232" s="32">
        <v>43753</v>
      </c>
      <c r="D232" s="34">
        <v>4.1806999999999999</v>
      </c>
      <c r="G232" s="32">
        <v>43782</v>
      </c>
      <c r="H232" s="40">
        <v>75.97</v>
      </c>
      <c r="K232" s="32">
        <v>43775</v>
      </c>
      <c r="L232" s="44">
        <v>62</v>
      </c>
      <c r="M232" s="44">
        <v>65</v>
      </c>
    </row>
    <row r="233" spans="3:13" ht="15" thickBot="1">
      <c r="C233" s="32">
        <v>43754</v>
      </c>
      <c r="D233" s="34">
        <v>4.1517999999999997</v>
      </c>
      <c r="G233" s="32">
        <v>43783</v>
      </c>
      <c r="H233" s="40">
        <v>76.77</v>
      </c>
      <c r="K233" s="32">
        <v>43776</v>
      </c>
      <c r="L233" s="44">
        <v>61</v>
      </c>
      <c r="M233" s="44">
        <v>64</v>
      </c>
    </row>
    <row r="234" spans="3:13" ht="15" thickBot="1">
      <c r="C234" s="32">
        <v>43755</v>
      </c>
      <c r="D234" s="34">
        <v>4.1642999999999999</v>
      </c>
      <c r="G234" s="32">
        <v>43784</v>
      </c>
      <c r="H234" s="40">
        <v>75.67</v>
      </c>
      <c r="K234" s="32">
        <v>43777</v>
      </c>
      <c r="L234" s="44">
        <v>62.25</v>
      </c>
      <c r="M234" s="44">
        <v>65.25</v>
      </c>
    </row>
    <row r="235" spans="3:13" ht="15" thickBot="1">
      <c r="C235" s="32">
        <v>43756</v>
      </c>
      <c r="D235" s="34">
        <v>4.1116999999999999</v>
      </c>
      <c r="G235" s="32">
        <v>43788</v>
      </c>
      <c r="H235" s="40">
        <v>75.84</v>
      </c>
      <c r="K235" s="32">
        <v>43780</v>
      </c>
      <c r="L235" s="44">
        <v>61.5</v>
      </c>
      <c r="M235" s="44">
        <v>64.5</v>
      </c>
    </row>
    <row r="236" spans="3:13" ht="15" thickBot="1">
      <c r="C236" s="32">
        <v>43759</v>
      </c>
      <c r="D236" s="34">
        <v>4.1292999999999997</v>
      </c>
      <c r="G236" s="32">
        <v>43789</v>
      </c>
      <c r="H236" s="40">
        <v>75.34</v>
      </c>
      <c r="K236" s="32">
        <v>43781</v>
      </c>
      <c r="L236" s="44">
        <v>62.5</v>
      </c>
      <c r="M236" s="44">
        <v>65.5</v>
      </c>
    </row>
    <row r="237" spans="3:13" ht="15" thickBot="1">
      <c r="C237" s="32">
        <v>43760</v>
      </c>
      <c r="D237" s="34">
        <v>4.0819000000000001</v>
      </c>
      <c r="G237" s="32">
        <v>43790</v>
      </c>
      <c r="H237" s="40">
        <v>75.02</v>
      </c>
      <c r="K237" s="32">
        <v>43782</v>
      </c>
      <c r="L237" s="44">
        <v>63.75</v>
      </c>
      <c r="M237" s="44">
        <v>66.75</v>
      </c>
    </row>
    <row r="238" spans="3:13" ht="15" thickBot="1">
      <c r="C238" s="32">
        <v>43761</v>
      </c>
      <c r="D238" s="34">
        <v>4.0346000000000002</v>
      </c>
      <c r="G238" s="32">
        <v>43791</v>
      </c>
      <c r="H238" s="40">
        <v>75.02</v>
      </c>
      <c r="K238" s="32">
        <v>43783</v>
      </c>
      <c r="L238" s="44">
        <v>63.75</v>
      </c>
      <c r="M238" s="44">
        <v>66.75</v>
      </c>
    </row>
    <row r="239" spans="3:13" ht="15" thickBot="1">
      <c r="C239" s="32">
        <v>43762</v>
      </c>
      <c r="D239" s="34">
        <v>4.0415000000000001</v>
      </c>
      <c r="G239" s="32">
        <v>43794</v>
      </c>
      <c r="H239" s="40">
        <v>74.819999999999993</v>
      </c>
      <c r="K239" s="32">
        <v>43784</v>
      </c>
      <c r="L239" s="44">
        <v>63.75</v>
      </c>
      <c r="M239" s="44">
        <v>66.75</v>
      </c>
    </row>
    <row r="240" spans="3:13" ht="15" thickBot="1">
      <c r="C240" s="32">
        <v>43763</v>
      </c>
      <c r="D240" s="34">
        <v>4.0038</v>
      </c>
      <c r="G240" s="32">
        <v>43795</v>
      </c>
      <c r="H240" s="40">
        <v>72.27</v>
      </c>
      <c r="K240" s="32">
        <v>43788</v>
      </c>
      <c r="L240" s="44">
        <v>63.5</v>
      </c>
      <c r="M240" s="44">
        <v>66.5</v>
      </c>
    </row>
    <row r="241" spans="3:13" ht="15" thickBot="1">
      <c r="C241" s="32">
        <v>43766</v>
      </c>
      <c r="D241" s="34">
        <v>3.9910000000000001</v>
      </c>
      <c r="G241" s="32">
        <v>43796</v>
      </c>
      <c r="H241" s="40">
        <v>72.84</v>
      </c>
      <c r="K241" s="32">
        <v>43789</v>
      </c>
      <c r="L241" s="44">
        <v>63.75</v>
      </c>
      <c r="M241" s="44">
        <v>66.75</v>
      </c>
    </row>
    <row r="242" spans="3:13" ht="15" thickBot="1">
      <c r="C242" s="32">
        <v>43767</v>
      </c>
      <c r="D242" s="34">
        <v>3.9986000000000002</v>
      </c>
      <c r="G242" s="32">
        <v>43797</v>
      </c>
      <c r="H242" s="40">
        <v>73.489999999999995</v>
      </c>
      <c r="K242" s="32">
        <v>43790</v>
      </c>
      <c r="L242" s="44">
        <v>63.75</v>
      </c>
      <c r="M242" s="44">
        <v>66.75</v>
      </c>
    </row>
    <row r="243" spans="3:13" ht="15" thickBot="1">
      <c r="C243" s="32">
        <v>43768</v>
      </c>
      <c r="D243" s="34">
        <v>3.9908999999999999</v>
      </c>
      <c r="G243" s="32">
        <v>43798</v>
      </c>
      <c r="H243" s="40">
        <v>74.81</v>
      </c>
      <c r="K243" s="32">
        <v>43791</v>
      </c>
      <c r="L243" s="44">
        <v>65.5</v>
      </c>
      <c r="M243" s="44">
        <v>68.5</v>
      </c>
    </row>
    <row r="244" spans="3:13" ht="15" thickBot="1">
      <c r="C244" s="32">
        <v>43769</v>
      </c>
      <c r="D244" s="34">
        <v>4.0183999999999997</v>
      </c>
      <c r="G244" s="32">
        <v>43801</v>
      </c>
      <c r="H244" s="40">
        <v>75.010000000000005</v>
      </c>
      <c r="K244" s="32">
        <v>43794</v>
      </c>
      <c r="L244" s="44">
        <v>65</v>
      </c>
      <c r="M244" s="44">
        <v>68</v>
      </c>
    </row>
    <row r="245" spans="3:13" ht="15" thickBot="1">
      <c r="C245" s="32">
        <v>43770</v>
      </c>
      <c r="D245" s="34">
        <v>3.9903</v>
      </c>
      <c r="G245" s="32">
        <v>43802</v>
      </c>
      <c r="H245" s="40">
        <v>74.64</v>
      </c>
      <c r="K245" s="32">
        <v>43795</v>
      </c>
      <c r="L245" s="44">
        <v>65.25</v>
      </c>
      <c r="M245" s="44">
        <v>68.25</v>
      </c>
    </row>
    <row r="246" spans="3:13" ht="15" thickBot="1">
      <c r="C246" s="32">
        <v>43773</v>
      </c>
      <c r="D246" s="34">
        <v>4.0156000000000001</v>
      </c>
      <c r="G246" s="32">
        <v>43803</v>
      </c>
      <c r="H246" s="40">
        <v>76.39</v>
      </c>
      <c r="K246" s="32">
        <v>43796</v>
      </c>
      <c r="L246" s="44">
        <v>66.25</v>
      </c>
      <c r="M246" s="44">
        <v>69.25</v>
      </c>
    </row>
    <row r="247" spans="3:13" ht="15" thickBot="1">
      <c r="C247" s="32">
        <v>43774</v>
      </c>
      <c r="D247" s="34">
        <v>3.9937</v>
      </c>
      <c r="G247" s="32">
        <v>43804</v>
      </c>
      <c r="H247" s="40">
        <v>79.13</v>
      </c>
      <c r="K247" s="32">
        <v>43797</v>
      </c>
      <c r="L247" s="44">
        <v>66.75</v>
      </c>
      <c r="M247" s="44">
        <v>69.75</v>
      </c>
    </row>
    <row r="248" spans="3:13" ht="15" thickBot="1">
      <c r="C248" s="32">
        <v>43775</v>
      </c>
      <c r="D248" s="34">
        <v>4.0835999999999997</v>
      </c>
      <c r="G248" s="32">
        <v>43805</v>
      </c>
      <c r="H248" s="40">
        <v>78.88</v>
      </c>
      <c r="K248" s="32">
        <v>43798</v>
      </c>
      <c r="L248" s="44">
        <v>66.25</v>
      </c>
      <c r="M248" s="44">
        <v>69.25</v>
      </c>
    </row>
    <row r="249" spans="3:13" ht="15" thickBot="1">
      <c r="C249" s="32">
        <v>43776</v>
      </c>
      <c r="D249" s="34">
        <v>4.1006999999999998</v>
      </c>
      <c r="G249" s="32">
        <v>43808</v>
      </c>
      <c r="H249" s="40">
        <v>76.599999999999994</v>
      </c>
      <c r="K249" s="32">
        <v>43801</v>
      </c>
      <c r="L249" s="44">
        <v>64.25</v>
      </c>
      <c r="M249" s="44">
        <v>68.25</v>
      </c>
    </row>
    <row r="250" spans="3:13" ht="15" thickBot="1">
      <c r="C250" s="32">
        <v>43777</v>
      </c>
      <c r="D250" s="34">
        <v>4.1635</v>
      </c>
      <c r="G250" s="32">
        <v>43809</v>
      </c>
      <c r="H250" s="40">
        <v>74.19</v>
      </c>
      <c r="K250" s="32">
        <v>43802</v>
      </c>
      <c r="L250" s="44">
        <v>64.5</v>
      </c>
      <c r="M250" s="44">
        <v>68.5</v>
      </c>
    </row>
    <row r="251" spans="3:13" ht="15" thickBot="1">
      <c r="C251" s="32">
        <v>43780</v>
      </c>
      <c r="D251" s="34">
        <v>4.1517999999999997</v>
      </c>
      <c r="G251" s="32">
        <v>43810</v>
      </c>
      <c r="H251" s="40">
        <v>75.959999999999994</v>
      </c>
      <c r="K251" s="32">
        <v>43803</v>
      </c>
      <c r="L251" s="44">
        <v>65</v>
      </c>
      <c r="M251" s="44">
        <v>69</v>
      </c>
    </row>
    <row r="252" spans="3:13" ht="15" thickBot="1">
      <c r="C252" s="32">
        <v>43781</v>
      </c>
      <c r="D252" s="34">
        <v>4.1677</v>
      </c>
      <c r="G252" s="32">
        <v>43811</v>
      </c>
      <c r="H252" s="40">
        <v>73.180000000000007</v>
      </c>
      <c r="K252" s="32">
        <v>43804</v>
      </c>
      <c r="L252" s="44">
        <v>66</v>
      </c>
      <c r="M252" s="44">
        <v>70</v>
      </c>
    </row>
    <row r="253" spans="3:13" ht="15" thickBot="1">
      <c r="C253" s="32">
        <v>43782</v>
      </c>
      <c r="D253" s="34">
        <v>4.1703999999999999</v>
      </c>
      <c r="G253" s="32">
        <v>43812</v>
      </c>
      <c r="H253" s="40">
        <v>74.069999999999993</v>
      </c>
      <c r="K253" s="32">
        <v>43805</v>
      </c>
      <c r="L253" s="44">
        <v>68</v>
      </c>
      <c r="M253" s="44">
        <v>71</v>
      </c>
    </row>
    <row r="254" spans="3:13" ht="15" thickBot="1">
      <c r="C254" s="32">
        <v>43783</v>
      </c>
      <c r="D254" s="34">
        <v>4.1951000000000001</v>
      </c>
      <c r="G254" s="32">
        <v>43815</v>
      </c>
      <c r="H254" s="40">
        <v>76.03</v>
      </c>
      <c r="K254" s="32">
        <v>43808</v>
      </c>
      <c r="L254" s="44">
        <v>66</v>
      </c>
      <c r="M254" s="44">
        <v>70</v>
      </c>
    </row>
    <row r="255" spans="3:13" ht="15" thickBot="1">
      <c r="C255" s="32">
        <v>43784</v>
      </c>
      <c r="D255" s="34">
        <v>4.1962000000000002</v>
      </c>
      <c r="G255" s="32">
        <v>43816</v>
      </c>
      <c r="H255" s="40">
        <v>74.180000000000007</v>
      </c>
      <c r="K255" s="32">
        <v>43809</v>
      </c>
      <c r="L255" s="44">
        <v>65.5</v>
      </c>
      <c r="M255" s="44">
        <v>69.5</v>
      </c>
    </row>
    <row r="256" spans="3:13" ht="15" thickBot="1">
      <c r="C256" s="32">
        <v>43787</v>
      </c>
      <c r="D256" s="34">
        <v>4.218</v>
      </c>
      <c r="G256" s="32">
        <v>43817</v>
      </c>
      <c r="H256" s="40">
        <v>72.87</v>
      </c>
      <c r="K256" s="32">
        <v>43810</v>
      </c>
      <c r="L256" s="44">
        <v>64.5</v>
      </c>
      <c r="M256" s="44">
        <v>68.5</v>
      </c>
    </row>
    <row r="257" spans="3:13" ht="15" thickBot="1">
      <c r="C257" s="32">
        <v>43788</v>
      </c>
      <c r="D257" s="34">
        <v>4.1944999999999997</v>
      </c>
      <c r="G257" s="32">
        <v>43818</v>
      </c>
      <c r="H257" s="40">
        <v>72.63</v>
      </c>
      <c r="K257" s="32">
        <v>43811</v>
      </c>
      <c r="L257" s="44">
        <v>62.5</v>
      </c>
      <c r="M257" s="44">
        <v>66.5</v>
      </c>
    </row>
    <row r="258" spans="3:13" ht="15" thickBot="1">
      <c r="C258" s="32">
        <v>43789</v>
      </c>
      <c r="D258" s="34">
        <v>4.1965000000000003</v>
      </c>
      <c r="G258" s="32">
        <v>43819</v>
      </c>
      <c r="H258" s="40">
        <v>72.819999999999993</v>
      </c>
      <c r="K258" s="32">
        <v>43812</v>
      </c>
      <c r="L258" s="44">
        <v>61.75</v>
      </c>
      <c r="M258" s="44">
        <v>66.75</v>
      </c>
    </row>
    <row r="259" spans="3:13" ht="15" thickBot="1">
      <c r="C259" s="32">
        <v>43790</v>
      </c>
      <c r="D259" s="34">
        <v>4.1932</v>
      </c>
      <c r="G259" s="32">
        <v>43822</v>
      </c>
      <c r="H259" s="40">
        <v>73.430000000000007</v>
      </c>
      <c r="K259" s="32">
        <v>43815</v>
      </c>
      <c r="L259" s="44">
        <v>68.5</v>
      </c>
      <c r="M259" s="44">
        <v>72.5</v>
      </c>
    </row>
    <row r="260" spans="3:13" ht="15" thickBot="1">
      <c r="C260" s="32">
        <v>43791</v>
      </c>
      <c r="D260" s="34">
        <v>4.1966000000000001</v>
      </c>
      <c r="G260" s="32">
        <v>43825</v>
      </c>
      <c r="H260" s="40">
        <v>72.94</v>
      </c>
      <c r="K260" s="32">
        <v>43816</v>
      </c>
      <c r="L260" s="44">
        <v>69</v>
      </c>
      <c r="M260" s="44">
        <v>74</v>
      </c>
    </row>
    <row r="261" spans="3:13" ht="15" thickBot="1">
      <c r="C261" s="32">
        <v>43794</v>
      </c>
      <c r="D261" s="34">
        <v>4.2267999999999999</v>
      </c>
      <c r="G261" s="32">
        <v>43826</v>
      </c>
      <c r="H261" s="40">
        <v>73.55</v>
      </c>
      <c r="K261" s="32">
        <v>43817</v>
      </c>
      <c r="L261" s="44">
        <v>72</v>
      </c>
      <c r="M261" s="44">
        <v>76</v>
      </c>
    </row>
    <row r="262" spans="3:13" ht="15" thickBot="1">
      <c r="C262" s="32">
        <v>43795</v>
      </c>
      <c r="D262" s="34">
        <v>4.2332000000000001</v>
      </c>
      <c r="G262" s="32">
        <v>43829</v>
      </c>
      <c r="H262" s="40">
        <v>74.41</v>
      </c>
      <c r="K262" s="32">
        <v>43818</v>
      </c>
      <c r="L262" s="44">
        <v>72.75</v>
      </c>
      <c r="M262" s="44">
        <v>75.75</v>
      </c>
    </row>
    <row r="263" spans="3:13" ht="15" thickBot="1">
      <c r="C263" s="32">
        <v>43796</v>
      </c>
      <c r="D263" s="34">
        <v>4.2637999999999998</v>
      </c>
      <c r="G263" s="32">
        <v>43832</v>
      </c>
      <c r="H263" s="40">
        <v>75.06</v>
      </c>
      <c r="K263" s="32">
        <v>43819</v>
      </c>
      <c r="L263" s="44">
        <v>70</v>
      </c>
      <c r="M263" s="44">
        <v>75</v>
      </c>
    </row>
    <row r="264" spans="3:13" ht="15" thickBot="1">
      <c r="C264" s="32">
        <v>43797</v>
      </c>
      <c r="D264" s="34">
        <v>4.1901999999999999</v>
      </c>
      <c r="G264" s="32">
        <v>43833</v>
      </c>
      <c r="H264" s="40">
        <v>78</v>
      </c>
      <c r="K264" s="32">
        <v>43822</v>
      </c>
      <c r="L264" s="44">
        <v>71.75</v>
      </c>
      <c r="M264" s="44">
        <v>76.75</v>
      </c>
    </row>
    <row r="265" spans="3:13" ht="15" thickBot="1">
      <c r="C265" s="32">
        <v>43798</v>
      </c>
      <c r="D265" s="34">
        <v>4.2366999999999999</v>
      </c>
      <c r="G265" s="32">
        <v>43836</v>
      </c>
      <c r="H265" s="40">
        <v>77.87</v>
      </c>
      <c r="K265" s="32">
        <v>43825</v>
      </c>
      <c r="L265" s="44">
        <v>75</v>
      </c>
      <c r="M265" s="44">
        <v>80</v>
      </c>
    </row>
    <row r="266" spans="3:13" ht="15" thickBot="1">
      <c r="C266" s="32">
        <v>43801</v>
      </c>
      <c r="D266" s="34">
        <v>4.2233999999999998</v>
      </c>
      <c r="G266" s="32">
        <v>43837</v>
      </c>
      <c r="H266" s="40">
        <v>77.540000000000006</v>
      </c>
      <c r="K266" s="32">
        <v>43826</v>
      </c>
      <c r="L266" s="44">
        <v>73.5</v>
      </c>
      <c r="M266" s="44">
        <v>78.5</v>
      </c>
    </row>
    <row r="267" spans="3:13" ht="15" thickBot="1">
      <c r="C267" s="32">
        <v>43802</v>
      </c>
      <c r="D267" s="34">
        <v>4.2065999999999999</v>
      </c>
      <c r="G267" s="32">
        <v>43838</v>
      </c>
      <c r="H267" s="40">
        <v>78.27</v>
      </c>
      <c r="K267" s="32">
        <v>43829</v>
      </c>
      <c r="L267" s="44">
        <v>73.5</v>
      </c>
      <c r="M267" s="44">
        <v>78.5</v>
      </c>
    </row>
    <row r="268" spans="3:13" ht="15" thickBot="1">
      <c r="C268" s="32">
        <v>43803</v>
      </c>
      <c r="D268" s="34">
        <v>4.2080000000000002</v>
      </c>
      <c r="G268" s="32">
        <v>43839</v>
      </c>
      <c r="H268" s="40">
        <v>77.86</v>
      </c>
      <c r="K268" s="32">
        <v>43832</v>
      </c>
      <c r="L268" s="44">
        <v>72</v>
      </c>
      <c r="M268" s="44">
        <v>77</v>
      </c>
    </row>
    <row r="269" spans="3:13" ht="15" thickBot="1">
      <c r="C269" s="32">
        <v>43804</v>
      </c>
      <c r="D269" s="34">
        <v>4.1859999999999999</v>
      </c>
      <c r="G269" s="32">
        <v>43840</v>
      </c>
      <c r="H269" s="40">
        <v>79.61</v>
      </c>
      <c r="K269" s="32">
        <v>43833</v>
      </c>
      <c r="L269" s="44">
        <v>72</v>
      </c>
      <c r="M269" s="44">
        <v>77</v>
      </c>
    </row>
    <row r="270" spans="3:13" ht="15" thickBot="1">
      <c r="C270" s="32">
        <v>43805</v>
      </c>
      <c r="D270" s="34">
        <v>4.1414</v>
      </c>
      <c r="G270" s="32">
        <v>43843</v>
      </c>
      <c r="H270" s="40">
        <v>80.900000000000006</v>
      </c>
      <c r="K270" s="32">
        <v>43836</v>
      </c>
      <c r="L270" s="44">
        <v>72.25</v>
      </c>
      <c r="M270" s="44">
        <v>77.25</v>
      </c>
    </row>
    <row r="271" spans="3:13" ht="15" thickBot="1">
      <c r="C271" s="32">
        <v>43808</v>
      </c>
      <c r="D271" s="34">
        <v>4.1425000000000001</v>
      </c>
      <c r="G271" s="32">
        <v>43844</v>
      </c>
      <c r="H271" s="40">
        <v>81.09</v>
      </c>
      <c r="K271" s="32">
        <v>43837</v>
      </c>
      <c r="L271" s="44">
        <v>71.25</v>
      </c>
      <c r="M271" s="44">
        <v>76.25</v>
      </c>
    </row>
    <row r="272" spans="3:13" ht="15" thickBot="1">
      <c r="C272" s="32">
        <v>43809</v>
      </c>
      <c r="D272" s="34">
        <v>4.1470000000000002</v>
      </c>
      <c r="G272" s="32">
        <v>43845</v>
      </c>
      <c r="H272" s="40">
        <v>80.84</v>
      </c>
      <c r="K272" s="32">
        <v>43838</v>
      </c>
      <c r="L272" s="44">
        <v>71.5</v>
      </c>
      <c r="M272" s="44">
        <v>76.5</v>
      </c>
    </row>
    <row r="273" spans="3:13" ht="15" thickBot="1">
      <c r="C273" s="32">
        <v>43810</v>
      </c>
      <c r="D273" s="34">
        <v>4.1242000000000001</v>
      </c>
      <c r="G273" s="32">
        <v>43846</v>
      </c>
      <c r="H273" s="40">
        <v>81.81</v>
      </c>
      <c r="K273" s="32">
        <v>43839</v>
      </c>
      <c r="L273" s="44">
        <v>71.5</v>
      </c>
      <c r="M273" s="44">
        <v>76.5</v>
      </c>
    </row>
    <row r="274" spans="3:13" ht="15" thickBot="1">
      <c r="C274" s="32">
        <v>43811</v>
      </c>
      <c r="D274" s="34">
        <v>4.0907999999999998</v>
      </c>
      <c r="G274" s="32">
        <v>43847</v>
      </c>
      <c r="H274" s="40">
        <v>80.44</v>
      </c>
      <c r="K274" s="32">
        <v>43840</v>
      </c>
      <c r="L274" s="44">
        <v>71.5</v>
      </c>
      <c r="M274" s="44">
        <v>76.5</v>
      </c>
    </row>
    <row r="275" spans="3:13" ht="15" thickBot="1">
      <c r="C275" s="32">
        <v>43812</v>
      </c>
      <c r="D275" s="34">
        <v>4.1082000000000001</v>
      </c>
      <c r="G275" s="32">
        <v>43850</v>
      </c>
      <c r="H275" s="40">
        <v>81.14</v>
      </c>
      <c r="K275" s="32">
        <v>43843</v>
      </c>
      <c r="L275" s="44">
        <v>71.5</v>
      </c>
      <c r="M275" s="44">
        <v>76.5</v>
      </c>
    </row>
    <row r="276" spans="3:13" ht="15" thickBot="1">
      <c r="C276" s="32">
        <v>43815</v>
      </c>
      <c r="D276" s="34">
        <v>4.0632000000000001</v>
      </c>
      <c r="G276" s="32">
        <v>43851</v>
      </c>
      <c r="H276" s="40">
        <v>81.66</v>
      </c>
      <c r="K276" s="32">
        <v>43844</v>
      </c>
      <c r="L276" s="44">
        <v>73.5</v>
      </c>
      <c r="M276" s="44">
        <v>77.5</v>
      </c>
    </row>
    <row r="277" spans="3:13" ht="15" thickBot="1">
      <c r="C277" s="32">
        <v>43816</v>
      </c>
      <c r="D277" s="34">
        <v>4.0719000000000003</v>
      </c>
      <c r="G277" s="32">
        <v>43852</v>
      </c>
      <c r="H277" s="40">
        <v>81.64</v>
      </c>
      <c r="K277" s="32">
        <v>43845</v>
      </c>
      <c r="L277" s="44">
        <v>74</v>
      </c>
      <c r="M277" s="44">
        <v>78</v>
      </c>
    </row>
    <row r="278" spans="3:13" ht="15" thickBot="1">
      <c r="C278" s="32">
        <v>43817</v>
      </c>
      <c r="D278" s="34">
        <v>4.0633999999999997</v>
      </c>
      <c r="G278" s="32">
        <v>43853</v>
      </c>
      <c r="H278" s="40">
        <v>84</v>
      </c>
      <c r="K278" s="32">
        <v>43846</v>
      </c>
      <c r="L278" s="44">
        <v>73.75</v>
      </c>
      <c r="M278" s="44">
        <v>77.75</v>
      </c>
    </row>
    <row r="279" spans="3:13" ht="15" thickBot="1">
      <c r="C279" s="32">
        <v>43818</v>
      </c>
      <c r="D279" s="34">
        <v>4.0697000000000001</v>
      </c>
      <c r="G279" s="32">
        <v>43854</v>
      </c>
      <c r="H279" s="40">
        <v>83.29</v>
      </c>
      <c r="K279" s="32">
        <v>43847</v>
      </c>
      <c r="L279" s="44">
        <v>73.75</v>
      </c>
      <c r="M279" s="44">
        <v>77.75</v>
      </c>
    </row>
    <row r="280" spans="3:13" ht="15" thickBot="1">
      <c r="C280" s="32">
        <v>43819</v>
      </c>
      <c r="D280" s="34">
        <v>4.1025</v>
      </c>
      <c r="G280" s="32">
        <v>43857</v>
      </c>
      <c r="H280" s="40">
        <v>83.54</v>
      </c>
      <c r="K280" s="32">
        <v>43850</v>
      </c>
      <c r="L280" s="44">
        <v>74</v>
      </c>
      <c r="M280" s="44">
        <v>78</v>
      </c>
    </row>
    <row r="281" spans="3:13" ht="15" thickBot="1">
      <c r="C281" s="32">
        <v>43822</v>
      </c>
      <c r="D281" s="34">
        <v>4.0834999999999999</v>
      </c>
      <c r="G281" s="32">
        <v>43858</v>
      </c>
      <c r="H281" s="40">
        <v>84.63</v>
      </c>
      <c r="K281" s="32">
        <v>43851</v>
      </c>
      <c r="L281" s="44">
        <v>73.5</v>
      </c>
      <c r="M281" s="44">
        <v>77.5</v>
      </c>
    </row>
    <row r="282" spans="3:13" ht="15" thickBot="1">
      <c r="C282" s="32">
        <v>43823</v>
      </c>
      <c r="D282" s="34">
        <v>4.0838000000000001</v>
      </c>
      <c r="G282" s="32">
        <v>43859</v>
      </c>
      <c r="H282" s="40">
        <v>84.11</v>
      </c>
      <c r="K282" s="32">
        <v>43852</v>
      </c>
      <c r="L282" s="44">
        <v>73.75</v>
      </c>
      <c r="M282" s="44">
        <v>77.75</v>
      </c>
    </row>
    <row r="283" spans="3:13" ht="15" thickBot="1">
      <c r="C283" s="32">
        <v>43824</v>
      </c>
      <c r="D283" s="34">
        <v>4.0838000000000001</v>
      </c>
      <c r="G283" s="32">
        <v>43860</v>
      </c>
      <c r="H283" s="40">
        <v>84.88</v>
      </c>
      <c r="K283" s="32">
        <v>43853</v>
      </c>
      <c r="L283" s="44">
        <v>73.75</v>
      </c>
      <c r="M283" s="44">
        <v>77.75</v>
      </c>
    </row>
    <row r="284" spans="3:13" ht="15" thickBot="1">
      <c r="C284" s="32">
        <v>43825</v>
      </c>
      <c r="D284" s="34">
        <v>4.056</v>
      </c>
      <c r="G284" s="32">
        <v>43861</v>
      </c>
      <c r="H284" s="40">
        <v>85.41</v>
      </c>
      <c r="K284" s="32">
        <v>43854</v>
      </c>
      <c r="L284" s="44">
        <v>74.5</v>
      </c>
      <c r="M284" s="44">
        <v>78.5</v>
      </c>
    </row>
    <row r="285" spans="3:13" ht="15" thickBot="1">
      <c r="C285" s="32">
        <v>43826</v>
      </c>
      <c r="D285" s="34">
        <v>4.0460000000000003</v>
      </c>
      <c r="G285" s="32">
        <v>43864</v>
      </c>
      <c r="H285" s="40">
        <v>84.45</v>
      </c>
      <c r="K285" s="32">
        <v>43857</v>
      </c>
      <c r="L285" s="44">
        <v>74</v>
      </c>
      <c r="M285" s="44">
        <v>78</v>
      </c>
    </row>
    <row r="286" spans="3:13" ht="15" thickBot="1">
      <c r="C286" s="32">
        <v>43829</v>
      </c>
      <c r="D286" s="34">
        <v>4.0194999999999999</v>
      </c>
      <c r="G286" s="32">
        <v>43865</v>
      </c>
      <c r="H286" s="40">
        <v>84.82</v>
      </c>
      <c r="K286" s="32">
        <v>43858</v>
      </c>
      <c r="L286" s="44">
        <v>74.25</v>
      </c>
      <c r="M286" s="44">
        <v>78.25</v>
      </c>
    </row>
    <row r="287" spans="3:13" ht="15" thickBot="1">
      <c r="C287" s="32">
        <v>43830</v>
      </c>
      <c r="D287" s="34">
        <v>4.0194999999999999</v>
      </c>
      <c r="G287" s="32">
        <v>43866</v>
      </c>
      <c r="H287" s="40">
        <v>84.83</v>
      </c>
      <c r="K287" s="32">
        <v>43859</v>
      </c>
      <c r="L287" s="44">
        <v>74.25</v>
      </c>
      <c r="M287" s="44">
        <v>78.25</v>
      </c>
    </row>
    <row r="288" spans="3:13" ht="15" thickBot="1">
      <c r="C288" s="32">
        <v>43831</v>
      </c>
      <c r="D288" s="34">
        <v>4.0194999999999999</v>
      </c>
      <c r="G288" s="32">
        <v>43867</v>
      </c>
      <c r="H288" s="40">
        <v>84.24</v>
      </c>
      <c r="K288" s="32">
        <v>43860</v>
      </c>
      <c r="L288" s="44">
        <v>74</v>
      </c>
      <c r="M288" s="44">
        <v>78</v>
      </c>
    </row>
    <row r="289" spans="3:13" ht="15" thickBot="1">
      <c r="C289" s="32">
        <v>43832</v>
      </c>
      <c r="D289" s="34">
        <v>4.0263</v>
      </c>
      <c r="G289" s="32">
        <v>43868</v>
      </c>
      <c r="H289" s="40">
        <v>84.62</v>
      </c>
      <c r="K289" s="32">
        <v>43861</v>
      </c>
      <c r="L289" s="44">
        <v>74</v>
      </c>
      <c r="M289" s="44">
        <v>78</v>
      </c>
    </row>
    <row r="290" spans="3:13" ht="15" thickBot="1">
      <c r="C290" s="32">
        <v>43833</v>
      </c>
      <c r="D290" s="34">
        <v>4.0671999999999997</v>
      </c>
      <c r="G290" s="32">
        <v>43871</v>
      </c>
      <c r="H290" s="40">
        <v>84.03</v>
      </c>
      <c r="K290" s="32">
        <v>43864</v>
      </c>
      <c r="L290" s="44">
        <v>74</v>
      </c>
      <c r="M290" s="44">
        <v>78</v>
      </c>
    </row>
    <row r="291" spans="3:13" ht="15" thickBot="1">
      <c r="C291" s="32">
        <v>43836</v>
      </c>
      <c r="D291" s="34">
        <v>4.0617999999999999</v>
      </c>
      <c r="G291" s="32">
        <v>43872</v>
      </c>
      <c r="H291" s="40">
        <v>83.74</v>
      </c>
      <c r="K291" s="32">
        <v>43865</v>
      </c>
      <c r="L291" s="44">
        <v>74</v>
      </c>
      <c r="M291" s="44">
        <v>78</v>
      </c>
    </row>
    <row r="292" spans="3:13" ht="15" thickBot="1">
      <c r="C292" s="32">
        <v>43837</v>
      </c>
      <c r="D292" s="34">
        <v>4.0678999999999998</v>
      </c>
      <c r="G292" s="32">
        <v>43873</v>
      </c>
      <c r="H292" s="40">
        <v>82.47</v>
      </c>
      <c r="K292" s="32">
        <v>43866</v>
      </c>
      <c r="L292" s="44">
        <v>74</v>
      </c>
      <c r="M292" s="44">
        <v>78</v>
      </c>
    </row>
    <row r="293" spans="3:13" ht="15" thickBot="1">
      <c r="C293" s="32">
        <v>43838</v>
      </c>
      <c r="D293" s="34">
        <v>4.0648999999999997</v>
      </c>
      <c r="G293" s="32">
        <v>43874</v>
      </c>
      <c r="H293" s="40">
        <v>83.45</v>
      </c>
      <c r="K293" s="32">
        <v>43867</v>
      </c>
      <c r="L293" s="44">
        <v>73.5</v>
      </c>
      <c r="M293" s="44">
        <v>77.5</v>
      </c>
    </row>
    <row r="294" spans="3:13" ht="15" thickBot="1">
      <c r="C294" s="32">
        <v>43839</v>
      </c>
      <c r="D294" s="34">
        <v>4.0926999999999998</v>
      </c>
      <c r="G294" s="32">
        <v>43875</v>
      </c>
      <c r="H294" s="40">
        <v>83.23</v>
      </c>
      <c r="K294" s="32">
        <v>43868</v>
      </c>
      <c r="L294" s="44">
        <v>73.5</v>
      </c>
      <c r="M294" s="44">
        <v>77.5</v>
      </c>
    </row>
    <row r="295" spans="3:13" ht="15" thickBot="1">
      <c r="C295" s="32">
        <v>43840</v>
      </c>
      <c r="D295" s="34">
        <v>4.0963000000000003</v>
      </c>
      <c r="G295" s="32">
        <v>43878</v>
      </c>
      <c r="H295" s="40">
        <v>82.92</v>
      </c>
      <c r="K295" s="32">
        <v>43871</v>
      </c>
      <c r="L295" s="44">
        <v>73</v>
      </c>
      <c r="M295" s="44">
        <v>77</v>
      </c>
    </row>
    <row r="296" spans="3:13" ht="15" thickBot="1">
      <c r="C296" s="32">
        <v>43843</v>
      </c>
      <c r="D296" s="34">
        <v>4.1467999999999998</v>
      </c>
      <c r="G296" s="32">
        <v>43879</v>
      </c>
      <c r="H296" s="40">
        <v>81.5</v>
      </c>
      <c r="K296" s="32">
        <v>43872</v>
      </c>
      <c r="L296" s="44">
        <v>73.5</v>
      </c>
      <c r="M296" s="44">
        <v>77.5</v>
      </c>
    </row>
    <row r="297" spans="3:13" ht="15" thickBot="1">
      <c r="C297" s="32">
        <v>43844</v>
      </c>
      <c r="D297" s="34">
        <v>4.133</v>
      </c>
      <c r="G297" s="32">
        <v>43880</v>
      </c>
      <c r="H297" s="40">
        <v>81.739999999999995</v>
      </c>
      <c r="K297" s="32">
        <v>43873</v>
      </c>
      <c r="L297" s="44">
        <v>74.25</v>
      </c>
      <c r="M297" s="44">
        <v>78.25</v>
      </c>
    </row>
    <row r="298" spans="3:13" ht="15" thickBot="1">
      <c r="C298" s="32">
        <v>43845</v>
      </c>
      <c r="D298" s="34">
        <v>4.1756000000000002</v>
      </c>
      <c r="G298" s="32">
        <v>43881</v>
      </c>
      <c r="H298" s="40">
        <v>81.36</v>
      </c>
      <c r="K298" s="32">
        <v>43874</v>
      </c>
      <c r="L298" s="44">
        <v>74.900000000000006</v>
      </c>
      <c r="M298" s="44">
        <v>78.900000000000006</v>
      </c>
    </row>
    <row r="299" spans="3:13" ht="15" thickBot="1">
      <c r="C299" s="32">
        <v>43846</v>
      </c>
      <c r="D299" s="34">
        <v>4.1851000000000003</v>
      </c>
      <c r="G299" s="32">
        <v>43882</v>
      </c>
      <c r="H299" s="40">
        <v>80.569999999999993</v>
      </c>
      <c r="K299" s="32">
        <v>43875</v>
      </c>
      <c r="L299" s="44">
        <v>73.900000000000006</v>
      </c>
      <c r="M299" s="44">
        <v>77.900000000000006</v>
      </c>
    </row>
    <row r="300" spans="3:13" ht="15" thickBot="1">
      <c r="C300" s="32">
        <v>43847</v>
      </c>
      <c r="D300" s="34">
        <v>4.1619999999999999</v>
      </c>
      <c r="G300" s="32">
        <v>43887</v>
      </c>
      <c r="H300" s="40">
        <v>80.680000000000007</v>
      </c>
      <c r="K300" s="32">
        <v>43878</v>
      </c>
      <c r="L300" s="44">
        <v>74</v>
      </c>
      <c r="M300" s="44">
        <v>78</v>
      </c>
    </row>
    <row r="301" spans="3:13" ht="15" thickBot="1">
      <c r="C301" s="32">
        <v>43850</v>
      </c>
      <c r="D301" s="34">
        <v>4.1901999999999999</v>
      </c>
      <c r="G301" s="32">
        <v>43888</v>
      </c>
      <c r="H301" s="40">
        <v>80.56</v>
      </c>
      <c r="K301" s="32">
        <v>43879</v>
      </c>
      <c r="L301" s="44">
        <v>74.7</v>
      </c>
      <c r="M301" s="44">
        <v>78.7</v>
      </c>
    </row>
    <row r="302" spans="3:13" ht="15" thickBot="1">
      <c r="C302" s="32">
        <v>43851</v>
      </c>
      <c r="D302" s="34">
        <v>4.2126000000000001</v>
      </c>
      <c r="G302" s="32">
        <v>43889</v>
      </c>
      <c r="H302" s="40">
        <v>82.03</v>
      </c>
      <c r="K302" s="32">
        <v>43880</v>
      </c>
      <c r="L302" s="44">
        <v>74.900000000000006</v>
      </c>
      <c r="M302" s="44">
        <v>78.900000000000006</v>
      </c>
    </row>
    <row r="303" spans="3:13" ht="15" thickBot="1">
      <c r="C303" s="32">
        <v>43852</v>
      </c>
      <c r="D303" s="34">
        <v>4.1829000000000001</v>
      </c>
      <c r="G303" s="32">
        <v>43892</v>
      </c>
      <c r="H303" s="40">
        <v>82.48</v>
      </c>
      <c r="K303" s="32">
        <v>43881</v>
      </c>
      <c r="L303" s="44">
        <v>74.8</v>
      </c>
      <c r="M303" s="44">
        <v>78.8</v>
      </c>
    </row>
    <row r="304" spans="3:13" ht="15" thickBot="1">
      <c r="C304" s="32">
        <v>43853</v>
      </c>
      <c r="D304" s="34">
        <v>4.1707000000000001</v>
      </c>
      <c r="G304" s="32">
        <v>43893</v>
      </c>
      <c r="H304" s="40">
        <v>82.24</v>
      </c>
      <c r="K304" s="32">
        <v>43882</v>
      </c>
      <c r="L304" s="44">
        <v>74.8</v>
      </c>
      <c r="M304" s="44">
        <v>78.8</v>
      </c>
    </row>
    <row r="305" spans="3:13" ht="15" thickBot="1">
      <c r="C305" s="32">
        <v>43854</v>
      </c>
      <c r="D305" s="34">
        <v>4.1817000000000002</v>
      </c>
      <c r="K305" s="32">
        <v>43887</v>
      </c>
      <c r="L305" s="44">
        <v>74.7</v>
      </c>
      <c r="M305" s="44">
        <v>78.7</v>
      </c>
    </row>
    <row r="306" spans="3:13" ht="15" thickBot="1">
      <c r="C306" s="32">
        <v>43857</v>
      </c>
      <c r="D306" s="34">
        <v>4.2077</v>
      </c>
      <c r="K306" s="32">
        <v>43888</v>
      </c>
      <c r="L306" s="44">
        <v>74.5</v>
      </c>
      <c r="M306" s="44">
        <v>78.5</v>
      </c>
    </row>
    <row r="307" spans="3:13" ht="15" thickBot="1">
      <c r="C307" s="32">
        <v>43858</v>
      </c>
      <c r="D307" s="34">
        <v>4.1944999999999997</v>
      </c>
      <c r="K307" s="32">
        <v>43889</v>
      </c>
      <c r="L307" s="44">
        <v>74.55</v>
      </c>
      <c r="M307" s="44">
        <v>78.55</v>
      </c>
    </row>
    <row r="308" spans="3:13" ht="15" thickBot="1">
      <c r="C308" s="32">
        <v>43859</v>
      </c>
      <c r="D308" s="34">
        <v>4.2305999999999999</v>
      </c>
    </row>
    <row r="309" spans="3:13" ht="15" thickBot="1">
      <c r="C309" s="32">
        <v>43860</v>
      </c>
      <c r="D309" s="34">
        <v>4.2431999999999999</v>
      </c>
      <c r="I309" s="35"/>
      <c r="J309" s="35"/>
    </row>
    <row r="310" spans="3:13" ht="15" thickBot="1">
      <c r="C310" s="32">
        <v>43861</v>
      </c>
      <c r="D310" s="34">
        <v>4.2824</v>
      </c>
    </row>
    <row r="311" spans="3:13" ht="15" thickBot="1">
      <c r="C311" s="32">
        <v>43864</v>
      </c>
      <c r="D311" s="34">
        <v>4.2480000000000002</v>
      </c>
    </row>
    <row r="312" spans="3:13" ht="15" thickBot="1">
      <c r="C312" s="32">
        <v>43865</v>
      </c>
      <c r="D312" s="34">
        <v>4.2546999999999997</v>
      </c>
    </row>
    <row r="313" spans="3:13" ht="15" thickBot="1">
      <c r="C313" s="32">
        <v>43866</v>
      </c>
      <c r="D313" s="34">
        <v>4.2356999999999996</v>
      </c>
    </row>
    <row r="314" spans="3:13" ht="15" thickBot="1">
      <c r="C314" s="32">
        <v>43867</v>
      </c>
      <c r="D314" s="34">
        <v>4.2824999999999998</v>
      </c>
    </row>
    <row r="315" spans="3:13" ht="15" thickBot="1">
      <c r="C315" s="32">
        <v>43868</v>
      </c>
      <c r="D315" s="34">
        <v>4.3205999999999998</v>
      </c>
    </row>
    <row r="316" spans="3:13" ht="15" thickBot="1">
      <c r="C316" s="32">
        <v>43871</v>
      </c>
      <c r="D316" s="34">
        <v>4.3250999999999999</v>
      </c>
    </row>
    <row r="317" spans="3:13" ht="15" thickBot="1">
      <c r="C317" s="32">
        <v>43872</v>
      </c>
      <c r="D317" s="34">
        <v>4.3318000000000003</v>
      </c>
    </row>
    <row r="318" spans="3:13" ht="15" thickBot="1">
      <c r="C318" s="32">
        <v>43873</v>
      </c>
      <c r="D318" s="34">
        <v>4.3552</v>
      </c>
    </row>
    <row r="319" spans="3:13" ht="15" thickBot="1">
      <c r="C319" s="32">
        <v>43874</v>
      </c>
      <c r="D319" s="34">
        <v>4.3502000000000001</v>
      </c>
    </row>
    <row r="320" spans="3:13" ht="15" thickBot="1">
      <c r="C320" s="32">
        <v>43875</v>
      </c>
      <c r="D320" s="34">
        <v>4.2976000000000001</v>
      </c>
    </row>
    <row r="321" spans="3:4" ht="15" thickBot="1">
      <c r="C321" s="32">
        <v>43878</v>
      </c>
      <c r="D321" s="34">
        <v>4.3273000000000001</v>
      </c>
    </row>
    <row r="322" spans="3:4" ht="15" thickBot="1">
      <c r="C322" s="32">
        <v>43879</v>
      </c>
      <c r="D322" s="34">
        <v>4.3559000000000001</v>
      </c>
    </row>
    <row r="323" spans="3:4" ht="15" thickBot="1">
      <c r="C323" s="32">
        <v>43880</v>
      </c>
      <c r="D323" s="34">
        <v>4.3653000000000004</v>
      </c>
    </row>
    <row r="324" spans="3:4" ht="15" thickBot="1">
      <c r="C324" s="32">
        <v>43881</v>
      </c>
      <c r="D324" s="34">
        <v>4.3936000000000002</v>
      </c>
    </row>
    <row r="325" spans="3:4" ht="15" thickBot="1">
      <c r="C325" s="32">
        <v>43882</v>
      </c>
      <c r="D325" s="34">
        <v>4.3898000000000001</v>
      </c>
    </row>
    <row r="326" spans="3:4" ht="15" thickBot="1">
      <c r="C326" s="32">
        <v>43885</v>
      </c>
      <c r="D326" s="34">
        <v>4.3883000000000001</v>
      </c>
    </row>
    <row r="327" spans="3:4" ht="15" thickBot="1">
      <c r="C327" s="32">
        <v>43886</v>
      </c>
      <c r="D327" s="34">
        <v>4.3883000000000001</v>
      </c>
    </row>
    <row r="328" spans="3:4" ht="15" thickBot="1">
      <c r="C328" s="32">
        <v>43887</v>
      </c>
      <c r="D328" s="34">
        <v>4.4504999999999999</v>
      </c>
    </row>
    <row r="329" spans="3:4">
      <c r="C329" s="32">
        <f>C328-1</f>
        <v>43886</v>
      </c>
      <c r="D329" s="34">
        <v>4.4863999999999997</v>
      </c>
    </row>
    <row r="330" spans="3:4">
      <c r="C330" s="32">
        <v>43889</v>
      </c>
      <c r="D330" s="38">
        <v>4.4962</v>
      </c>
    </row>
  </sheetData>
  <sortState ref="C6:F330">
    <sortCondition ref="C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87"/>
  <sheetViews>
    <sheetView showGridLines="0" tabSelected="1" zoomScaleNormal="100" workbookViewId="0">
      <selection activeCell="O7" sqref="O7"/>
    </sheetView>
  </sheetViews>
  <sheetFormatPr defaultColWidth="10.88671875" defaultRowHeight="15.6"/>
  <cols>
    <col min="1" max="1" width="3.88671875" style="53" customWidth="1"/>
    <col min="2" max="2" width="10.88671875" style="54"/>
    <col min="3" max="9" width="10.88671875" style="55"/>
    <col min="10" max="10" width="11.6640625" style="55" bestFit="1" customWidth="1"/>
    <col min="11" max="11" width="3.88671875" style="55" customWidth="1"/>
    <col min="12" max="16384" width="10.88671875" style="55"/>
  </cols>
  <sheetData>
    <row r="1" spans="1:10" ht="14.4">
      <c r="B1" s="116" t="s">
        <v>125</v>
      </c>
      <c r="I1" s="58" t="s">
        <v>41</v>
      </c>
      <c r="J1" s="59">
        <f>MAX(DG!C:C)</f>
        <v>44227</v>
      </c>
    </row>
    <row r="2" spans="1:10" ht="14.4">
      <c r="B2" s="115"/>
      <c r="I2" s="58"/>
      <c r="J2" s="59"/>
    </row>
    <row r="3" spans="1:10">
      <c r="B3" s="56" t="s">
        <v>117</v>
      </c>
    </row>
    <row r="4" spans="1:10">
      <c r="A4" s="112" t="s">
        <v>40</v>
      </c>
    </row>
    <row r="5" spans="1:10">
      <c r="A5" s="112"/>
    </row>
    <row r="6" spans="1:10">
      <c r="A6" s="112"/>
    </row>
    <row r="7" spans="1:10">
      <c r="A7" s="112"/>
    </row>
    <row r="8" spans="1:10">
      <c r="A8" s="112"/>
    </row>
    <row r="9" spans="1:10">
      <c r="A9" s="112"/>
    </row>
    <row r="10" spans="1:10">
      <c r="A10" s="112"/>
    </row>
    <row r="11" spans="1:10">
      <c r="A11" s="112"/>
    </row>
    <row r="12" spans="1:10">
      <c r="A12" s="112"/>
    </row>
    <row r="13" spans="1:10">
      <c r="A13" s="112"/>
    </row>
    <row r="14" spans="1:10">
      <c r="A14" s="112"/>
    </row>
    <row r="15" spans="1:10">
      <c r="A15" s="112"/>
    </row>
    <row r="18" spans="1:2">
      <c r="B18" s="56" t="s">
        <v>118</v>
      </c>
    </row>
    <row r="19" spans="1:2">
      <c r="A19" s="112" t="s">
        <v>40</v>
      </c>
    </row>
    <row r="20" spans="1:2">
      <c r="A20" s="112"/>
    </row>
    <row r="21" spans="1:2">
      <c r="A21" s="112"/>
    </row>
    <row r="22" spans="1:2">
      <c r="A22" s="112"/>
    </row>
    <row r="23" spans="1:2">
      <c r="A23" s="112"/>
    </row>
    <row r="24" spans="1:2">
      <c r="A24" s="112"/>
    </row>
    <row r="25" spans="1:2">
      <c r="A25" s="112"/>
    </row>
    <row r="26" spans="1:2">
      <c r="A26" s="112"/>
    </row>
    <row r="27" spans="1:2">
      <c r="A27" s="112"/>
    </row>
    <row r="28" spans="1:2">
      <c r="A28" s="112"/>
    </row>
    <row r="29" spans="1:2">
      <c r="A29" s="112"/>
    </row>
    <row r="30" spans="1:2">
      <c r="A30" s="112"/>
    </row>
    <row r="33" spans="1:2">
      <c r="B33" s="56" t="s">
        <v>56</v>
      </c>
    </row>
    <row r="34" spans="1:2" ht="15.6" customHeight="1">
      <c r="A34" s="112" t="s">
        <v>40</v>
      </c>
      <c r="B34" s="57"/>
    </row>
    <row r="35" spans="1:2" ht="15.6" customHeight="1">
      <c r="A35" s="112"/>
      <c r="B35" s="57"/>
    </row>
    <row r="36" spans="1:2" ht="15.6" customHeight="1">
      <c r="A36" s="112"/>
      <c r="B36" s="57"/>
    </row>
    <row r="37" spans="1:2" ht="15.6" customHeight="1">
      <c r="A37" s="112"/>
      <c r="B37" s="57"/>
    </row>
    <row r="38" spans="1:2" ht="15.6" customHeight="1">
      <c r="A38" s="112"/>
      <c r="B38" s="57"/>
    </row>
    <row r="39" spans="1:2" ht="15.6" customHeight="1">
      <c r="A39" s="112"/>
      <c r="B39" s="57"/>
    </row>
    <row r="40" spans="1:2" ht="15.6" customHeight="1">
      <c r="A40" s="112"/>
      <c r="B40" s="57"/>
    </row>
    <row r="41" spans="1:2" ht="15.6" customHeight="1">
      <c r="A41" s="112"/>
      <c r="B41" s="57"/>
    </row>
    <row r="42" spans="1:2" ht="15.6" customHeight="1">
      <c r="A42" s="112"/>
      <c r="B42" s="57"/>
    </row>
    <row r="43" spans="1:2" ht="15.6" customHeight="1">
      <c r="A43" s="112"/>
      <c r="B43" s="57"/>
    </row>
    <row r="44" spans="1:2" ht="15.6" customHeight="1">
      <c r="A44" s="112"/>
      <c r="B44" s="57"/>
    </row>
    <row r="45" spans="1:2" ht="15.6" customHeight="1">
      <c r="A45" s="112"/>
      <c r="B45" s="57"/>
    </row>
    <row r="48" spans="1:2">
      <c r="B48" s="56" t="s">
        <v>57</v>
      </c>
    </row>
    <row r="49" spans="1:2">
      <c r="A49" s="112" t="s">
        <v>40</v>
      </c>
    </row>
    <row r="50" spans="1:2">
      <c r="A50" s="112"/>
    </row>
    <row r="51" spans="1:2">
      <c r="A51" s="112"/>
    </row>
    <row r="52" spans="1:2">
      <c r="A52" s="112"/>
    </row>
    <row r="53" spans="1:2">
      <c r="A53" s="112"/>
    </row>
    <row r="54" spans="1:2">
      <c r="A54" s="112"/>
    </row>
    <row r="55" spans="1:2">
      <c r="A55" s="112"/>
    </row>
    <row r="56" spans="1:2">
      <c r="A56" s="112"/>
    </row>
    <row r="57" spans="1:2">
      <c r="A57" s="112"/>
    </row>
    <row r="58" spans="1:2">
      <c r="A58" s="112"/>
    </row>
    <row r="59" spans="1:2">
      <c r="A59" s="112"/>
    </row>
    <row r="60" spans="1:2">
      <c r="A60" s="112"/>
    </row>
    <row r="62" spans="1:2">
      <c r="B62" s="56" t="s">
        <v>59</v>
      </c>
    </row>
    <row r="63" spans="1:2">
      <c r="A63" s="112" t="s">
        <v>58</v>
      </c>
    </row>
    <row r="64" spans="1:2">
      <c r="A64" s="112"/>
    </row>
    <row r="65" spans="1:2">
      <c r="A65" s="112"/>
    </row>
    <row r="66" spans="1:2">
      <c r="A66" s="112"/>
    </row>
    <row r="67" spans="1:2">
      <c r="A67" s="112"/>
    </row>
    <row r="68" spans="1:2">
      <c r="A68" s="112"/>
    </row>
    <row r="69" spans="1:2">
      <c r="A69" s="112"/>
    </row>
    <row r="70" spans="1:2">
      <c r="A70" s="112"/>
    </row>
    <row r="71" spans="1:2">
      <c r="A71" s="112"/>
    </row>
    <row r="72" spans="1:2">
      <c r="A72" s="112"/>
    </row>
    <row r="73" spans="1:2">
      <c r="A73" s="112"/>
    </row>
    <row r="74" spans="1:2">
      <c r="A74" s="112"/>
    </row>
    <row r="77" spans="1:2">
      <c r="B77" s="56" t="s">
        <v>60</v>
      </c>
    </row>
    <row r="78" spans="1:2">
      <c r="A78" s="112" t="s">
        <v>40</v>
      </c>
    </row>
    <row r="79" spans="1:2">
      <c r="A79" s="112"/>
    </row>
    <row r="80" spans="1:2">
      <c r="A80" s="112"/>
    </row>
    <row r="81" spans="1:2">
      <c r="A81" s="112"/>
    </row>
    <row r="82" spans="1:2">
      <c r="A82" s="112"/>
    </row>
    <row r="83" spans="1:2">
      <c r="A83" s="112"/>
    </row>
    <row r="84" spans="1:2">
      <c r="A84" s="112"/>
    </row>
    <row r="85" spans="1:2">
      <c r="A85" s="112"/>
    </row>
    <row r="86" spans="1:2">
      <c r="A86" s="112"/>
    </row>
    <row r="87" spans="1:2">
      <c r="A87" s="112"/>
    </row>
    <row r="88" spans="1:2">
      <c r="A88" s="112"/>
    </row>
    <row r="89" spans="1:2">
      <c r="A89" s="112"/>
    </row>
    <row r="92" spans="1:2">
      <c r="B92" s="76" t="s">
        <v>96</v>
      </c>
    </row>
    <row r="93" spans="1:2">
      <c r="A93" s="113" t="s">
        <v>58</v>
      </c>
    </row>
    <row r="94" spans="1:2">
      <c r="A94" s="113"/>
    </row>
    <row r="95" spans="1:2">
      <c r="A95" s="113"/>
    </row>
    <row r="96" spans="1:2">
      <c r="A96" s="113"/>
    </row>
    <row r="97" spans="1:2">
      <c r="A97" s="113"/>
    </row>
    <row r="98" spans="1:2">
      <c r="A98" s="113"/>
    </row>
    <row r="99" spans="1:2">
      <c r="A99" s="113"/>
    </row>
    <row r="100" spans="1:2">
      <c r="A100" s="113"/>
    </row>
    <row r="101" spans="1:2">
      <c r="A101" s="113"/>
    </row>
    <row r="102" spans="1:2">
      <c r="A102" s="113"/>
    </row>
    <row r="103" spans="1:2">
      <c r="A103" s="113"/>
    </row>
    <row r="104" spans="1:2">
      <c r="A104" s="113"/>
    </row>
    <row r="107" spans="1:2">
      <c r="B107" s="56" t="s">
        <v>61</v>
      </c>
    </row>
    <row r="108" spans="1:2">
      <c r="A108" s="112" t="s">
        <v>62</v>
      </c>
    </row>
    <row r="109" spans="1:2">
      <c r="A109" s="112"/>
    </row>
    <row r="110" spans="1:2">
      <c r="A110" s="112"/>
    </row>
    <row r="111" spans="1:2">
      <c r="A111" s="112"/>
    </row>
    <row r="112" spans="1:2">
      <c r="A112" s="112"/>
    </row>
    <row r="113" spans="1:2">
      <c r="A113" s="112"/>
    </row>
    <row r="114" spans="1:2">
      <c r="A114" s="112"/>
    </row>
    <row r="115" spans="1:2">
      <c r="A115" s="112"/>
    </row>
    <row r="116" spans="1:2">
      <c r="A116" s="112"/>
    </row>
    <row r="117" spans="1:2">
      <c r="A117" s="112"/>
    </row>
    <row r="118" spans="1:2">
      <c r="A118" s="112"/>
    </row>
    <row r="119" spans="1:2">
      <c r="A119" s="112"/>
    </row>
    <row r="122" spans="1:2">
      <c r="B122" s="56" t="s">
        <v>120</v>
      </c>
    </row>
    <row r="123" spans="1:2">
      <c r="A123" s="112" t="s">
        <v>58</v>
      </c>
    </row>
    <row r="124" spans="1:2">
      <c r="A124" s="112"/>
    </row>
    <row r="125" spans="1:2">
      <c r="A125" s="112"/>
    </row>
    <row r="126" spans="1:2">
      <c r="A126" s="112"/>
    </row>
    <row r="127" spans="1:2">
      <c r="A127" s="112"/>
    </row>
    <row r="128" spans="1:2">
      <c r="A128" s="112"/>
    </row>
    <row r="129" spans="1:2">
      <c r="A129" s="112"/>
    </row>
    <row r="130" spans="1:2">
      <c r="A130" s="112"/>
    </row>
    <row r="131" spans="1:2">
      <c r="A131" s="112"/>
    </row>
    <row r="132" spans="1:2">
      <c r="A132" s="112"/>
    </row>
    <row r="133" spans="1:2">
      <c r="A133" s="112"/>
    </row>
    <row r="134" spans="1:2">
      <c r="A134" s="112"/>
    </row>
    <row r="137" spans="1:2">
      <c r="B137" s="56" t="s">
        <v>63</v>
      </c>
    </row>
    <row r="138" spans="1:2">
      <c r="A138" s="112" t="s">
        <v>58</v>
      </c>
    </row>
    <row r="139" spans="1:2">
      <c r="A139" s="112"/>
    </row>
    <row r="140" spans="1:2">
      <c r="A140" s="112"/>
    </row>
    <row r="141" spans="1:2">
      <c r="A141" s="112"/>
    </row>
    <row r="142" spans="1:2">
      <c r="A142" s="112"/>
    </row>
    <row r="143" spans="1:2">
      <c r="A143" s="112"/>
    </row>
    <row r="144" spans="1:2">
      <c r="A144" s="112"/>
    </row>
    <row r="145" spans="1:12">
      <c r="A145" s="112"/>
    </row>
    <row r="146" spans="1:12">
      <c r="A146" s="112"/>
    </row>
    <row r="147" spans="1:12">
      <c r="A147" s="112"/>
    </row>
    <row r="148" spans="1:12">
      <c r="A148" s="112"/>
    </row>
    <row r="149" spans="1:12">
      <c r="A149" s="112"/>
    </row>
    <row r="151" spans="1:12">
      <c r="A151" s="77"/>
      <c r="B151" s="78"/>
      <c r="C151" s="79"/>
      <c r="D151" s="79"/>
      <c r="E151" s="79"/>
      <c r="F151" s="79"/>
      <c r="G151" s="79"/>
      <c r="H151" s="79"/>
      <c r="I151" s="79"/>
      <c r="J151" s="79"/>
      <c r="K151" s="79"/>
      <c r="L151" s="79"/>
    </row>
    <row r="152" spans="1:12">
      <c r="B152" s="56" t="s">
        <v>121</v>
      </c>
    </row>
    <row r="153" spans="1:12">
      <c r="A153" s="112" t="s">
        <v>68</v>
      </c>
      <c r="K153" s="114"/>
    </row>
    <row r="154" spans="1:12">
      <c r="A154" s="112"/>
      <c r="K154" s="114"/>
    </row>
    <row r="155" spans="1:12">
      <c r="A155" s="112"/>
      <c r="K155" s="114"/>
    </row>
    <row r="156" spans="1:12">
      <c r="A156" s="112"/>
      <c r="K156" s="114"/>
    </row>
    <row r="157" spans="1:12">
      <c r="A157" s="112"/>
      <c r="K157" s="114"/>
    </row>
    <row r="158" spans="1:12">
      <c r="A158" s="112"/>
      <c r="K158" s="114"/>
    </row>
    <row r="159" spans="1:12">
      <c r="A159" s="112"/>
      <c r="K159" s="114"/>
    </row>
    <row r="160" spans="1:12">
      <c r="A160" s="112"/>
      <c r="K160" s="114"/>
    </row>
    <row r="161" spans="1:11">
      <c r="A161" s="112"/>
      <c r="K161" s="114"/>
    </row>
    <row r="162" spans="1:11">
      <c r="A162" s="112"/>
      <c r="K162" s="114"/>
    </row>
    <row r="163" spans="1:11">
      <c r="A163" s="112"/>
      <c r="K163" s="114"/>
    </row>
    <row r="164" spans="1:11">
      <c r="A164" s="112"/>
      <c r="K164" s="114"/>
    </row>
    <row r="167" spans="1:11">
      <c r="B167" s="56" t="s">
        <v>66</v>
      </c>
    </row>
    <row r="168" spans="1:11">
      <c r="A168" s="112" t="s">
        <v>65</v>
      </c>
      <c r="K168" s="114" t="s">
        <v>64</v>
      </c>
    </row>
    <row r="169" spans="1:11">
      <c r="A169" s="112"/>
      <c r="K169" s="114"/>
    </row>
    <row r="170" spans="1:11">
      <c r="A170" s="112"/>
      <c r="K170" s="114"/>
    </row>
    <row r="171" spans="1:11">
      <c r="A171" s="112"/>
      <c r="K171" s="114"/>
    </row>
    <row r="172" spans="1:11">
      <c r="A172" s="112"/>
      <c r="K172" s="114"/>
    </row>
    <row r="173" spans="1:11">
      <c r="A173" s="112"/>
      <c r="K173" s="114"/>
    </row>
    <row r="174" spans="1:11">
      <c r="A174" s="112"/>
      <c r="K174" s="114"/>
    </row>
    <row r="175" spans="1:11">
      <c r="A175" s="112"/>
      <c r="K175" s="114"/>
    </row>
    <row r="176" spans="1:11">
      <c r="A176" s="112"/>
      <c r="K176" s="114"/>
    </row>
    <row r="177" spans="1:11">
      <c r="A177" s="112"/>
      <c r="K177" s="114"/>
    </row>
    <row r="178" spans="1:11">
      <c r="A178" s="112"/>
      <c r="K178" s="114"/>
    </row>
    <row r="179" spans="1:11">
      <c r="A179" s="112"/>
      <c r="K179" s="114"/>
    </row>
    <row r="182" spans="1:11">
      <c r="B182" s="56" t="s">
        <v>67</v>
      </c>
    </row>
    <row r="183" spans="1:11">
      <c r="A183" s="112" t="s">
        <v>65</v>
      </c>
      <c r="K183" s="114" t="s">
        <v>64</v>
      </c>
    </row>
    <row r="184" spans="1:11">
      <c r="A184" s="112"/>
      <c r="K184" s="114"/>
    </row>
    <row r="185" spans="1:11">
      <c r="A185" s="112"/>
      <c r="K185" s="114"/>
    </row>
    <row r="186" spans="1:11">
      <c r="A186" s="112"/>
      <c r="K186" s="114"/>
    </row>
    <row r="187" spans="1:11">
      <c r="A187" s="112"/>
      <c r="K187" s="114"/>
    </row>
    <row r="188" spans="1:11">
      <c r="A188" s="112"/>
      <c r="K188" s="114"/>
    </row>
    <row r="189" spans="1:11">
      <c r="A189" s="112"/>
      <c r="K189" s="114"/>
    </row>
    <row r="190" spans="1:11">
      <c r="A190" s="112"/>
      <c r="K190" s="114"/>
    </row>
    <row r="191" spans="1:11">
      <c r="A191" s="112"/>
      <c r="K191" s="114"/>
    </row>
    <row r="192" spans="1:11">
      <c r="A192" s="112"/>
      <c r="K192" s="114"/>
    </row>
    <row r="193" spans="1:11">
      <c r="A193" s="112"/>
      <c r="K193" s="114"/>
    </row>
    <row r="194" spans="1:11">
      <c r="A194" s="112"/>
      <c r="K194" s="114"/>
    </row>
    <row r="197" spans="1:11">
      <c r="B197" s="56" t="s">
        <v>97</v>
      </c>
    </row>
    <row r="198" spans="1:11">
      <c r="A198" s="112" t="s">
        <v>68</v>
      </c>
    </row>
    <row r="199" spans="1:11">
      <c r="A199" s="112"/>
    </row>
    <row r="200" spans="1:11">
      <c r="A200" s="112"/>
    </row>
    <row r="201" spans="1:11">
      <c r="A201" s="112"/>
    </row>
    <row r="202" spans="1:11">
      <c r="A202" s="112"/>
    </row>
    <row r="203" spans="1:11">
      <c r="A203" s="112"/>
    </row>
    <row r="204" spans="1:11">
      <c r="A204" s="112"/>
    </row>
    <row r="205" spans="1:11">
      <c r="A205" s="112"/>
    </row>
    <row r="206" spans="1:11">
      <c r="A206" s="112"/>
    </row>
    <row r="207" spans="1:11">
      <c r="A207" s="112"/>
    </row>
    <row r="208" spans="1:11">
      <c r="A208" s="112"/>
    </row>
    <row r="209" spans="1:11">
      <c r="A209" s="112"/>
    </row>
    <row r="212" spans="1:11">
      <c r="B212" s="56" t="s">
        <v>69</v>
      </c>
    </row>
    <row r="213" spans="1:11">
      <c r="A213" s="112" t="s">
        <v>65</v>
      </c>
      <c r="K213" s="114" t="s">
        <v>64</v>
      </c>
    </row>
    <row r="214" spans="1:11">
      <c r="A214" s="112"/>
      <c r="K214" s="114"/>
    </row>
    <row r="215" spans="1:11">
      <c r="A215" s="112"/>
      <c r="K215" s="114"/>
    </row>
    <row r="216" spans="1:11">
      <c r="A216" s="112"/>
      <c r="K216" s="114"/>
    </row>
    <row r="217" spans="1:11">
      <c r="A217" s="112"/>
      <c r="K217" s="114"/>
    </row>
    <row r="218" spans="1:11">
      <c r="A218" s="112"/>
      <c r="K218" s="114"/>
    </row>
    <row r="219" spans="1:11">
      <c r="A219" s="112"/>
      <c r="K219" s="114"/>
    </row>
    <row r="220" spans="1:11">
      <c r="A220" s="112"/>
      <c r="K220" s="114"/>
    </row>
    <row r="221" spans="1:11">
      <c r="A221" s="112"/>
      <c r="K221" s="114"/>
    </row>
    <row r="222" spans="1:11">
      <c r="A222" s="112"/>
      <c r="K222" s="114"/>
    </row>
    <row r="223" spans="1:11">
      <c r="A223" s="112"/>
      <c r="K223" s="114"/>
    </row>
    <row r="224" spans="1:11">
      <c r="A224" s="112"/>
      <c r="K224" s="114"/>
    </row>
    <row r="226" spans="1:12">
      <c r="B226" s="56" t="s">
        <v>94</v>
      </c>
    </row>
    <row r="227" spans="1:12">
      <c r="A227" s="112" t="s">
        <v>93</v>
      </c>
      <c r="K227" s="114" t="s">
        <v>64</v>
      </c>
    </row>
    <row r="228" spans="1:12">
      <c r="A228" s="112"/>
      <c r="K228" s="114"/>
    </row>
    <row r="229" spans="1:12">
      <c r="A229" s="112"/>
      <c r="K229" s="114"/>
    </row>
    <row r="230" spans="1:12">
      <c r="A230" s="112"/>
      <c r="K230" s="114"/>
    </row>
    <row r="231" spans="1:12">
      <c r="A231" s="112"/>
      <c r="K231" s="114"/>
    </row>
    <row r="232" spans="1:12">
      <c r="A232" s="112"/>
      <c r="K232" s="114"/>
    </row>
    <row r="233" spans="1:12">
      <c r="A233" s="112"/>
      <c r="K233" s="114"/>
    </row>
    <row r="234" spans="1:12">
      <c r="A234" s="112"/>
      <c r="K234" s="114"/>
    </row>
    <row r="235" spans="1:12">
      <c r="A235" s="112"/>
      <c r="K235" s="114"/>
    </row>
    <row r="236" spans="1:12">
      <c r="A236" s="112"/>
      <c r="K236" s="114"/>
    </row>
    <row r="237" spans="1:12">
      <c r="A237" s="112"/>
      <c r="K237" s="114"/>
    </row>
    <row r="238" spans="1:12">
      <c r="A238" s="112"/>
      <c r="K238" s="114"/>
    </row>
    <row r="240" spans="1:12">
      <c r="A240" s="77"/>
      <c r="B240" s="78"/>
      <c r="C240" s="79"/>
      <c r="D240" s="79"/>
      <c r="E240" s="79"/>
      <c r="F240" s="79"/>
      <c r="G240" s="79"/>
      <c r="H240" s="79"/>
      <c r="I240" s="79"/>
      <c r="J240" s="79"/>
      <c r="K240" s="79"/>
      <c r="L240" s="79"/>
    </row>
    <row r="241" spans="1:11">
      <c r="B241" s="56" t="s">
        <v>99</v>
      </c>
    </row>
    <row r="242" spans="1:11">
      <c r="A242" s="112" t="s">
        <v>98</v>
      </c>
      <c r="K242" s="114" t="s">
        <v>64</v>
      </c>
    </row>
    <row r="243" spans="1:11">
      <c r="A243" s="112"/>
      <c r="K243" s="114"/>
    </row>
    <row r="244" spans="1:11">
      <c r="A244" s="112"/>
      <c r="K244" s="114"/>
    </row>
    <row r="245" spans="1:11">
      <c r="A245" s="112"/>
      <c r="K245" s="114"/>
    </row>
    <row r="246" spans="1:11">
      <c r="A246" s="112"/>
      <c r="K246" s="114"/>
    </row>
    <row r="247" spans="1:11">
      <c r="A247" s="112"/>
      <c r="K247" s="114"/>
    </row>
    <row r="248" spans="1:11">
      <c r="A248" s="112"/>
      <c r="K248" s="114"/>
    </row>
    <row r="249" spans="1:11">
      <c r="A249" s="112"/>
      <c r="K249" s="114"/>
    </row>
    <row r="250" spans="1:11">
      <c r="A250" s="112"/>
      <c r="K250" s="114"/>
    </row>
    <row r="251" spans="1:11">
      <c r="A251" s="112"/>
      <c r="K251" s="114"/>
    </row>
    <row r="252" spans="1:11">
      <c r="A252" s="112"/>
      <c r="K252" s="114"/>
    </row>
    <row r="253" spans="1:11">
      <c r="A253" s="112"/>
      <c r="K253" s="114"/>
    </row>
    <row r="256" spans="1:11">
      <c r="B256" s="56" t="s">
        <v>66</v>
      </c>
    </row>
    <row r="257" spans="1:11">
      <c r="A257" s="112" t="s">
        <v>100</v>
      </c>
      <c r="K257" s="114" t="s">
        <v>64</v>
      </c>
    </row>
    <row r="258" spans="1:11">
      <c r="A258" s="112"/>
      <c r="K258" s="114"/>
    </row>
    <row r="259" spans="1:11">
      <c r="A259" s="112"/>
      <c r="K259" s="114"/>
    </row>
    <row r="260" spans="1:11">
      <c r="A260" s="112"/>
      <c r="K260" s="114"/>
    </row>
    <row r="261" spans="1:11">
      <c r="A261" s="112"/>
      <c r="K261" s="114"/>
    </row>
    <row r="262" spans="1:11">
      <c r="A262" s="112"/>
      <c r="K262" s="114"/>
    </row>
    <row r="263" spans="1:11">
      <c r="A263" s="112"/>
      <c r="K263" s="114"/>
    </row>
    <row r="264" spans="1:11">
      <c r="A264" s="112"/>
      <c r="K264" s="114"/>
    </row>
    <row r="265" spans="1:11">
      <c r="A265" s="112"/>
      <c r="K265" s="114"/>
    </row>
    <row r="266" spans="1:11">
      <c r="A266" s="112"/>
      <c r="K266" s="114"/>
    </row>
    <row r="267" spans="1:11">
      <c r="A267" s="112"/>
      <c r="K267" s="114"/>
    </row>
    <row r="268" spans="1:11">
      <c r="A268" s="112"/>
      <c r="K268" s="114"/>
    </row>
    <row r="271" spans="1:11">
      <c r="B271" s="56" t="s">
        <v>67</v>
      </c>
    </row>
    <row r="272" spans="1:11">
      <c r="A272" s="112" t="s">
        <v>100</v>
      </c>
      <c r="K272" s="114" t="s">
        <v>64</v>
      </c>
    </row>
    <row r="273" spans="1:11">
      <c r="A273" s="112"/>
      <c r="K273" s="114"/>
    </row>
    <row r="274" spans="1:11">
      <c r="A274" s="112"/>
      <c r="K274" s="114"/>
    </row>
    <row r="275" spans="1:11">
      <c r="A275" s="112"/>
      <c r="K275" s="114"/>
    </row>
    <row r="276" spans="1:11">
      <c r="A276" s="112"/>
      <c r="K276" s="114"/>
    </row>
    <row r="277" spans="1:11">
      <c r="A277" s="112"/>
      <c r="K277" s="114"/>
    </row>
    <row r="278" spans="1:11">
      <c r="A278" s="112"/>
      <c r="K278" s="114"/>
    </row>
    <row r="279" spans="1:11">
      <c r="A279" s="112"/>
      <c r="K279" s="114"/>
    </row>
    <row r="280" spans="1:11">
      <c r="A280" s="112"/>
      <c r="K280" s="114"/>
    </row>
    <row r="281" spans="1:11">
      <c r="A281" s="112"/>
      <c r="K281" s="114"/>
    </row>
    <row r="282" spans="1:11">
      <c r="A282" s="112"/>
      <c r="K282" s="114"/>
    </row>
    <row r="283" spans="1:11">
      <c r="A283" s="112"/>
      <c r="K283" s="114"/>
    </row>
    <row r="286" spans="1:11">
      <c r="B286" s="56" t="s">
        <v>101</v>
      </c>
    </row>
    <row r="287" spans="1:11">
      <c r="A287" s="112" t="s">
        <v>98</v>
      </c>
    </row>
    <row r="288" spans="1:11">
      <c r="A288" s="112"/>
    </row>
    <row r="289" spans="1:11">
      <c r="A289" s="112"/>
    </row>
    <row r="290" spans="1:11">
      <c r="A290" s="112"/>
    </row>
    <row r="291" spans="1:11">
      <c r="A291" s="112"/>
    </row>
    <row r="292" spans="1:11">
      <c r="A292" s="112"/>
    </row>
    <row r="293" spans="1:11">
      <c r="A293" s="112"/>
    </row>
    <row r="294" spans="1:11">
      <c r="A294" s="112"/>
    </row>
    <row r="295" spans="1:11">
      <c r="A295" s="112"/>
    </row>
    <row r="296" spans="1:11">
      <c r="A296" s="112"/>
    </row>
    <row r="297" spans="1:11">
      <c r="A297" s="112"/>
    </row>
    <row r="298" spans="1:11">
      <c r="A298" s="112"/>
    </row>
    <row r="301" spans="1:11">
      <c r="B301" s="56" t="s">
        <v>69</v>
      </c>
    </row>
    <row r="302" spans="1:11">
      <c r="A302" s="112" t="s">
        <v>100</v>
      </c>
      <c r="K302" s="114" t="s">
        <v>64</v>
      </c>
    </row>
    <row r="303" spans="1:11">
      <c r="A303" s="112"/>
      <c r="K303" s="114"/>
    </row>
    <row r="304" spans="1:11">
      <c r="A304" s="112"/>
      <c r="K304" s="114"/>
    </row>
    <row r="305" spans="1:11">
      <c r="A305" s="112"/>
      <c r="K305" s="114"/>
    </row>
    <row r="306" spans="1:11">
      <c r="A306" s="112"/>
      <c r="K306" s="114"/>
    </row>
    <row r="307" spans="1:11">
      <c r="A307" s="112"/>
      <c r="K307" s="114"/>
    </row>
    <row r="308" spans="1:11">
      <c r="A308" s="112"/>
      <c r="K308" s="114"/>
    </row>
    <row r="309" spans="1:11">
      <c r="A309" s="112"/>
      <c r="K309" s="114"/>
    </row>
    <row r="310" spans="1:11">
      <c r="A310" s="112"/>
      <c r="K310" s="114"/>
    </row>
    <row r="311" spans="1:11">
      <c r="A311" s="112"/>
      <c r="K311" s="114"/>
    </row>
    <row r="312" spans="1:11">
      <c r="A312" s="112"/>
      <c r="K312" s="114"/>
    </row>
    <row r="313" spans="1:11">
      <c r="A313" s="112"/>
      <c r="K313" s="114"/>
    </row>
    <row r="315" spans="1:11">
      <c r="B315" s="56" t="s">
        <v>94</v>
      </c>
    </row>
    <row r="316" spans="1:11">
      <c r="A316" s="112" t="s">
        <v>102</v>
      </c>
      <c r="K316" s="114" t="s">
        <v>64</v>
      </c>
    </row>
    <row r="317" spans="1:11">
      <c r="A317" s="112"/>
      <c r="K317" s="114"/>
    </row>
    <row r="318" spans="1:11">
      <c r="A318" s="112"/>
      <c r="K318" s="114"/>
    </row>
    <row r="319" spans="1:11">
      <c r="A319" s="112"/>
      <c r="K319" s="114"/>
    </row>
    <row r="320" spans="1:11">
      <c r="A320" s="112"/>
      <c r="K320" s="114"/>
    </row>
    <row r="321" spans="1:12">
      <c r="A321" s="112"/>
      <c r="K321" s="114"/>
    </row>
    <row r="322" spans="1:12">
      <c r="A322" s="112"/>
      <c r="K322" s="114"/>
    </row>
    <row r="323" spans="1:12">
      <c r="A323" s="112"/>
      <c r="K323" s="114"/>
    </row>
    <row r="324" spans="1:12">
      <c r="A324" s="112"/>
      <c r="K324" s="114"/>
    </row>
    <row r="325" spans="1:12">
      <c r="A325" s="112"/>
      <c r="K325" s="114"/>
    </row>
    <row r="326" spans="1:12">
      <c r="A326" s="112"/>
      <c r="K326" s="114"/>
    </row>
    <row r="327" spans="1:12">
      <c r="A327" s="112"/>
      <c r="K327" s="114"/>
    </row>
    <row r="329" spans="1:12">
      <c r="A329" s="77"/>
      <c r="B329" s="78"/>
      <c r="C329" s="79"/>
      <c r="D329" s="79"/>
      <c r="E329" s="79"/>
      <c r="F329" s="79"/>
      <c r="G329" s="79"/>
      <c r="H329" s="79"/>
      <c r="I329" s="79"/>
      <c r="J329" s="79"/>
      <c r="K329" s="79"/>
      <c r="L329" s="79"/>
    </row>
    <row r="330" spans="1:12">
      <c r="B330" s="56" t="s">
        <v>103</v>
      </c>
      <c r="I330" s="80" t="s">
        <v>122</v>
      </c>
      <c r="J330" s="81">
        <f>DG!BI19</f>
        <v>-0.1378519442565237</v>
      </c>
    </row>
    <row r="331" spans="1:12">
      <c r="A331" s="112" t="s">
        <v>104</v>
      </c>
    </row>
    <row r="332" spans="1:12">
      <c r="A332" s="112"/>
    </row>
    <row r="333" spans="1:12">
      <c r="A333" s="112"/>
    </row>
    <row r="334" spans="1:12">
      <c r="A334" s="112"/>
    </row>
    <row r="335" spans="1:12">
      <c r="A335" s="112"/>
    </row>
    <row r="336" spans="1:12">
      <c r="A336" s="112"/>
    </row>
    <row r="337" spans="1:10">
      <c r="A337" s="112"/>
    </row>
    <row r="338" spans="1:10">
      <c r="A338" s="112"/>
    </row>
    <row r="339" spans="1:10">
      <c r="A339" s="112"/>
    </row>
    <row r="340" spans="1:10">
      <c r="A340" s="112"/>
    </row>
    <row r="341" spans="1:10">
      <c r="A341" s="112"/>
    </row>
    <row r="342" spans="1:10">
      <c r="A342" s="112"/>
    </row>
    <row r="345" spans="1:10">
      <c r="B345" s="56" t="s">
        <v>105</v>
      </c>
      <c r="I345" s="80" t="s">
        <v>122</v>
      </c>
      <c r="J345" s="81">
        <f>DG!BL19</f>
        <v>-4.573963440878781E-2</v>
      </c>
    </row>
    <row r="346" spans="1:10">
      <c r="A346" s="112" t="s">
        <v>104</v>
      </c>
    </row>
    <row r="347" spans="1:10">
      <c r="A347" s="112"/>
    </row>
    <row r="348" spans="1:10">
      <c r="A348" s="112"/>
    </row>
    <row r="349" spans="1:10">
      <c r="A349" s="112"/>
    </row>
    <row r="350" spans="1:10">
      <c r="A350" s="112"/>
    </row>
    <row r="351" spans="1:10">
      <c r="A351" s="112"/>
    </row>
    <row r="352" spans="1:10">
      <c r="A352" s="112"/>
    </row>
    <row r="353" spans="1:12">
      <c r="A353" s="112"/>
    </row>
    <row r="354" spans="1:12">
      <c r="A354" s="112"/>
    </row>
    <row r="355" spans="1:12">
      <c r="A355" s="112"/>
    </row>
    <row r="356" spans="1:12">
      <c r="A356" s="112"/>
    </row>
    <row r="357" spans="1:12">
      <c r="A357" s="112"/>
    </row>
    <row r="359" spans="1:12">
      <c r="A359" s="77"/>
      <c r="B359" s="78"/>
      <c r="C359" s="79"/>
      <c r="D359" s="79"/>
      <c r="E359" s="79"/>
      <c r="F359" s="79"/>
      <c r="G359" s="79"/>
      <c r="H359" s="79"/>
      <c r="I359" s="79"/>
      <c r="J359" s="79"/>
      <c r="K359" s="79"/>
      <c r="L359" s="79"/>
    </row>
    <row r="360" spans="1:12">
      <c r="B360" s="56" t="s">
        <v>103</v>
      </c>
      <c r="I360" s="80" t="s">
        <v>122</v>
      </c>
      <c r="J360" s="81">
        <f>DG!BP19</f>
        <v>-0.13859196509708438</v>
      </c>
    </row>
    <row r="361" spans="1:12">
      <c r="A361" s="112" t="s">
        <v>106</v>
      </c>
    </row>
    <row r="362" spans="1:12">
      <c r="A362" s="112"/>
    </row>
    <row r="363" spans="1:12">
      <c r="A363" s="112"/>
    </row>
    <row r="364" spans="1:12">
      <c r="A364" s="112"/>
    </row>
    <row r="365" spans="1:12">
      <c r="A365" s="112"/>
    </row>
    <row r="366" spans="1:12">
      <c r="A366" s="112"/>
    </row>
    <row r="367" spans="1:12">
      <c r="A367" s="112"/>
    </row>
    <row r="368" spans="1:12">
      <c r="A368" s="112"/>
    </row>
    <row r="369" spans="1:10">
      <c r="A369" s="112"/>
    </row>
    <row r="370" spans="1:10">
      <c r="A370" s="112"/>
    </row>
    <row r="371" spans="1:10">
      <c r="A371" s="112"/>
    </row>
    <row r="372" spans="1:10">
      <c r="A372" s="112"/>
    </row>
    <row r="375" spans="1:10">
      <c r="B375" s="56" t="s">
        <v>105</v>
      </c>
      <c r="I375" s="80" t="s">
        <v>122</v>
      </c>
      <c r="J375" s="81">
        <f>DG!BS19</f>
        <v>-5.1992642227242869E-2</v>
      </c>
    </row>
    <row r="376" spans="1:10" ht="15.6" customHeight="1">
      <c r="A376" s="112" t="s">
        <v>106</v>
      </c>
    </row>
    <row r="377" spans="1:10">
      <c r="A377" s="112"/>
    </row>
    <row r="378" spans="1:10">
      <c r="A378" s="112"/>
    </row>
    <row r="379" spans="1:10">
      <c r="A379" s="112"/>
    </row>
    <row r="380" spans="1:10">
      <c r="A380" s="112"/>
    </row>
    <row r="381" spans="1:10">
      <c r="A381" s="112"/>
    </row>
    <row r="382" spans="1:10">
      <c r="A382" s="112"/>
    </row>
    <row r="383" spans="1:10">
      <c r="A383" s="112"/>
    </row>
    <row r="384" spans="1:10">
      <c r="A384" s="112"/>
    </row>
    <row r="385" spans="1:1">
      <c r="A385" s="112"/>
    </row>
    <row r="386" spans="1:1">
      <c r="A386" s="112"/>
    </row>
    <row r="387" spans="1:1">
      <c r="A387" s="112"/>
    </row>
  </sheetData>
  <mergeCells count="36">
    <mergeCell ref="A331:A342"/>
    <mergeCell ref="A346:A357"/>
    <mergeCell ref="A361:A372"/>
    <mergeCell ref="A376:A387"/>
    <mergeCell ref="K227:K238"/>
    <mergeCell ref="A227:A238"/>
    <mergeCell ref="K316:K327"/>
    <mergeCell ref="A316:A327"/>
    <mergeCell ref="K302:K313"/>
    <mergeCell ref="A302:A313"/>
    <mergeCell ref="A287:A298"/>
    <mergeCell ref="K272:K283"/>
    <mergeCell ref="A272:A283"/>
    <mergeCell ref="K257:K268"/>
    <mergeCell ref="A257:A268"/>
    <mergeCell ref="K242:K253"/>
    <mergeCell ref="A242:A253"/>
    <mergeCell ref="A198:A209"/>
    <mergeCell ref="A153:A164"/>
    <mergeCell ref="K153:K164"/>
    <mergeCell ref="A213:A224"/>
    <mergeCell ref="K213:K224"/>
    <mergeCell ref="K168:K179"/>
    <mergeCell ref="K183:K194"/>
    <mergeCell ref="A183:A194"/>
    <mergeCell ref="A168:A179"/>
    <mergeCell ref="A4:A15"/>
    <mergeCell ref="A19:A30"/>
    <mergeCell ref="A34:A45"/>
    <mergeCell ref="A49:A60"/>
    <mergeCell ref="A63:A74"/>
    <mergeCell ref="A78:A89"/>
    <mergeCell ref="A93:A104"/>
    <mergeCell ref="A108:A119"/>
    <mergeCell ref="A123:A134"/>
    <mergeCell ref="A138:A14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BT20"/>
  <sheetViews>
    <sheetView workbookViewId="0">
      <pane xSplit="3" ySplit="5" topLeftCell="E6" activePane="bottomRight" state="frozen"/>
      <selection activeCell="BF13" sqref="BF13"/>
      <selection pane="topRight" activeCell="BF13" sqref="BF13"/>
      <selection pane="bottomLeft" activeCell="BF13" sqref="BF13"/>
      <selection pane="bottomRight" activeCell="K22" sqref="K22"/>
    </sheetView>
  </sheetViews>
  <sheetFormatPr defaultColWidth="11.44140625" defaultRowHeight="14.4"/>
  <cols>
    <col min="1" max="2" width="1.44140625" style="1" customWidth="1"/>
    <col min="3" max="3" width="8.44140625" style="1" customWidth="1"/>
    <col min="4" max="4" width="0" style="1" hidden="1" customWidth="1"/>
    <col min="5" max="5" width="11.44140625" style="43"/>
    <col min="6" max="6" width="15.5546875" style="1" hidden="1" customWidth="1"/>
    <col min="7" max="7" width="0" style="1" hidden="1" customWidth="1"/>
    <col min="8" max="8" width="11.44140625" style="43"/>
    <col min="9" max="9" width="14" style="1" hidden="1" customWidth="1"/>
    <col min="10" max="10" width="0" style="1" hidden="1" customWidth="1"/>
    <col min="11" max="11" width="11.44140625" style="43"/>
    <col min="12" max="13" width="0" style="1" hidden="1" customWidth="1"/>
    <col min="14" max="14" width="11.44140625" style="43"/>
    <col min="15" max="16" width="0" style="1" hidden="1" customWidth="1"/>
    <col min="17" max="17" width="11.44140625" style="43"/>
    <col min="18" max="19" width="0" style="1" hidden="1" customWidth="1"/>
    <col min="20" max="20" width="11.44140625" style="43"/>
    <col min="21" max="21" width="0" style="1" hidden="1" customWidth="1"/>
    <col min="22" max="22" width="0" style="43" hidden="1" customWidth="1"/>
    <col min="23" max="23" width="11.44140625" style="43"/>
    <col min="24" max="24" width="0" style="43" hidden="1" customWidth="1"/>
    <col min="25" max="25" width="11.44140625" style="1"/>
    <col min="26" max="26" width="0" style="43" hidden="1" customWidth="1"/>
    <col min="27" max="27" width="11.44140625" style="1"/>
    <col min="28" max="28" width="12.6640625" style="1" bestFit="1" customWidth="1"/>
    <col min="29" max="29" width="0" style="1" hidden="1" customWidth="1"/>
    <col min="30" max="30" width="0" style="43" hidden="1" customWidth="1"/>
    <col min="31" max="32" width="11.44140625" style="43"/>
    <col min="33" max="33" width="0" style="43" hidden="1" customWidth="1"/>
    <col min="34" max="36" width="11.44140625" style="43"/>
    <col min="37" max="37" width="12.88671875" style="43" customWidth="1"/>
    <col min="38" max="38" width="12.88671875" style="43" hidden="1" customWidth="1"/>
    <col min="39" max="40" width="11.44140625" style="43"/>
    <col min="41" max="41" width="0" style="43" hidden="1" customWidth="1"/>
    <col min="42" max="43" width="11.44140625" style="43"/>
    <col min="44" max="44" width="2.44140625" style="43" customWidth="1"/>
    <col min="45" max="45" width="11.6640625" style="1" customWidth="1"/>
    <col min="46" max="46" width="11.44140625" style="1"/>
    <col min="47" max="47" width="0" style="1" hidden="1" customWidth="1"/>
    <col min="48" max="48" width="11.44140625" style="1"/>
    <col min="49" max="49" width="11.44140625" style="43"/>
    <col min="50" max="50" width="12.88671875" style="1" bestFit="1" customWidth="1"/>
    <col min="51" max="51" width="11.44140625" style="1"/>
    <col min="52" max="52" width="0" style="1" hidden="1" customWidth="1"/>
    <col min="53" max="54" width="11.44140625" style="1"/>
    <col min="55" max="55" width="11.44140625" style="1" hidden="1" customWidth="1"/>
    <col min="56" max="56" width="11.44140625" style="1"/>
    <col min="57" max="57" width="11.44140625" style="43"/>
    <col min="58" max="58" width="2.44140625" style="43" customWidth="1"/>
    <col min="59" max="59" width="0" style="43" hidden="1" customWidth="1"/>
    <col min="60" max="60" width="11.44140625" style="43"/>
    <col min="61" max="61" width="11.44140625" style="43" customWidth="1"/>
    <col min="62" max="62" width="11.44140625" style="43" hidden="1" customWidth="1"/>
    <col min="63" max="64" width="11.44140625" style="43" customWidth="1"/>
    <col min="65" max="65" width="2.44140625" style="43" customWidth="1"/>
    <col min="66" max="66" width="0" style="43" hidden="1" customWidth="1"/>
    <col min="67" max="67" width="11.44140625" style="1"/>
    <col min="68" max="68" width="11.44140625" style="1" customWidth="1"/>
    <col min="69" max="69" width="11.44140625" style="43" hidden="1" customWidth="1"/>
    <col min="70" max="71" width="11.44140625" style="43" customWidth="1"/>
    <col min="72" max="72" width="2.33203125" style="1" customWidth="1"/>
    <col min="73" max="16384" width="11.44140625" style="1"/>
  </cols>
  <sheetData>
    <row r="1" spans="1:72" ht="5.4" customHeight="1">
      <c r="A1" s="2" t="s">
        <v>1</v>
      </c>
    </row>
    <row r="2" spans="1:72" ht="5.4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1"/>
    </row>
    <row r="3" spans="1:72" s="8" customFormat="1" ht="13.5" customHeight="1">
      <c r="B3" s="12"/>
      <c r="C3" s="8" t="s">
        <v>24</v>
      </c>
      <c r="D3" s="8" t="s">
        <v>25</v>
      </c>
      <c r="G3" s="8" t="s">
        <v>25</v>
      </c>
      <c r="J3" s="8" t="s">
        <v>25</v>
      </c>
      <c r="M3" s="8" t="s">
        <v>25</v>
      </c>
      <c r="P3" s="8" t="s">
        <v>25</v>
      </c>
      <c r="S3" s="8" t="s">
        <v>25</v>
      </c>
      <c r="Y3" s="8" t="s">
        <v>25</v>
      </c>
      <c r="AA3" s="8" t="s">
        <v>25</v>
      </c>
      <c r="AB3" s="8" t="s">
        <v>27</v>
      </c>
      <c r="AS3" s="33"/>
      <c r="AV3" s="8" t="s">
        <v>39</v>
      </c>
      <c r="AY3" s="8" t="s">
        <v>25</v>
      </c>
      <c r="BA3" s="8" t="s">
        <v>26</v>
      </c>
      <c r="BD3" s="8" t="s">
        <v>26</v>
      </c>
      <c r="BG3" s="52" t="s">
        <v>54</v>
      </c>
      <c r="BJ3" s="52" t="s">
        <v>54</v>
      </c>
      <c r="BN3" s="52" t="s">
        <v>54</v>
      </c>
      <c r="BQ3" s="52" t="s">
        <v>54</v>
      </c>
      <c r="BT3" s="13"/>
    </row>
    <row r="4" spans="1:72" s="5" customFormat="1" ht="63" customHeight="1">
      <c r="B4" s="14"/>
      <c r="C4" s="6" t="s">
        <v>23</v>
      </c>
      <c r="D4" s="7" t="s">
        <v>3</v>
      </c>
      <c r="E4" s="6" t="s">
        <v>3</v>
      </c>
      <c r="F4" s="7" t="s">
        <v>3</v>
      </c>
      <c r="G4" s="7" t="s">
        <v>5</v>
      </c>
      <c r="H4" s="6" t="s">
        <v>5</v>
      </c>
      <c r="I4" s="7" t="s">
        <v>5</v>
      </c>
      <c r="J4" s="7" t="s">
        <v>11</v>
      </c>
      <c r="K4" s="6" t="s">
        <v>11</v>
      </c>
      <c r="L4" s="7" t="s">
        <v>11</v>
      </c>
      <c r="M4" s="7" t="s">
        <v>12</v>
      </c>
      <c r="N4" s="6" t="s">
        <v>12</v>
      </c>
      <c r="O4" s="7" t="s">
        <v>12</v>
      </c>
      <c r="P4" s="7" t="s">
        <v>13</v>
      </c>
      <c r="Q4" s="6" t="s">
        <v>13</v>
      </c>
      <c r="R4" s="7" t="s">
        <v>13</v>
      </c>
      <c r="S4" s="7" t="s">
        <v>14</v>
      </c>
      <c r="T4" s="6" t="s">
        <v>14</v>
      </c>
      <c r="U4" s="7" t="s">
        <v>14</v>
      </c>
      <c r="V4" s="7" t="s">
        <v>46</v>
      </c>
      <c r="W4" s="6" t="s">
        <v>70</v>
      </c>
      <c r="X4" s="7" t="s">
        <v>46</v>
      </c>
      <c r="Y4" s="6" t="s">
        <v>15</v>
      </c>
      <c r="Z4" s="7" t="s">
        <v>15</v>
      </c>
      <c r="AA4" s="6" t="s">
        <v>16</v>
      </c>
      <c r="AB4" s="6" t="s">
        <v>17</v>
      </c>
      <c r="AC4" s="7" t="s">
        <v>17</v>
      </c>
      <c r="AD4" s="7" t="s">
        <v>43</v>
      </c>
      <c r="AE4" s="6" t="s">
        <v>18</v>
      </c>
      <c r="AF4" s="6" t="s">
        <v>18</v>
      </c>
      <c r="AG4" s="7" t="s">
        <v>18</v>
      </c>
      <c r="AH4" s="6" t="s">
        <v>19</v>
      </c>
      <c r="AI4" s="6" t="s">
        <v>19</v>
      </c>
      <c r="AJ4" s="6" t="s">
        <v>20</v>
      </c>
      <c r="AK4" s="6" t="s">
        <v>21</v>
      </c>
      <c r="AL4" s="7" t="s">
        <v>21</v>
      </c>
      <c r="AM4" s="6" t="s">
        <v>22</v>
      </c>
      <c r="AN4" s="6" t="s">
        <v>22</v>
      </c>
      <c r="AO4" s="7" t="s">
        <v>0</v>
      </c>
      <c r="AP4" s="6" t="s">
        <v>10</v>
      </c>
      <c r="AQ4" s="6" t="s">
        <v>10</v>
      </c>
      <c r="AR4" s="61"/>
      <c r="AS4" s="6" t="s">
        <v>18</v>
      </c>
      <c r="AT4" s="6" t="s">
        <v>18</v>
      </c>
      <c r="AU4" s="7" t="s">
        <v>18</v>
      </c>
      <c r="AV4" s="6" t="s">
        <v>19</v>
      </c>
      <c r="AW4" s="6" t="s">
        <v>19</v>
      </c>
      <c r="AX4" s="6" t="s">
        <v>20</v>
      </c>
      <c r="AY4" s="6" t="s">
        <v>21</v>
      </c>
      <c r="AZ4" s="7" t="s">
        <v>21</v>
      </c>
      <c r="BA4" s="6" t="s">
        <v>22</v>
      </c>
      <c r="BB4" s="6" t="s">
        <v>22</v>
      </c>
      <c r="BC4" s="7" t="s">
        <v>0</v>
      </c>
      <c r="BD4" s="6" t="s">
        <v>10</v>
      </c>
      <c r="BE4" s="6" t="s">
        <v>10</v>
      </c>
      <c r="BF4" s="61"/>
      <c r="BG4" s="7" t="s">
        <v>53</v>
      </c>
      <c r="BH4" s="6" t="s">
        <v>48</v>
      </c>
      <c r="BI4" s="6" t="s">
        <v>52</v>
      </c>
      <c r="BJ4" s="7" t="s">
        <v>47</v>
      </c>
      <c r="BK4" s="6" t="s">
        <v>49</v>
      </c>
      <c r="BL4" s="6" t="s">
        <v>51</v>
      </c>
      <c r="BM4" s="61"/>
      <c r="BN4" s="7" t="s">
        <v>53</v>
      </c>
      <c r="BO4" s="6" t="s">
        <v>48</v>
      </c>
      <c r="BP4" s="6" t="s">
        <v>52</v>
      </c>
      <c r="BQ4" s="7" t="s">
        <v>47</v>
      </c>
      <c r="BR4" s="6" t="s">
        <v>49</v>
      </c>
      <c r="BS4" s="6" t="s">
        <v>51</v>
      </c>
      <c r="BT4" s="15"/>
    </row>
    <row r="5" spans="1:72" s="4" customFormat="1" ht="17.399999999999999" customHeight="1">
      <c r="B5" s="16"/>
      <c r="D5" s="4" t="s">
        <v>2</v>
      </c>
      <c r="E5" s="4" t="s">
        <v>4</v>
      </c>
      <c r="F5" s="4" t="s">
        <v>42</v>
      </c>
      <c r="G5" s="4" t="s">
        <v>2</v>
      </c>
      <c r="H5" s="4" t="s">
        <v>4</v>
      </c>
      <c r="I5" s="4" t="s">
        <v>42</v>
      </c>
      <c r="J5" s="4" t="s">
        <v>2</v>
      </c>
      <c r="K5" s="4" t="s">
        <v>4</v>
      </c>
      <c r="L5" s="4" t="s">
        <v>42</v>
      </c>
      <c r="M5" s="4" t="s">
        <v>2</v>
      </c>
      <c r="N5" s="4" t="s">
        <v>4</v>
      </c>
      <c r="O5" s="4" t="s">
        <v>42</v>
      </c>
      <c r="P5" s="4" t="s">
        <v>6</v>
      </c>
      <c r="Q5" s="4" t="s">
        <v>4</v>
      </c>
      <c r="R5" s="4" t="s">
        <v>42</v>
      </c>
      <c r="S5" s="4" t="s">
        <v>2</v>
      </c>
      <c r="T5" s="4" t="s">
        <v>4</v>
      </c>
      <c r="U5" s="4" t="s">
        <v>42</v>
      </c>
      <c r="V5" s="4" t="s">
        <v>6</v>
      </c>
      <c r="W5" s="4" t="s">
        <v>4</v>
      </c>
      <c r="X5" s="4" t="s">
        <v>42</v>
      </c>
      <c r="Y5" s="4" t="s">
        <v>7</v>
      </c>
      <c r="Z5" s="4" t="s">
        <v>45</v>
      </c>
      <c r="AA5" s="4" t="s">
        <v>9</v>
      </c>
      <c r="AB5" s="4" t="s">
        <v>9</v>
      </c>
      <c r="AC5" s="4" t="s">
        <v>42</v>
      </c>
      <c r="AD5" s="4" t="s">
        <v>44</v>
      </c>
      <c r="AE5" s="4" t="s">
        <v>72</v>
      </c>
      <c r="AF5" s="4" t="s">
        <v>80</v>
      </c>
      <c r="AG5" s="4" t="s">
        <v>76</v>
      </c>
      <c r="AH5" s="4" t="s">
        <v>72</v>
      </c>
      <c r="AI5" s="4" t="s">
        <v>80</v>
      </c>
      <c r="AJ5" s="4" t="s">
        <v>74</v>
      </c>
      <c r="AK5" s="4" t="s">
        <v>73</v>
      </c>
      <c r="AL5" s="4" t="s">
        <v>75</v>
      </c>
      <c r="AM5" s="4" t="s">
        <v>72</v>
      </c>
      <c r="AN5" s="4" t="s">
        <v>80</v>
      </c>
      <c r="AO5" s="4" t="s">
        <v>72</v>
      </c>
      <c r="AP5" s="4" t="s">
        <v>71</v>
      </c>
      <c r="AQ5" s="4" t="s">
        <v>80</v>
      </c>
      <c r="AS5" s="4" t="s">
        <v>7</v>
      </c>
      <c r="AT5" s="4" t="s">
        <v>78</v>
      </c>
      <c r="AU5" s="4" t="s">
        <v>79</v>
      </c>
      <c r="AV5" s="4" t="s">
        <v>7</v>
      </c>
      <c r="AW5" s="4" t="s">
        <v>78</v>
      </c>
      <c r="AX5" s="4" t="s">
        <v>77</v>
      </c>
      <c r="AY5" s="4" t="s">
        <v>6</v>
      </c>
      <c r="AZ5" s="4" t="s">
        <v>78</v>
      </c>
      <c r="BA5" s="4" t="s">
        <v>7</v>
      </c>
      <c r="BB5" s="4" t="s">
        <v>78</v>
      </c>
      <c r="BC5" s="4" t="s">
        <v>7</v>
      </c>
      <c r="BD5" s="4" t="s">
        <v>81</v>
      </c>
      <c r="BE5" s="4" t="s">
        <v>82</v>
      </c>
      <c r="BG5" s="4" t="s">
        <v>83</v>
      </c>
      <c r="BH5" s="4" t="s">
        <v>84</v>
      </c>
      <c r="BI5" s="4" t="s">
        <v>50</v>
      </c>
      <c r="BJ5" s="4" t="s">
        <v>83</v>
      </c>
      <c r="BK5" s="4" t="s">
        <v>84</v>
      </c>
      <c r="BL5" s="4" t="s">
        <v>50</v>
      </c>
      <c r="BN5" s="4" t="s">
        <v>55</v>
      </c>
      <c r="BO5" s="4" t="s">
        <v>85</v>
      </c>
      <c r="BP5" s="4" t="s">
        <v>50</v>
      </c>
      <c r="BQ5" s="4" t="s">
        <v>55</v>
      </c>
      <c r="BR5" s="4" t="s">
        <v>85</v>
      </c>
      <c r="BS5" s="4" t="s">
        <v>50</v>
      </c>
      <c r="BT5" s="17"/>
    </row>
    <row r="6" spans="1:72">
      <c r="B6" s="18"/>
      <c r="C6" s="3">
        <f t="shared" ref="C6:C17" si="0">EOMONTH(C7,-1)</f>
        <v>43830</v>
      </c>
      <c r="D6" s="21"/>
      <c r="E6" s="21">
        <f>LOOKUP($C6,Serie!$C:$C,Serie!E:E)</f>
        <v>164402</v>
      </c>
      <c r="F6" s="27"/>
      <c r="G6" s="21"/>
      <c r="H6" s="21">
        <f>LOOKUP($C6,Serie!$C:$C,Serie!H:H)</f>
        <v>-68220</v>
      </c>
      <c r="I6" s="27"/>
      <c r="J6" s="21"/>
      <c r="K6" s="21">
        <f>LOOKUP($C6,Serie!$C:$C,Serie!K:K)</f>
        <v>213452</v>
      </c>
      <c r="L6" s="27"/>
      <c r="M6" s="21"/>
      <c r="N6" s="21">
        <f>LOOKUP($C6,Serie!$C:$C,Serie!N:N)</f>
        <v>41455</v>
      </c>
      <c r="O6" s="22"/>
      <c r="P6" s="21"/>
      <c r="Q6" s="21">
        <f>LOOKUP($C6,Serie!$C:$C,Serie!Q:Q)</f>
        <v>-298</v>
      </c>
      <c r="R6" s="27"/>
      <c r="S6" s="21"/>
      <c r="T6" s="21">
        <f>LOOKUP($C6,Serie!$C:$C,Serie!T:T)</f>
        <v>8534.428039570339</v>
      </c>
      <c r="U6" s="27"/>
      <c r="V6" s="27"/>
      <c r="W6" s="21">
        <f>LOOKUP($C6,Serie!$C:$C,Serie!W:W)</f>
        <v>-763.23440860214941</v>
      </c>
      <c r="X6" s="22"/>
      <c r="Y6" s="23">
        <f>LOOKUP($C6,Serie!$C:$C,Serie!Y:Y)</f>
        <v>0.39437499999999998</v>
      </c>
      <c r="Z6" s="23"/>
      <c r="AA6" s="21">
        <f>LOOKUP($C6,Serie!$C:$C,Serie!AA:AA)</f>
        <v>67034.845199999938</v>
      </c>
      <c r="AB6" s="21">
        <f>LOOKUP($C6,Serie!$C:$C,Serie!AB:AB)</f>
        <v>2223.417496</v>
      </c>
      <c r="AC6" s="22"/>
      <c r="AD6" s="22"/>
      <c r="AE6" s="22">
        <f>LOOKUP($C6,Serie!$C:$C,Serie!AE:AE)</f>
        <v>59.89</v>
      </c>
      <c r="AF6" s="23">
        <f>LOOKUP($C6,Serie!$C:$C,Serie!AF:AF)</f>
        <v>-8.3416750083409319E-4</v>
      </c>
      <c r="AG6" s="22"/>
      <c r="AH6" s="22">
        <f>LOOKUP($C6,Serie!$C:$C,Serie!AH:AH)</f>
        <v>74.41</v>
      </c>
      <c r="AI6" s="23">
        <f>LOOKUP($C6,Serie!$C:$C,Serie!AI:AI)</f>
        <v>-5.3468787595242206E-3</v>
      </c>
      <c r="AJ6" s="23">
        <f>LOOKUP($C6,Serie!$C:$C,Serie!AJ:AJ)</f>
        <v>0.24244448154950726</v>
      </c>
      <c r="AK6" s="22">
        <f>LOOKUP($C6,Serie!$C:$C,Serie!AK:AK)</f>
        <v>44781</v>
      </c>
      <c r="AL6" s="88">
        <f>LOOKUP($C6,Serie!$C:$C,Serie!AL:AL)</f>
        <v>2.30512656492734E-2</v>
      </c>
      <c r="AM6" s="22">
        <f>LOOKUP($C6,Serie!$C:$C,Serie!AM:AM)</f>
        <v>4.0194999999999999</v>
      </c>
      <c r="AN6" s="23">
        <f>LOOKUP($C6,Serie!$C:$C,Serie!AN:AN)</f>
        <v>-5.1266315764628145E-2</v>
      </c>
      <c r="AO6" s="22"/>
      <c r="AP6" s="22">
        <f>LOOKUP($C6,Serie!$C:$C,Serie!AP:AP)</f>
        <v>346.68126635115675</v>
      </c>
      <c r="AQ6" s="23">
        <f>LOOKUP($C6,Serie!$C:$C,Serie!AQ:AQ)</f>
        <v>7.6293034610207533E-2</v>
      </c>
      <c r="AR6" s="23"/>
      <c r="AS6" s="60">
        <f>LOOKUP($C6,Serie!$C:$C,Serie!AS:AS)</f>
        <v>59.914999999999999</v>
      </c>
      <c r="AT6" s="23">
        <f>LOOKUP($C6,Serie!$C:$C,Serie!AT:AT)</f>
        <v>2.4289356373902939E-3</v>
      </c>
      <c r="AU6" s="22"/>
      <c r="AV6" s="60">
        <f>LOOKUP($C6,Serie!$C:$C,Serie!AV:AV)</f>
        <v>74.798500000000004</v>
      </c>
      <c r="AW6" s="23">
        <f>LOOKUP($C6,Serie!$C:$C,Serie!AW:AW)</f>
        <v>-1.8778696051423138E-2</v>
      </c>
      <c r="AX6" s="23">
        <f>LOOKUP($C6,Serie!$C:$C,Serie!AX:AX)</f>
        <v>0.24907319582119891</v>
      </c>
      <c r="AY6" s="21">
        <f>LOOKUP($C6,Serie!$C:$C,Serie!AY:AY)</f>
        <v>44353</v>
      </c>
      <c r="AZ6" s="23">
        <f>LOOKUP($C6,Serie!$C:$C,Serie!AZ:AZ)</f>
        <v>1.989054451802796E-2</v>
      </c>
      <c r="BA6" s="60">
        <f>LOOKUP($C6,Serie!$C:$C,Serie!BA:BA)</f>
        <v>4.1214499999999994</v>
      </c>
      <c r="BB6" s="23">
        <f>LOOKUP($C6,Serie!$C:$C,Serie!BB:BB)</f>
        <v>-7.0261877966934687E-3</v>
      </c>
      <c r="BC6" s="25"/>
      <c r="BD6" s="60">
        <f>LOOKUP($C6,Serie!$C:$C,Serie!BD:BD)</f>
        <v>337.60161433851141</v>
      </c>
      <c r="BE6" s="23">
        <f>LOOKUP($C6,Serie!$C:$C,Serie!BE:BE)</f>
        <v>2.0641823079197374E-2</v>
      </c>
      <c r="BF6" s="23"/>
      <c r="BG6" s="60"/>
      <c r="BH6" s="60">
        <f>LOOKUP($C6,Serie!$C:$C,Serie!BH:BH)</f>
        <v>13.03160132710839</v>
      </c>
      <c r="BI6" s="23">
        <f>LOOKUP($C6,Serie!$C:$C,Serie!BI:BI)</f>
        <v>-0.1060765115739708</v>
      </c>
      <c r="BJ6" s="60"/>
      <c r="BK6" s="60">
        <f>LOOKUP($C6,Serie!$C:$C,Serie!BK:BK)</f>
        <v>6.146957411804479</v>
      </c>
      <c r="BL6" s="23">
        <f>LOOKUP($C6,Serie!$C:$C,Serie!BL:BL)</f>
        <v>-4.9830363033051217E-2</v>
      </c>
      <c r="BM6" s="23"/>
      <c r="BN6" s="60"/>
      <c r="BO6" s="60">
        <f>LOOKUP($C6,Serie!$C:$C,Serie!BO:BO)</f>
        <v>15.073148575911958</v>
      </c>
      <c r="BP6" s="23">
        <f>LOOKUP($C6,Serie!$C:$C,Serie!BP:BP)</f>
        <v>-0.12068897369994303</v>
      </c>
      <c r="BQ6" s="60"/>
      <c r="BR6" s="60">
        <f>LOOKUP($C6,Serie!$C:$C,Serie!BR:BR)</f>
        <v>6.612204735147273</v>
      </c>
      <c r="BS6" s="23">
        <f>LOOKUP($C6,Serie!$C:$C,Serie!BS:BS)</f>
        <v>-5.3400492817517242E-2</v>
      </c>
      <c r="BT6" s="19"/>
    </row>
    <row r="7" spans="1:72">
      <c r="B7" s="18"/>
      <c r="C7" s="3">
        <f t="shared" si="0"/>
        <v>43861</v>
      </c>
      <c r="D7" s="21"/>
      <c r="E7" s="21">
        <f>LOOKUP($C7,Serie!$C:$C,Serie!E:E)</f>
        <v>-41125</v>
      </c>
      <c r="F7" s="27"/>
      <c r="G7" s="21"/>
      <c r="H7" s="21">
        <f>LOOKUP($C7,Serie!$C:$C,Serie!H:H)</f>
        <v>250803</v>
      </c>
      <c r="I7" s="27"/>
      <c r="J7" s="21"/>
      <c r="K7" s="21">
        <f>LOOKUP($C7,Serie!$C:$C,Serie!K:K)</f>
        <v>209180</v>
      </c>
      <c r="L7" s="27"/>
      <c r="M7" s="21"/>
      <c r="N7" s="21">
        <f>LOOKUP($C7,Serie!$C:$C,Serie!N:N)</f>
        <v>124249</v>
      </c>
      <c r="O7" s="27"/>
      <c r="P7" s="21"/>
      <c r="Q7" s="21">
        <f>LOOKUP($C7,Serie!$C:$C,Serie!Q:Q)</f>
        <v>679</v>
      </c>
      <c r="R7" s="27"/>
      <c r="S7" s="21"/>
      <c r="T7" s="21">
        <f>LOOKUP($C7,Serie!$C:$C,Serie!T:T)</f>
        <v>-19906.326374193653</v>
      </c>
      <c r="U7" s="27"/>
      <c r="V7" s="27"/>
      <c r="W7" s="21">
        <f>LOOKUP($C7,Serie!$C:$C,Serie!W:W)</f>
        <v>-565.35483870967801</v>
      </c>
      <c r="X7" s="27"/>
      <c r="Y7" s="23">
        <f>LOOKUP($C7,Serie!$C:$C,Serie!Y:Y)</f>
        <v>0.34</v>
      </c>
      <c r="Z7" s="50"/>
      <c r="AA7" s="21">
        <f>LOOKUP($C7,Serie!$C:$C,Serie!AA:AA)</f>
        <v>46814.397249999958</v>
      </c>
      <c r="AB7" s="21">
        <f>LOOKUP($C7,Serie!$C:$C,Serie!AB:AB)</f>
        <v>1613.756421</v>
      </c>
      <c r="AC7" s="27"/>
      <c r="AD7" s="27"/>
      <c r="AE7" s="22">
        <f>LOOKUP($C7,Serie!$C:$C,Serie!AE:AE)</f>
        <v>60.35</v>
      </c>
      <c r="AF7" s="23">
        <f>LOOKUP($C7,Serie!$C:$C,Serie!AF:AF)</f>
        <v>7.6807480380698401E-3</v>
      </c>
      <c r="AG7" s="22"/>
      <c r="AH7" s="22">
        <f>LOOKUP($C7,Serie!$C:$C,Serie!AH:AH)</f>
        <v>85.41</v>
      </c>
      <c r="AI7" s="23">
        <f>LOOKUP($C7,Serie!$C:$C,Serie!AI:AI)</f>
        <v>0.14782959279666708</v>
      </c>
      <c r="AJ7" s="23">
        <f>LOOKUP($C7,Serie!$C:$C,Serie!AJ:AJ)</f>
        <v>0.41524440762220372</v>
      </c>
      <c r="AK7" s="22">
        <f>LOOKUP($C7,Serie!$C:$C,Serie!AK:AK)</f>
        <v>44917</v>
      </c>
      <c r="AL7" s="88">
        <f>LOOKUP($C7,Serie!$C:$C,Serie!AL:AL)</f>
        <v>3.0370023000825253E-3</v>
      </c>
      <c r="AM7" s="22">
        <f>LOOKUP($C7,Serie!$C:$C,Serie!AM:AM)</f>
        <v>4.2824</v>
      </c>
      <c r="AN7" s="23">
        <f>LOOKUP($C7,Serie!$C:$C,Serie!AN:AN)</f>
        <v>6.5406145042915753E-2</v>
      </c>
      <c r="AO7" s="22"/>
      <c r="AP7" s="22">
        <f>LOOKUP($C7,Serie!$C:$C,Serie!AP:AP)</f>
        <v>320.6369969722802</v>
      </c>
      <c r="AQ7" s="23">
        <f>LOOKUP($C7,Serie!$C:$C,Serie!AQ:AQ)</f>
        <v>-7.5124536301007017E-2</v>
      </c>
      <c r="AR7" s="23"/>
      <c r="AS7" s="60">
        <f>LOOKUP($C7,Serie!$C:$C,Serie!AS:AS)</f>
        <v>60.120000000000005</v>
      </c>
      <c r="AT7" s="23">
        <f>LOOKUP($C7,Serie!$C:$C,Serie!AT:AT)</f>
        <v>2.133471339358982E-3</v>
      </c>
      <c r="AU7" s="27"/>
      <c r="AV7" s="60">
        <f>LOOKUP($C7,Serie!$C:$C,Serie!AV:AV)</f>
        <v>81.219130434782628</v>
      </c>
      <c r="AW7" s="23">
        <f>LOOKUP($C7,Serie!$C:$C,Serie!AW:AW)</f>
        <v>8.5839026648697803E-2</v>
      </c>
      <c r="AX7" s="23">
        <f>LOOKUP($C7,Serie!$C:$C,Serie!AX:AX)</f>
        <v>0.35340497244421321</v>
      </c>
      <c r="AY7" s="21">
        <f>LOOKUP($C7,Serie!$C:$C,Serie!AY:AY)</f>
        <v>45196</v>
      </c>
      <c r="AZ7" s="23">
        <f>LOOKUP($C7,Serie!$C:$C,Serie!AZ:AZ)</f>
        <v>1.9006606092034362E-2</v>
      </c>
      <c r="BA7" s="60">
        <f>LOOKUP($C7,Serie!$C:$C,Serie!BA:BA)</f>
        <v>4.13375</v>
      </c>
      <c r="BB7" s="23">
        <f>LOOKUP($C7,Serie!$C:$C,Serie!BB:BB)</f>
        <v>9.6659603683468924E-3</v>
      </c>
      <c r="BC7" s="25"/>
      <c r="BD7" s="60">
        <f>LOOKUP($C7,Serie!$C:$C,Serie!BD:BD)</f>
        <v>337.55289563249175</v>
      </c>
      <c r="BE7" s="23">
        <f>LOOKUP($C7,Serie!$C:$C,Serie!BE:BE)</f>
        <v>-1.4430827327382989E-4</v>
      </c>
      <c r="BF7" s="23"/>
      <c r="BG7" s="60"/>
      <c r="BH7" s="60">
        <f>LOOKUP($C7,Serie!$C:$C,Serie!BH:BH)</f>
        <v>11.423811182063304</v>
      </c>
      <c r="BI7" s="23">
        <f>LOOKUP($C7,Serie!$C:$C,Serie!BI:BI)</f>
        <v>-9.4222306742427042E-2</v>
      </c>
      <c r="BJ7" s="60"/>
      <c r="BK7" s="60">
        <f>LOOKUP($C7,Serie!$C:$C,Serie!BK:BK)</f>
        <v>2.1551100936975871</v>
      </c>
      <c r="BL7" s="23">
        <f>LOOKUP($C7,Serie!$C:$C,Serie!BL:BL)</f>
        <v>-1.8054666483482973E-2</v>
      </c>
      <c r="BM7" s="23"/>
      <c r="BN7" s="60"/>
      <c r="BO7" s="60">
        <f>LOOKUP($C7,Serie!$C:$C,Serie!BO:BO)</f>
        <v>11.913798980523651</v>
      </c>
      <c r="BP7" s="23">
        <f>LOOKUP($C7,Serie!$C:$C,Serie!BP:BP)</f>
        <v>-9.786815003410454E-2</v>
      </c>
      <c r="BQ7" s="60"/>
      <c r="BR7" s="60">
        <f>LOOKUP($C7,Serie!$C:$C,Serie!BR:BR)</f>
        <v>3.8754340679055588</v>
      </c>
      <c r="BS7" s="23">
        <f>LOOKUP($C7,Serie!$C:$C,Serie!BS:BS)</f>
        <v>-3.2005594513454971E-2</v>
      </c>
      <c r="BT7" s="19"/>
    </row>
    <row r="8" spans="1:72">
      <c r="B8" s="18"/>
      <c r="C8" s="3">
        <f t="shared" si="0"/>
        <v>43890</v>
      </c>
      <c r="D8" s="21"/>
      <c r="E8" s="21">
        <f>LOOKUP($C8,Serie!$C:$C,Serie!E:E)</f>
        <v>167076.44827586203</v>
      </c>
      <c r="F8" s="27"/>
      <c r="G8" s="21"/>
      <c r="H8" s="21">
        <f>LOOKUP($C8,Serie!$C:$C,Serie!H:H)</f>
        <v>444779.91048212023</v>
      </c>
      <c r="I8" s="27"/>
      <c r="J8" s="21"/>
      <c r="K8" s="21">
        <f>LOOKUP($C8,Serie!$C:$C,Serie!K:K)</f>
        <v>196973.62068965519</v>
      </c>
      <c r="L8" s="27"/>
      <c r="M8" s="21"/>
      <c r="N8" s="21">
        <f>LOOKUP($C8,Serie!$C:$C,Serie!N:N)</f>
        <v>47385.275862068869</v>
      </c>
      <c r="O8" s="27"/>
      <c r="P8" s="21"/>
      <c r="Q8" s="21">
        <f>LOOKUP($C8,Serie!$C:$C,Serie!Q:Q)</f>
        <v>-421.5172413793116</v>
      </c>
      <c r="R8" s="27"/>
      <c r="S8" s="21"/>
      <c r="T8" s="21">
        <f>LOOKUP($C8,Serie!$C:$C,Serie!T:T)</f>
        <v>6394.4697888763621</v>
      </c>
      <c r="U8" s="27"/>
      <c r="V8" s="27"/>
      <c r="W8" s="21">
        <f>LOOKUP($C8,Serie!$C:$C,Serie!W:W)</f>
        <v>-273.4360400444948</v>
      </c>
      <c r="X8" s="27"/>
      <c r="Y8" s="23">
        <f>LOOKUP($C8,Serie!$C:$C,Serie!Y:Y)</f>
        <v>0.31812499999999999</v>
      </c>
      <c r="Z8" s="50"/>
      <c r="AA8" s="21">
        <f>LOOKUP($C8,Serie!$C:$C,Serie!AA:AA)</f>
        <v>-15646.672600000005</v>
      </c>
      <c r="AB8" s="21">
        <f>LOOKUP($C8,Serie!$C:$C,Serie!AB:AB)</f>
        <v>815.06309599999997</v>
      </c>
      <c r="AC8" s="27"/>
      <c r="AD8" s="27"/>
      <c r="AE8" s="22">
        <f>LOOKUP($C8,Serie!$C:$C,Serie!AE:AE)</f>
        <v>62.21</v>
      </c>
      <c r="AF8" s="23">
        <f>LOOKUP($C8,Serie!$C:$C,Serie!AF:AF)</f>
        <v>3.0820215410107599E-2</v>
      </c>
      <c r="AG8" s="22"/>
      <c r="AH8" s="22">
        <f>LOOKUP($C8,Serie!$C:$C,Serie!AH:AH)</f>
        <v>82.03</v>
      </c>
      <c r="AI8" s="23">
        <f>LOOKUP($C8,Serie!$C:$C,Serie!AI:AI)</f>
        <v>-3.9573820395738202E-2</v>
      </c>
      <c r="AJ8" s="23">
        <f>LOOKUP($C8,Serie!$C:$C,Serie!AJ:AJ)</f>
        <v>0.31859829609387558</v>
      </c>
      <c r="AK8" s="22">
        <f>LOOKUP($C8,Serie!$C:$C,Serie!AK:AK)</f>
        <v>44791</v>
      </c>
      <c r="AL8" s="88">
        <f>LOOKUP($C8,Serie!$C:$C,Serie!AL:AL)</f>
        <v>-2.8051739875770698E-3</v>
      </c>
      <c r="AM8" s="22">
        <f>LOOKUP($C8,Serie!$C:$C,Serie!AM:AM)</f>
        <v>4.4962</v>
      </c>
      <c r="AN8" s="23">
        <f>LOOKUP($C8,Serie!$C:$C,Serie!AN:AN)</f>
        <v>4.9925275546422565E-2</v>
      </c>
      <c r="AO8" s="22"/>
      <c r="AP8" s="22">
        <f>LOOKUP($C8,Serie!$C:$C,Serie!AP:AP)</f>
        <v>328.16955230900379</v>
      </c>
      <c r="AQ8" s="23">
        <f>LOOKUP($C8,Serie!$C:$C,Serie!AQ:AQ)</f>
        <v>2.349247094955409E-2</v>
      </c>
      <c r="AR8" s="23"/>
      <c r="AS8" s="60">
        <f>LOOKUP($C8,Serie!$C:$C,Serie!AS:AS)</f>
        <v>61.28</v>
      </c>
      <c r="AT8" s="23">
        <f>LOOKUP($C8,Serie!$C:$C,Serie!AT:AT)</f>
        <v>3.5310898895663891E-2</v>
      </c>
      <c r="AU8" s="27"/>
      <c r="AV8" s="60">
        <f>LOOKUP($C8,Serie!$C:$C,Serie!AV:AV)</f>
        <v>82.827368421052626</v>
      </c>
      <c r="AW8" s="23">
        <f>LOOKUP($C8,Serie!$C:$C,Serie!AW:AW)</f>
        <v>1.9801221432201636E-2</v>
      </c>
      <c r="AX8" s="23">
        <f>LOOKUP($C8,Serie!$C:$C,Serie!AX:AX)</f>
        <v>0.33313002448177409</v>
      </c>
      <c r="AY8" s="21">
        <f>LOOKUP($C8,Serie!$C:$C,Serie!AY:AY)</f>
        <v>44809</v>
      </c>
      <c r="AZ8" s="23">
        <f>LOOKUP($C8,Serie!$C:$C,Serie!AZ:AZ)</f>
        <v>-8.5627046641295682E-3</v>
      </c>
      <c r="BA8" s="60">
        <f>LOOKUP($C8,Serie!$C:$C,Serie!BA:BA)</f>
        <v>4.3612000000000002</v>
      </c>
      <c r="BB8" s="23">
        <f>LOOKUP($C8,Serie!$C:$C,Serie!BB:BB)</f>
        <v>4.8251970021155222E-2</v>
      </c>
      <c r="BC8" s="25"/>
      <c r="BD8" s="60">
        <f>LOOKUP($C8,Serie!$C:$C,Serie!BD:BD)</f>
        <v>326.84621094094473</v>
      </c>
      <c r="BE8" s="23">
        <f>LOOKUP($C8,Serie!$C:$C,Serie!BE:BE)</f>
        <v>-3.1718539020337277E-2</v>
      </c>
      <c r="BF8" s="23"/>
      <c r="BG8" s="60"/>
      <c r="BH8" s="60">
        <f>LOOKUP($C8,Serie!$C:$C,Serie!BH:BH)</f>
        <v>12.771851155809216</v>
      </c>
      <c r="BI8" s="23">
        <f>LOOKUP($C8,Serie!$C:$C,Serie!BI:BI)</f>
        <v>-0.10415642689561222</v>
      </c>
      <c r="BJ8" s="60"/>
      <c r="BK8" s="60">
        <f>LOOKUP($C8,Serie!$C:$C,Serie!BK:BK)</f>
        <v>1.6711964953707366</v>
      </c>
      <c r="BL8" s="23">
        <f>LOOKUP($C8,Serie!$C:$C,Serie!BL:BL)</f>
        <v>-1.4058466644356726E-2</v>
      </c>
      <c r="BM8" s="23"/>
      <c r="BN8" s="60"/>
      <c r="BO8" s="60">
        <f>LOOKUP($C8,Serie!$C:$C,Serie!BO:BO)</f>
        <v>12.189624123174852</v>
      </c>
      <c r="BP8" s="23">
        <f>LOOKUP($C8,Serie!$C:$C,Serie!BP:BP)</f>
        <v>-9.9882532571308746E-2</v>
      </c>
      <c r="BQ8" s="60"/>
      <c r="BR8" s="60">
        <f>LOOKUP($C8,Serie!$C:$C,Serie!BR:BR)</f>
        <v>2.0416551212202165</v>
      </c>
      <c r="BS8" s="23">
        <f>LOOKUP($C8,Serie!$C:$C,Serie!BS:BS)</f>
        <v>-1.7121487759355514E-2</v>
      </c>
      <c r="BT8" s="19"/>
    </row>
    <row r="9" spans="1:72">
      <c r="B9" s="18"/>
      <c r="C9" s="3">
        <f t="shared" si="0"/>
        <v>43921</v>
      </c>
      <c r="D9" s="21"/>
      <c r="E9" s="21">
        <f>LOOKUP($C9,Serie!$C:$C,Serie!E:E)</f>
        <v>81022.551724137971</v>
      </c>
      <c r="F9" s="27"/>
      <c r="G9" s="21"/>
      <c r="H9" s="21">
        <f>LOOKUP($C9,Serie!$C:$C,Serie!H:H)</f>
        <v>517056.08951787977</v>
      </c>
      <c r="I9" s="27"/>
      <c r="J9" s="21"/>
      <c r="K9" s="21">
        <f>LOOKUP($C9,Serie!$C:$C,Serie!K:K)</f>
        <v>201135.70189099014</v>
      </c>
      <c r="L9" s="27"/>
      <c r="M9" s="21"/>
      <c r="N9" s="21">
        <f>LOOKUP($C9,Serie!$C:$C,Serie!N:N)</f>
        <v>52584.27252502786</v>
      </c>
      <c r="O9" s="27"/>
      <c r="P9" s="21"/>
      <c r="Q9" s="21">
        <f>LOOKUP($C9,Serie!$C:$C,Serie!Q:Q)</f>
        <v>-362.51501668520359</v>
      </c>
      <c r="R9" s="27"/>
      <c r="S9" s="21"/>
      <c r="T9" s="21">
        <f>LOOKUP($C9,Serie!$C:$C,Serie!T:T)</f>
        <v>45700.087130478583</v>
      </c>
      <c r="U9" s="27"/>
      <c r="V9" s="27"/>
      <c r="W9" s="21">
        <f>LOOKUP($C9,Serie!$C:$C,Serie!W:W)</f>
        <v>-458.6929922135696</v>
      </c>
      <c r="X9" s="27"/>
      <c r="Y9" s="23">
        <f>LOOKUP($C9,Serie!$C:$C,Serie!Y:Y)</f>
        <v>0.27562500000000001</v>
      </c>
      <c r="Z9" s="50"/>
      <c r="AA9" s="21">
        <f>LOOKUP($C9,Serie!$C:$C,Serie!AA:AA)</f>
        <v>8606.2904500000041</v>
      </c>
      <c r="AB9" s="21">
        <f>LOOKUP($C9,Serie!$C:$C,Serie!AB:AB)</f>
        <v>1064.321944</v>
      </c>
      <c r="AC9" s="27"/>
      <c r="AD9" s="27"/>
      <c r="AE9" s="22">
        <f>LOOKUP($C9,Serie!$C:$C,Serie!AE:AE)</f>
        <v>64.08</v>
      </c>
      <c r="AF9" s="23">
        <f>LOOKUP($C9,Serie!$C:$C,Serie!AF:AF)</f>
        <v>3.0059475968493787E-2</v>
      </c>
      <c r="AG9" s="22"/>
      <c r="AH9" s="22">
        <f>LOOKUP($C9,Serie!$C:$C,Serie!AH:AH)</f>
        <v>86.92</v>
      </c>
      <c r="AI9" s="23">
        <f>LOOKUP($C9,Serie!$C:$C,Serie!AI:AI)</f>
        <v>5.9612336949896427E-2</v>
      </c>
      <c r="AJ9" s="23">
        <f>LOOKUP($C9,Serie!$C:$C,Serie!AJ:AJ)</f>
        <v>0.3564294631710363</v>
      </c>
      <c r="AK9" s="22">
        <f>LOOKUP($C9,Serie!$C:$C,Serie!AK:AK)</f>
        <v>43728</v>
      </c>
      <c r="AL9" s="88">
        <f>LOOKUP($C9,Serie!$C:$C,Serie!AL:AL)</f>
        <v>-2.3732446250362749E-2</v>
      </c>
      <c r="AM9" s="22">
        <f>LOOKUP($C9,Serie!$C:$C,Serie!AM:AM)</f>
        <v>5.2053000000000003</v>
      </c>
      <c r="AN9" s="23">
        <f>LOOKUP($C9,Serie!$C:$C,Serie!AN:AN)</f>
        <v>0.15771095591833117</v>
      </c>
      <c r="AO9" s="22"/>
      <c r="AP9" s="22">
        <f>LOOKUP($C9,Serie!$C:$C,Serie!AP:AP)</f>
        <v>323.34871689350069</v>
      </c>
      <c r="AQ9" s="23">
        <f>LOOKUP($C9,Serie!$C:$C,Serie!AQ:AQ)</f>
        <v>-1.4690075241848843E-2</v>
      </c>
      <c r="AR9" s="23"/>
      <c r="AS9" s="60">
        <f>LOOKUP($C9,Serie!$C:$C,Serie!AS:AS)</f>
        <v>63.16</v>
      </c>
      <c r="AT9" s="23">
        <f>LOOKUP($C9,Serie!$C:$C,Serie!AT:AT)</f>
        <v>9.0769354579106915E-3</v>
      </c>
      <c r="AU9" s="27"/>
      <c r="AV9" s="60">
        <f>LOOKUP($C9,Serie!$C:$C,Serie!AV:AV)</f>
        <v>86.478000000000009</v>
      </c>
      <c r="AW9" s="23">
        <f>LOOKUP($C9,Serie!$C:$C,Serie!AW:AW)</f>
        <v>4.4075184912182777E-2</v>
      </c>
      <c r="AX9" s="23">
        <f>LOOKUP($C9,Serie!$C:$C,Serie!AX:AX)</f>
        <v>0.37936754662930028</v>
      </c>
      <c r="AY9" s="21">
        <f>LOOKUP($C9,Serie!$C:$C,Serie!AY:AY)</f>
        <v>44262.890322580643</v>
      </c>
      <c r="AZ9" s="23">
        <f>LOOKUP($C9,Serie!$C:$C,Serie!AZ:AZ)</f>
        <v>-1.2187499775030853E-2</v>
      </c>
      <c r="BA9" s="60">
        <f>LOOKUP($C9,Serie!$C:$C,Serie!BA:BA)</f>
        <v>4.8619500000000002</v>
      </c>
      <c r="BB9" s="23">
        <f>LOOKUP($C9,Serie!$C:$C,Serie!BB:BB)</f>
        <v>0.12509177804491611</v>
      </c>
      <c r="BC9" s="25"/>
      <c r="BD9" s="60">
        <f>LOOKUP($C9,Serie!$C:$C,Serie!BD:BD)</f>
        <v>319.4463260300829</v>
      </c>
      <c r="BE9" s="23">
        <f>LOOKUP($C9,Serie!$C:$C,Serie!BE:BE)</f>
        <v>-2.2640265247556579E-2</v>
      </c>
      <c r="BF9" s="23"/>
      <c r="BG9" s="60"/>
      <c r="BH9" s="60">
        <f>LOOKUP($C9,Serie!$C:$C,Serie!BH:BH)</f>
        <v>10.980755755316309</v>
      </c>
      <c r="BI9" s="23">
        <f>LOOKUP($C9,Serie!$C:$C,Serie!BI:BI)</f>
        <v>-9.0809725192652846E-2</v>
      </c>
      <c r="BJ9" s="60"/>
      <c r="BK9" s="60">
        <f>LOOKUP($C9,Serie!$C:$C,Serie!BK:BK)</f>
        <v>-5.494371877693581</v>
      </c>
      <c r="BL9" s="23">
        <f>LOOKUP($C9,Serie!$C:$C,Serie!BL:BL)</f>
        <v>4.9146769279439173E-2</v>
      </c>
      <c r="BM9" s="23"/>
      <c r="BN9" s="60"/>
      <c r="BO9" s="60">
        <f>LOOKUP($C9,Serie!$C:$C,Serie!BO:BO)</f>
        <v>13.340958052967196</v>
      </c>
      <c r="BP9" s="23">
        <f>LOOKUP($C9,Serie!$C:$C,Serie!BP:BP)</f>
        <v>-0.10821612575737594</v>
      </c>
      <c r="BQ9" s="60"/>
      <c r="BR9" s="60">
        <f>LOOKUP($C9,Serie!$C:$C,Serie!BR:BR)</f>
        <v>-1.231578204897616</v>
      </c>
      <c r="BS9" s="23">
        <f>LOOKUP($C9,Serie!$C:$C,Serie!BS:BS)</f>
        <v>1.0621616780903675E-2</v>
      </c>
      <c r="BT9" s="19"/>
    </row>
    <row r="10" spans="1:72">
      <c r="B10" s="18"/>
      <c r="C10" s="3">
        <f t="shared" si="0"/>
        <v>43951</v>
      </c>
      <c r="D10" s="21"/>
      <c r="E10" s="21">
        <f>LOOKUP($C10,Serie!$C:$C,Serie!E:E)</f>
        <v>226992.2666666666</v>
      </c>
      <c r="F10" s="27"/>
      <c r="G10" s="21"/>
      <c r="H10" s="21">
        <f>LOOKUP($C10,Serie!$C:$C,Serie!H:H)</f>
        <v>-745510.31113794073</v>
      </c>
      <c r="I10" s="27"/>
      <c r="J10" s="21"/>
      <c r="K10" s="21">
        <f>LOOKUP($C10,Serie!$C:$C,Serie!K:K)</f>
        <v>318984.4107526876</v>
      </c>
      <c r="L10" s="27"/>
      <c r="M10" s="21"/>
      <c r="N10" s="21">
        <f>LOOKUP($C10,Serie!$C:$C,Serie!N:N)</f>
        <v>-50363.715053763473</v>
      </c>
      <c r="O10" s="27"/>
      <c r="P10" s="21"/>
      <c r="Q10" s="21">
        <f>LOOKUP($C10,Serie!$C:$C,Serie!Q:Q)</f>
        <v>-182.26774193548408</v>
      </c>
      <c r="R10" s="27"/>
      <c r="S10" s="21"/>
      <c r="T10" s="21">
        <f>LOOKUP($C10,Serie!$C:$C,Serie!T:T)</f>
        <v>110788.29146860307</v>
      </c>
      <c r="U10" s="27"/>
      <c r="V10" s="27"/>
      <c r="W10" s="21">
        <f>LOOKUP($C10,Serie!$C:$C,Serie!W:W)</f>
        <v>-507.84838709677479</v>
      </c>
      <c r="X10" s="27"/>
      <c r="Y10" s="23">
        <f>LOOKUP($C10,Serie!$C:$C,Serie!Y:Y)</f>
        <v>0.18437500000000001</v>
      </c>
      <c r="Z10" s="50"/>
      <c r="AA10" s="21">
        <f>LOOKUP($C10,Serie!$C:$C,Serie!AA:AA)</f>
        <v>-36631.393600000003</v>
      </c>
      <c r="AB10" s="21">
        <f>LOOKUP($C10,Serie!$C:$C,Serie!AB:AB)</f>
        <v>1524.445457</v>
      </c>
      <c r="AC10" s="27"/>
      <c r="AD10" s="27"/>
      <c r="AE10" s="22">
        <f>LOOKUP($C10,Serie!$C:$C,Serie!AE:AE)</f>
        <v>66.66</v>
      </c>
      <c r="AF10" s="23">
        <f>LOOKUP($C10,Serie!$C:$C,Serie!AF:AF)</f>
        <v>4.0262172284644127E-2</v>
      </c>
      <c r="AG10" s="22"/>
      <c r="AH10" s="22">
        <f>LOOKUP($C10,Serie!$C:$C,Serie!AH:AH)</f>
        <v>114.65</v>
      </c>
      <c r="AI10" s="23">
        <f>LOOKUP($C10,Serie!$C:$C,Serie!AI:AI)</f>
        <v>0.31902899217671421</v>
      </c>
      <c r="AJ10" s="23">
        <f>LOOKUP($C10,Serie!$C:$C,Serie!AJ:AJ)</f>
        <v>0.71992199219922015</v>
      </c>
      <c r="AK10" s="22">
        <f>LOOKUP($C10,Serie!$C:$C,Serie!AK:AK)</f>
        <v>43568</v>
      </c>
      <c r="AL10" s="88">
        <f>LOOKUP($C10,Serie!$C:$C,Serie!AL:AL)</f>
        <v>-3.6589828027808746E-3</v>
      </c>
      <c r="AM10" s="22">
        <f>LOOKUP($C10,Serie!$C:$C,Serie!AM:AM)</f>
        <v>5.4874999999999998</v>
      </c>
      <c r="AN10" s="23">
        <f>LOOKUP($C10,Serie!$C:$C,Serie!AN:AN)</f>
        <v>5.421397421858476E-2</v>
      </c>
      <c r="AO10" s="22"/>
      <c r="AP10" s="22">
        <f>LOOKUP($C10,Serie!$C:$C,Serie!AP:AP)</f>
        <v>314.11858079308621</v>
      </c>
      <c r="AQ10" s="23">
        <f>LOOKUP($C10,Serie!$C:$C,Serie!AQ:AQ)</f>
        <v>-2.8545454545454541E-2</v>
      </c>
      <c r="AR10" s="23"/>
      <c r="AS10" s="60">
        <f>LOOKUP($C10,Serie!$C:$C,Serie!AS:AS)</f>
        <v>66.634999999999991</v>
      </c>
      <c r="AT10" s="23">
        <f>LOOKUP($C10,Serie!$C:$C,Serie!AT:AT)</f>
        <v>4.2724218206063314E-2</v>
      </c>
      <c r="AU10" s="27"/>
      <c r="AV10" s="60">
        <f>LOOKUP($C10,Serie!$C:$C,Serie!AV:AV)</f>
        <v>104.23952380952382</v>
      </c>
      <c r="AW10" s="23">
        <f>LOOKUP($C10,Serie!$C:$C,Serie!AW:AW)</f>
        <v>0.20538777272281744</v>
      </c>
      <c r="AX10" s="23">
        <f>LOOKUP($C10,Serie!$C:$C,Serie!AX:AX)</f>
        <v>0.59454700079580536</v>
      </c>
      <c r="AY10" s="21">
        <f>LOOKUP($C10,Serie!$C:$C,Serie!AY:AY)</f>
        <v>43734.670000000006</v>
      </c>
      <c r="AZ10" s="23">
        <f>LOOKUP($C10,Serie!$C:$C,Serie!AZ:AZ)</f>
        <v>-1.1933706062370859E-2</v>
      </c>
      <c r="BA10" s="60">
        <f>LOOKUP($C10,Serie!$C:$C,Serie!BA:BA)</f>
        <v>5.3677999999999999</v>
      </c>
      <c r="BB10" s="23">
        <f>LOOKUP($C10,Serie!$C:$C,Serie!BB:BB)</f>
        <v>8.5858834341305812E-2</v>
      </c>
      <c r="BC10" s="25"/>
      <c r="BD10" s="60">
        <f>LOOKUP($C10,Serie!$C:$C,Serie!BD:BD)</f>
        <v>311.37546130638231</v>
      </c>
      <c r="BE10" s="23">
        <f>LOOKUP($C10,Serie!$C:$C,Serie!BE:BE)</f>
        <v>-2.5265166840392927E-2</v>
      </c>
      <c r="BF10" s="23"/>
      <c r="BG10" s="60"/>
      <c r="BH10" s="60">
        <f>LOOKUP($C10,Serie!$C:$C,Serie!BH:BH)</f>
        <v>14.842193595551905</v>
      </c>
      <c r="BI10" s="23">
        <f>LOOKUP($C10,Serie!$C:$C,Serie!BI:BI)</f>
        <v>-0.11889438068000868</v>
      </c>
      <c r="BJ10" s="60"/>
      <c r="BK10" s="60">
        <f>LOOKUP($C10,Serie!$C:$C,Serie!BK:BK)</f>
        <v>-4.4825084073133894</v>
      </c>
      <c r="BL10" s="23">
        <f>LOOKUP($C10,Serie!$C:$C,Serie!BL:BL)</f>
        <v>3.97805049866784E-2</v>
      </c>
      <c r="BM10" s="23"/>
      <c r="BN10" s="60"/>
      <c r="BO10" s="60">
        <f>LOOKUP($C10,Serie!$C:$C,Serie!BO:BO)</f>
        <v>13.275739760938094</v>
      </c>
      <c r="BP10" s="23">
        <f>LOOKUP($C10,Serie!$C:$C,Serie!BP:BP)</f>
        <v>-0.10769760713300391</v>
      </c>
      <c r="BQ10" s="60"/>
      <c r="BR10" s="60">
        <f>LOOKUP($C10,Serie!$C:$C,Serie!BR:BR)</f>
        <v>-4.8950061453720366</v>
      </c>
      <c r="BS10" s="23">
        <f>LOOKUP($C10,Serie!$C:$C,Serie!BS:BS)</f>
        <v>4.3600872859267614E-2</v>
      </c>
      <c r="BT10" s="19"/>
    </row>
    <row r="11" spans="1:72">
      <c r="B11" s="18"/>
      <c r="C11" s="3">
        <f t="shared" si="0"/>
        <v>43982</v>
      </c>
      <c r="D11" s="21"/>
      <c r="E11" s="21">
        <f>LOOKUP($C11,Serie!$C:$C,Serie!E:E)</f>
        <v>13224.572043010965</v>
      </c>
      <c r="F11" s="27"/>
      <c r="G11" s="21"/>
      <c r="H11" s="21">
        <f>LOOKUP($C11,Serie!$C:$C,Serie!H:H)</f>
        <v>29832.678917782847</v>
      </c>
      <c r="I11" s="27"/>
      <c r="J11" s="21"/>
      <c r="K11" s="21">
        <f>LOOKUP($C11,Serie!$C:$C,Serie!K:K)</f>
        <v>252224.04086021613</v>
      </c>
      <c r="L11" s="27"/>
      <c r="M11" s="21"/>
      <c r="N11" s="21">
        <f>LOOKUP($C11,Serie!$C:$C,Serie!N:N)</f>
        <v>118641.31290322589</v>
      </c>
      <c r="O11" s="27"/>
      <c r="P11" s="21"/>
      <c r="Q11" s="21">
        <f>LOOKUP($C11,Serie!$C:$C,Serie!Q:Q)</f>
        <v>-875.08709677419392</v>
      </c>
      <c r="R11" s="27"/>
      <c r="S11" s="21"/>
      <c r="T11" s="21">
        <f>LOOKUP($C11,Serie!$C:$C,Serie!T:T)</f>
        <v>67470.715131395496</v>
      </c>
      <c r="U11" s="27"/>
      <c r="V11" s="27"/>
      <c r="W11" s="21">
        <f>LOOKUP($C11,Serie!$C:$C,Serie!W:W)</f>
        <v>-575.34516129032363</v>
      </c>
      <c r="X11" s="27"/>
      <c r="Y11" s="23">
        <f>LOOKUP($C11,Serie!$C:$C,Serie!Y:Y)</f>
        <v>0.265625</v>
      </c>
      <c r="Z11" s="50"/>
      <c r="AA11" s="21" t="str">
        <f>LOOKUP($C11,Serie!$C:$C,Serie!AA:AA)</f>
        <v>-</v>
      </c>
      <c r="AB11" s="21">
        <f>LOOKUP($C11,Serie!$C:$C,Serie!AB:AB)</f>
        <v>1945.672172</v>
      </c>
      <c r="AC11" s="27"/>
      <c r="AD11" s="27"/>
      <c r="AE11" s="22">
        <f>LOOKUP($C11,Serie!$C:$C,Serie!AE:AE)</f>
        <v>70.760000000000005</v>
      </c>
      <c r="AF11" s="23">
        <f>LOOKUP($C11,Serie!$C:$C,Serie!AF:AF)</f>
        <v>6.1506150615061594E-2</v>
      </c>
      <c r="AG11" s="22"/>
      <c r="AH11" s="22">
        <f>LOOKUP($C11,Serie!$C:$C,Serie!AH:AH)</f>
        <v>113.42</v>
      </c>
      <c r="AI11" s="23">
        <f>LOOKUP($C11,Serie!$C:$C,Serie!AI:AI)</f>
        <v>-1.0728303532490213E-2</v>
      </c>
      <c r="AJ11" s="23">
        <f>LOOKUP($C11,Serie!$C:$C,Serie!AJ:AJ)</f>
        <v>0.60288298473713953</v>
      </c>
      <c r="AK11" s="22">
        <f>LOOKUP($C11,Serie!$C:$C,Serie!AK:AK)</f>
        <v>42589</v>
      </c>
      <c r="AL11" s="88">
        <f>LOOKUP($C11,Serie!$C:$C,Serie!AL:AL)</f>
        <v>-2.2470620639001071E-2</v>
      </c>
      <c r="AM11" s="22">
        <f>LOOKUP($C11,Serie!$C:$C,Serie!AM:AM)</f>
        <v>5.3369999999999997</v>
      </c>
      <c r="AN11" s="23">
        <f>LOOKUP($C11,Serie!$C:$C,Serie!AN:AN)</f>
        <v>-2.7425968109339394E-2</v>
      </c>
      <c r="AO11" s="22"/>
      <c r="AP11" s="22">
        <f>LOOKUP($C11,Serie!$C:$C,Serie!AP:AP)</f>
        <v>310.0767218319175</v>
      </c>
      <c r="AQ11" s="23">
        <f>LOOKUP($C11,Serie!$C:$C,Serie!AQ:AQ)</f>
        <v>-1.2867303013288311E-2</v>
      </c>
      <c r="AR11" s="23"/>
      <c r="AS11" s="60">
        <f>LOOKUP($C11,Serie!$C:$C,Serie!AS:AS)</f>
        <v>69.94</v>
      </c>
      <c r="AT11" s="23">
        <f>LOOKUP($C11,Serie!$C:$C,Serie!AT:AT)</f>
        <v>7.1511238227887977E-2</v>
      </c>
      <c r="AU11" s="27"/>
      <c r="AV11" s="60">
        <f>LOOKUP($C11,Serie!$C:$C,Serie!AV:AV)</f>
        <v>116.53218750000002</v>
      </c>
      <c r="AW11" s="23">
        <f>LOOKUP($C11,Serie!$C:$C,Serie!AW:AW)</f>
        <v>0.11792708985258323</v>
      </c>
      <c r="AX11" s="23">
        <f>LOOKUP($C11,Serie!$C:$C,Serie!AX:AX)</f>
        <v>0.66361977796979543</v>
      </c>
      <c r="AY11" s="21">
        <f>LOOKUP($C11,Serie!$C:$C,Serie!AY:AY)</f>
        <v>43084.119354838724</v>
      </c>
      <c r="AZ11" s="23">
        <f>LOOKUP($C11,Serie!$C:$C,Serie!AZ:AZ)</f>
        <v>-1.4874941211658435E-2</v>
      </c>
      <c r="BA11" s="60">
        <f>LOOKUP($C11,Serie!$C:$C,Serie!BA:BA)</f>
        <v>5.4255499999999994</v>
      </c>
      <c r="BB11" s="23">
        <f>LOOKUP($C11,Serie!$C:$C,Serie!BB:BB)</f>
        <v>-0.24851285656131727</v>
      </c>
      <c r="BC11" s="25"/>
      <c r="BD11" s="60">
        <f>LOOKUP($C11,Serie!$C:$C,Serie!BD:BD)</f>
        <v>309.35741091462899</v>
      </c>
      <c r="BE11" s="23">
        <f>LOOKUP($C11,Serie!$C:$C,Serie!BE:BE)</f>
        <v>-6.4810835872760597E-3</v>
      </c>
      <c r="BF11" s="23"/>
      <c r="BG11" s="60"/>
      <c r="BH11" s="60">
        <f>LOOKUP($C11,Serie!$C:$C,Serie!BH:BH)</f>
        <v>15.113272693331851</v>
      </c>
      <c r="BI11" s="23">
        <f>LOOKUP($C11,Serie!$C:$C,Serie!BI:BI)</f>
        <v>-0.12067783396391529</v>
      </c>
      <c r="BJ11" s="60"/>
      <c r="BK11" s="60">
        <f>LOOKUP($C11,Serie!$C:$C,Serie!BK:BK)</f>
        <v>-2.5515076314751184</v>
      </c>
      <c r="BL11" s="23">
        <f>LOOKUP($C11,Serie!$C:$C,Serie!BL:BL)</f>
        <v>2.2260777952565869E-2</v>
      </c>
      <c r="BM11" s="23"/>
      <c r="BN11" s="60"/>
      <c r="BO11" s="60">
        <f>LOOKUP($C11,Serie!$C:$C,Serie!BO:BO)</f>
        <v>14.543111341620985</v>
      </c>
      <c r="BP11" s="23">
        <f>LOOKUP($C11,Serie!$C:$C,Serie!BP:BP)</f>
        <v>-0.11665625592152962</v>
      </c>
      <c r="BQ11" s="60"/>
      <c r="BR11" s="60">
        <f>LOOKUP($C11,Serie!$C:$C,Serie!BR:BR)</f>
        <v>-4.6602042852815941</v>
      </c>
      <c r="BS11" s="23">
        <f>LOOKUP($C11,Serie!$C:$C,Serie!BS:BS)</f>
        <v>4.1420252489001275E-2</v>
      </c>
      <c r="BT11" s="20"/>
    </row>
    <row r="12" spans="1:72">
      <c r="B12" s="18"/>
      <c r="C12" s="3">
        <f t="shared" si="0"/>
        <v>44012</v>
      </c>
      <c r="D12" s="21"/>
      <c r="E12" s="21">
        <f>LOOKUP($C12,Serie!$C:$C,Serie!E:E)</f>
        <v>-32141.272043010686</v>
      </c>
      <c r="F12" s="27"/>
      <c r="G12" s="21"/>
      <c r="H12" s="21">
        <f>LOOKUP($C12,Serie!$C:$C,Serie!H:H)</f>
        <v>388055.21604186506</v>
      </c>
      <c r="I12" s="27"/>
      <c r="J12" s="21"/>
      <c r="K12" s="21">
        <f>LOOKUP($C12,Serie!$C:$C,Serie!K:K)</f>
        <v>268453.29247311736</v>
      </c>
      <c r="L12" s="27"/>
      <c r="M12" s="21"/>
      <c r="N12" s="21">
        <f>LOOKUP($C12,Serie!$C:$C,Serie!N:N)</f>
        <v>188587.8870967743</v>
      </c>
      <c r="O12" s="27"/>
      <c r="P12" s="21"/>
      <c r="Q12" s="21">
        <f>LOOKUP($C12,Serie!$C:$C,Serie!Q:Q)</f>
        <v>-362.94623655913892</v>
      </c>
      <c r="R12" s="27"/>
      <c r="S12" s="21"/>
      <c r="T12" s="21">
        <f>LOOKUP($C12,Serie!$C:$C,Serie!T:T)</f>
        <v>68461.409575270023</v>
      </c>
      <c r="U12" s="27"/>
      <c r="V12" s="27"/>
      <c r="W12" s="21">
        <f>LOOKUP($C12,Serie!$C:$C,Serie!W:W)</f>
        <v>-499.65483870967637</v>
      </c>
      <c r="X12" s="27"/>
      <c r="Y12" s="23">
        <f>LOOKUP($C12,Serie!$C:$C,Serie!Y:Y)</f>
        <v>0.296875</v>
      </c>
      <c r="Z12" s="50"/>
      <c r="AA12" s="21">
        <f>LOOKUP($C12,Serie!$C:$C,Serie!AA:AA)</f>
        <v>-46076.044299999987</v>
      </c>
      <c r="AB12" s="21">
        <f>LOOKUP($C12,Serie!$C:$C,Serie!AB:AB)</f>
        <v>2343.986868</v>
      </c>
      <c r="AC12" s="27"/>
      <c r="AD12" s="27"/>
      <c r="AE12" s="22">
        <f>LOOKUP($C12,Serie!$C:$C,Serie!AE:AE)</f>
        <v>74.069999999999993</v>
      </c>
      <c r="AF12" s="23">
        <f>LOOKUP($C12,Serie!$C:$C,Serie!AF:AF)</f>
        <v>4.6777840587902686E-2</v>
      </c>
      <c r="AG12" s="22"/>
      <c r="AH12" s="22">
        <f>LOOKUP($C12,Serie!$C:$C,Serie!AH:AH)</f>
        <v>104.14</v>
      </c>
      <c r="AI12" s="23">
        <f>LOOKUP($C12,Serie!$C:$C,Serie!AI:AI)</f>
        <v>-8.1819784870393208E-2</v>
      </c>
      <c r="AJ12" s="23">
        <f>LOOKUP($C12,Serie!$C:$C,Serie!AJ:AJ)</f>
        <v>0.40596732820305137</v>
      </c>
      <c r="AK12" s="22">
        <f>LOOKUP($C12,Serie!$C:$C,Serie!AK:AK)</f>
        <v>42590</v>
      </c>
      <c r="AL12" s="88">
        <f>LOOKUP($C12,Serie!$C:$C,Serie!AL:AL)</f>
        <v>2.3480241376772071E-5</v>
      </c>
      <c r="AM12" s="22">
        <f>LOOKUP($C12,Serie!$C:$C,Serie!AM:AM)</f>
        <v>5.4858000000000002</v>
      </c>
      <c r="AN12" s="23">
        <f>LOOKUP($C12,Serie!$C:$C,Serie!AN:AN)</f>
        <v>2.7880831928049465E-2</v>
      </c>
      <c r="AO12" s="22"/>
      <c r="AP12" s="22">
        <f>LOOKUP($C12,Serie!$C:$C,Serie!AP:AP)</f>
        <v>313.1999764837297</v>
      </c>
      <c r="AQ12" s="23">
        <f>LOOKUP($C12,Serie!$C:$C,Serie!AQ:AQ)</f>
        <v>1.0072522159548791E-2</v>
      </c>
      <c r="AR12" s="23"/>
      <c r="AS12" s="60">
        <f>LOOKUP($C12,Serie!$C:$C,Serie!AS:AS)</f>
        <v>72.424999999999997</v>
      </c>
      <c r="AT12" s="23">
        <f>LOOKUP($C12,Serie!$C:$C,Serie!AT:AT)</f>
        <v>3.5306219564991893E-2</v>
      </c>
      <c r="AU12" s="27"/>
      <c r="AV12" s="60">
        <f>LOOKUP($C12,Serie!$C:$C,Serie!AV:AV)</f>
        <v>110.24806451612901</v>
      </c>
      <c r="AW12" s="23">
        <f>LOOKUP($C12,Serie!$C:$C,Serie!AW:AW)</f>
        <v>-5.3926070716479202E-2</v>
      </c>
      <c r="AX12" s="23">
        <f>LOOKUP($C12,Serie!$C:$C,Serie!AX:AX)</f>
        <v>0.52023359894329291</v>
      </c>
      <c r="AY12" s="21">
        <f>LOOKUP($C12,Serie!$C:$C,Serie!AY:AY)</f>
        <v>43051.156666666662</v>
      </c>
      <c r="AZ12" s="23">
        <f>LOOKUP($C12,Serie!$C:$C,Serie!AZ:AZ)</f>
        <v>-7.6507745001313263E-4</v>
      </c>
      <c r="BA12" s="60">
        <f>LOOKUP($C12,Serie!$C:$C,Serie!BA:BA)</f>
        <v>5.3843499999999995</v>
      </c>
      <c r="BB12" s="23">
        <f>LOOKUP($C12,Serie!$C:$C,Serie!BB:BB)</f>
        <v>0.29659284054233798</v>
      </c>
      <c r="BC12" s="25"/>
      <c r="BD12" s="60">
        <f>LOOKUP($C12,Serie!$C:$C,Serie!BD:BD)</f>
        <v>318.32612256786979</v>
      </c>
      <c r="BE12" s="23">
        <f>LOOKUP($C12,Serie!$C:$C,Serie!BE:BE)</f>
        <v>2.8991423307831665E-2</v>
      </c>
      <c r="BF12" s="23"/>
      <c r="BG12" s="60"/>
      <c r="BH12" s="60">
        <f>LOOKUP($C12,Serie!$C:$C,Serie!BH:BH)</f>
        <v>16.508340310354328</v>
      </c>
      <c r="BI12" s="23">
        <f>LOOKUP($C12,Serie!$C:$C,Serie!BI:BI)</f>
        <v>-0.13036509954692166</v>
      </c>
      <c r="BJ12" s="60"/>
      <c r="BK12" s="60">
        <f>LOOKUP($C12,Serie!$C:$C,Serie!BK:BK)</f>
        <v>-1.1362271486819395</v>
      </c>
      <c r="BL12" s="23">
        <f>LOOKUP($C12,Serie!$C:$C,Serie!BL:BL)</f>
        <v>9.7921696384384305E-3</v>
      </c>
      <c r="BM12" s="23"/>
      <c r="BN12" s="60"/>
      <c r="BO12" s="60">
        <f>LOOKUP($C12,Serie!$C:$C,Serie!BO:BO)</f>
        <v>15.874847680100515</v>
      </c>
      <c r="BP12" s="23">
        <f>LOOKUP($C12,Serie!$C:$C,Serie!BP:BP)</f>
        <v>-0.12599275348738614</v>
      </c>
      <c r="BQ12" s="60"/>
      <c r="BR12" s="60">
        <f>LOOKUP($C12,Serie!$C:$C,Serie!BR:BR)</f>
        <v>2.8896336948491808E-4</v>
      </c>
      <c r="BS12" s="23">
        <f>LOOKUP($C12,Serie!$C:$C,Serie!BS:BS)</f>
        <v>-2.4661727212604845E-6</v>
      </c>
      <c r="BT12" s="19"/>
    </row>
    <row r="13" spans="1:72">
      <c r="B13" s="18"/>
      <c r="C13" s="3">
        <f t="shared" si="0"/>
        <v>44043</v>
      </c>
      <c r="D13" s="21"/>
      <c r="E13" s="21">
        <f>LOOKUP($C13,Serie!$C:$C,Serie!E:E)</f>
        <v>154437.04623655882</v>
      </c>
      <c r="F13" s="27"/>
      <c r="G13" s="21"/>
      <c r="H13" s="21">
        <f>LOOKUP($C13,Serie!$C:$C,Serie!H:H)</f>
        <v>46525.382439272944</v>
      </c>
      <c r="I13" s="27"/>
      <c r="J13" s="21"/>
      <c r="K13" s="21">
        <f>LOOKUP($C13,Serie!$C:$C,Serie!K:K)</f>
        <v>250254.80430107564</v>
      </c>
      <c r="L13" s="27"/>
      <c r="M13" s="21"/>
      <c r="N13" s="21">
        <f>LOOKUP($C13,Serie!$C:$C,Serie!N:N)</f>
        <v>130455.20967741939</v>
      </c>
      <c r="O13" s="27"/>
      <c r="P13" s="21"/>
      <c r="Q13" s="21">
        <f>LOOKUP($C13,Serie!$C:$C,Serie!Q:Q)</f>
        <v>159.65591397849494</v>
      </c>
      <c r="R13" s="27"/>
      <c r="S13" s="21"/>
      <c r="T13" s="21">
        <f>LOOKUP($C13,Serie!$C:$C,Serie!T:T)</f>
        <v>36737.276608602609</v>
      </c>
      <c r="U13" s="27"/>
      <c r="V13" s="27"/>
      <c r="W13" s="21">
        <f>LOOKUP($C13,Serie!$C:$C,Serie!W:W)</f>
        <v>-586.60322580645152</v>
      </c>
      <c r="X13" s="27"/>
      <c r="Y13" s="23">
        <f>LOOKUP($C13,Serie!$C:$C,Serie!Y:Y)</f>
        <v>0.291875</v>
      </c>
      <c r="Z13" s="50"/>
      <c r="AA13" s="21">
        <f>LOOKUP($C13,Serie!$C:$C,Serie!AA:AA)</f>
        <v>46402.259700000024</v>
      </c>
      <c r="AB13" s="21">
        <f>LOOKUP($C13,Serie!$C:$C,Serie!AB:AB)</f>
        <v>2296.0728009999998</v>
      </c>
      <c r="AC13" s="27"/>
      <c r="AD13" s="27"/>
      <c r="AE13" s="22">
        <f>LOOKUP($C13,Serie!$C:$C,Serie!AE:AE)</f>
        <v>76.39</v>
      </c>
      <c r="AF13" s="23">
        <f>LOOKUP($C13,Serie!$C:$C,Serie!AF:AF)</f>
        <v>3.1321722694748422E-2</v>
      </c>
      <c r="AG13" s="22"/>
      <c r="AH13" s="22">
        <f>LOOKUP($C13,Serie!$C:$C,Serie!AH:AH)</f>
        <v>124.1</v>
      </c>
      <c r="AI13" s="23">
        <f>LOOKUP($C13,Serie!$C:$C,Serie!AI:AI)</f>
        <v>0.19166506625696167</v>
      </c>
      <c r="AJ13" s="23">
        <f>LOOKUP($C13,Serie!$C:$C,Serie!AJ:AJ)</f>
        <v>0.62455818824453457</v>
      </c>
      <c r="AK13" s="22">
        <f>LOOKUP($C13,Serie!$C:$C,Serie!AK:AK)</f>
        <v>42591</v>
      </c>
      <c r="AL13" s="88">
        <f>LOOKUP($C13,Serie!$C:$C,Serie!AL:AL)</f>
        <v>2.3479690067995662E-5</v>
      </c>
      <c r="AM13" s="22">
        <f>LOOKUP($C13,Serie!$C:$C,Serie!AM:AM)</f>
        <v>5.2241999999999997</v>
      </c>
      <c r="AN13" s="23">
        <f>LOOKUP($C13,Serie!$C:$C,Serie!AN:AN)</f>
        <v>-4.7686754894454841E-2</v>
      </c>
      <c r="AO13" s="22"/>
      <c r="AP13" s="22">
        <f>LOOKUP($C13,Serie!$C:$C,Serie!AP:AP)</f>
        <v>315.03718510244278</v>
      </c>
      <c r="AQ13" s="23">
        <f>LOOKUP($C13,Serie!$C:$C,Serie!AQ:AQ)</f>
        <v>5.8659283418194264E-3</v>
      </c>
      <c r="AR13" s="23"/>
      <c r="AS13" s="60">
        <f>LOOKUP($C13,Serie!$C:$C,Serie!AS:AS)</f>
        <v>75.384999999999991</v>
      </c>
      <c r="AT13" s="23">
        <f>LOOKUP($C13,Serie!$C:$C,Serie!AT:AT)</f>
        <v>3.9004359419611563E-2</v>
      </c>
      <c r="AU13" s="27"/>
      <c r="AV13" s="60">
        <f>LOOKUP($C13,Serie!$C:$C,Serie!AV:AV)</f>
        <v>114.31843749999997</v>
      </c>
      <c r="AW13" s="23">
        <f>LOOKUP($C13,Serie!$C:$C,Serie!AW:AW)</f>
        <v>3.6920130994911773E-2</v>
      </c>
      <c r="AX13" s="23">
        <f>LOOKUP($C13,Serie!$C:$C,Serie!AX:AX)</f>
        <v>0.51718403129675172</v>
      </c>
      <c r="AY13" s="21">
        <f>LOOKUP($C13,Serie!$C:$C,Serie!AY:AY)</f>
        <v>43312.84516129033</v>
      </c>
      <c r="AZ13" s="23">
        <f>LOOKUP($C13,Serie!$C:$C,Serie!AZ:AZ)</f>
        <v>6.0785473582010878E-3</v>
      </c>
      <c r="BA13" s="60">
        <f>LOOKUP($C13,Serie!$C:$C,Serie!BA:BA)</f>
        <v>5.3626000000000005</v>
      </c>
      <c r="BB13" s="23">
        <f>LOOKUP($C13,Serie!$C:$C,Serie!BB:BB)</f>
        <v>2.1078788700448881E-2</v>
      </c>
      <c r="BC13" s="25"/>
      <c r="BD13" s="60">
        <f>LOOKUP($C13,Serie!$C:$C,Serie!BD:BD)</f>
        <v>327.90611256880743</v>
      </c>
      <c r="BE13" s="23">
        <f>LOOKUP($C13,Serie!$C:$C,Serie!BE:BE)</f>
        <v>3.0094891125044487E-2</v>
      </c>
      <c r="BF13" s="23"/>
      <c r="BG13" s="60"/>
      <c r="BH13" s="60">
        <f>LOOKUP($C13,Serie!$C:$C,Serie!BH:BH)</f>
        <v>16.970097015340613</v>
      </c>
      <c r="BI13" s="23">
        <f>LOOKUP($C13,Serie!$C:$C,Serie!BI:BI)</f>
        <v>-0.1334710572959108</v>
      </c>
      <c r="BJ13" s="60"/>
      <c r="BK13" s="60">
        <f>LOOKUP($C13,Serie!$C:$C,Serie!BK:BK)</f>
        <v>3.0103964916616945</v>
      </c>
      <c r="BL13" s="23">
        <f>LOOKUP($C13,Serie!$C:$C,Serie!BL:BL)</f>
        <v>-2.5047169782483558E-2</v>
      </c>
      <c r="BM13" s="23"/>
      <c r="BN13" s="60"/>
      <c r="BO13" s="60">
        <f>LOOKUP($C13,Serie!$C:$C,Serie!BO:BO)</f>
        <v>16.662928543862662</v>
      </c>
      <c r="BP13" s="23">
        <f>LOOKUP($C13,Serie!$C:$C,Serie!BP:BP)</f>
        <v>-0.13137253799529891</v>
      </c>
      <c r="BQ13" s="60"/>
      <c r="BR13" s="60">
        <f>LOOKUP($C13,Serie!$C:$C,Serie!BR:BR)</f>
        <v>1.0140175891087608</v>
      </c>
      <c r="BS13" s="23">
        <f>LOOKUP($C13,Serie!$C:$C,Serie!BS:BS)</f>
        <v>-8.5793582138671276E-3</v>
      </c>
      <c r="BT13" s="19"/>
    </row>
    <row r="14" spans="1:72">
      <c r="B14" s="18"/>
      <c r="C14" s="3">
        <f t="shared" si="0"/>
        <v>44074</v>
      </c>
      <c r="D14" s="21"/>
      <c r="E14" s="21">
        <f>LOOKUP($C14,Serie!$C:$C,Serie!E:E)</f>
        <v>25668.387096774299</v>
      </c>
      <c r="F14" s="27"/>
      <c r="G14" s="21"/>
      <c r="H14" s="21">
        <f>LOOKUP($C14,Serie!$C:$C,Serie!H:H)</f>
        <v>117886.76783429575</v>
      </c>
      <c r="I14" s="27"/>
      <c r="J14" s="21"/>
      <c r="K14" s="21">
        <f>LOOKUP($C14,Serie!$C:$C,Serie!K:K)</f>
        <v>103656.54838709719</v>
      </c>
      <c r="L14" s="27"/>
      <c r="M14" s="21"/>
      <c r="N14" s="21">
        <f>LOOKUP($C14,Serie!$C:$C,Serie!N:N)</f>
        <v>151903.09677419346</v>
      </c>
      <c r="O14" s="27"/>
      <c r="P14" s="21"/>
      <c r="Q14" s="21">
        <f>LOOKUP($C14,Serie!$C:$C,Serie!Q:Q)</f>
        <v>215</v>
      </c>
      <c r="R14" s="27"/>
      <c r="S14" s="21"/>
      <c r="T14" s="21">
        <f>LOOKUP($C14,Serie!$C:$C,Serie!T:T)</f>
        <v>73635.147203225642</v>
      </c>
      <c r="U14" s="27"/>
      <c r="V14" s="27"/>
      <c r="W14" s="21">
        <f>LOOKUP($C14,Serie!$C:$C,Serie!W:W)</f>
        <v>-486.96774193548299</v>
      </c>
      <c r="X14" s="27"/>
      <c r="Y14" s="23">
        <f>LOOKUP($C14,Serie!$C:$C,Serie!Y:Y)</f>
        <v>0.29625000000000001</v>
      </c>
      <c r="Z14" s="50"/>
      <c r="AA14" s="21">
        <f>LOOKUP($C14,Serie!$C:$C,Serie!AA:AA)</f>
        <v>-40535.287700000001</v>
      </c>
      <c r="AB14" s="21">
        <f>LOOKUP($C14,Serie!$C:$C,Serie!AB:AB)</f>
        <v>1743.000372</v>
      </c>
      <c r="AC14" s="27"/>
      <c r="AD14" s="27"/>
      <c r="AE14" s="22">
        <f>LOOKUP($C14,Serie!$C:$C,Serie!AE:AE)</f>
        <v>78.36</v>
      </c>
      <c r="AF14" s="23">
        <f>LOOKUP($C14,Serie!$C:$C,Serie!AF:AF)</f>
        <v>2.5788715800497464E-2</v>
      </c>
      <c r="AG14" s="22"/>
      <c r="AH14" s="22">
        <f>LOOKUP($C14,Serie!$C:$C,Serie!AH:AH)</f>
        <v>125.79</v>
      </c>
      <c r="AI14" s="23">
        <f>LOOKUP($C14,Serie!$C:$C,Serie!AI:AI)</f>
        <v>1.3618049959710055E-2</v>
      </c>
      <c r="AJ14" s="23">
        <f>LOOKUP($C14,Serie!$C:$C,Serie!AJ:AJ)</f>
        <v>0.6052833078101072</v>
      </c>
      <c r="AK14" s="22">
        <f>LOOKUP($C14,Serie!$C:$C,Serie!AK:AK)</f>
        <v>42842.1</v>
      </c>
      <c r="AL14" s="88">
        <f>LOOKUP($C14,Serie!$C:$C,Serie!AL:AL)</f>
        <v>5.8956117489610271E-3</v>
      </c>
      <c r="AM14" s="22">
        <f>LOOKUP($C14,Serie!$C:$C,Serie!AM:AM)</f>
        <v>5.4924999999999997</v>
      </c>
      <c r="AN14" s="23">
        <f>LOOKUP($C14,Serie!$C:$C,Serie!AN:AN)</f>
        <v>5.1357145591669484E-2</v>
      </c>
      <c r="AO14" s="22"/>
      <c r="AP14" s="22">
        <f>LOOKUP($C14,Serie!$C:$C,Serie!AP:AP)</f>
        <v>319.07904406361155</v>
      </c>
      <c r="AQ14" s="23">
        <f>LOOKUP($C14,Serie!$C:$C,Serie!AQ:AQ)</f>
        <v>1.2829783759826574E-2</v>
      </c>
      <c r="AR14" s="23"/>
      <c r="AS14" s="60">
        <f>LOOKUP($C14,Serie!$C:$C,Serie!AS:AS)</f>
        <v>77.569999999999993</v>
      </c>
      <c r="AT14" s="23">
        <f>LOOKUP($C14,Serie!$C:$C,Serie!AT:AT)</f>
        <v>2.8984545997214332E-2</v>
      </c>
      <c r="AU14" s="27"/>
      <c r="AV14" s="60">
        <f>LOOKUP($C14,Serie!$C:$C,Serie!AV:AV)</f>
        <v>127.67531250000002</v>
      </c>
      <c r="AW14" s="23">
        <f>LOOKUP($C14,Serie!$C:$C,Serie!AW:AW)</f>
        <v>0.11683920190039379</v>
      </c>
      <c r="AX14" s="23">
        <f>LOOKUP($C14,Serie!$C:$C,Serie!AX:AX)</f>
        <v>0.64593673456233125</v>
      </c>
      <c r="AY14" s="21">
        <f>LOOKUP($C14,Serie!$C:$C,Serie!AY:AY)</f>
        <v>43152.29354838709</v>
      </c>
      <c r="AZ14" s="23">
        <f>LOOKUP($C14,Serie!$C:$C,Serie!AZ:AZ)</f>
        <v>-3.7067898057809631E-3</v>
      </c>
      <c r="BA14" s="60">
        <f>LOOKUP($C14,Serie!$C:$C,Serie!BA:BA)</f>
        <v>5.3587500000000006</v>
      </c>
      <c r="BB14" s="23">
        <f>LOOKUP($C14,Serie!$C:$C,Serie!BB:BB)</f>
        <v>-7.1793532987729503E-4</v>
      </c>
      <c r="BC14" s="25"/>
      <c r="BD14" s="60">
        <f>LOOKUP($C14,Serie!$C:$C,Serie!BD:BD)</f>
        <v>340.13712925130073</v>
      </c>
      <c r="BE14" s="23">
        <f>LOOKUP($C14,Serie!$C:$C,Serie!BE:BE)</f>
        <v>3.7300361944081706E-2</v>
      </c>
      <c r="BF14" s="23"/>
      <c r="BG14" s="60"/>
      <c r="BH14" s="60">
        <f>LOOKUP($C14,Serie!$C:$C,Serie!BH:BH)</f>
        <v>18.263428955668942</v>
      </c>
      <c r="BI14" s="23">
        <f>LOOKUP($C14,Serie!$C:$C,Serie!BI:BI)</f>
        <v>-0.14205001753553237</v>
      </c>
      <c r="BJ14" s="60"/>
      <c r="BK14" s="60">
        <f>LOOKUP($C14,Serie!$C:$C,Serie!BK:BK)</f>
        <v>3.4863256719178963</v>
      </c>
      <c r="BL14" s="23">
        <f>LOOKUP($C14,Serie!$C:$C,Serie!BL:BL)</f>
        <v>-2.8887310812225842E-2</v>
      </c>
      <c r="BM14" s="23"/>
      <c r="BN14" s="60"/>
      <c r="BO14" s="60">
        <f>LOOKUP($C14,Serie!$C:$C,Serie!BO:BO)</f>
        <v>18.067424266558831</v>
      </c>
      <c r="BP14" s="23">
        <f>LOOKUP($C14,Serie!$C:$C,Serie!BP:BP)</f>
        <v>-0.14074008180854003</v>
      </c>
      <c r="BQ14" s="60"/>
      <c r="BR14" s="60">
        <f>LOOKUP($C14,Serie!$C:$C,Serie!BR:BR)</f>
        <v>2.731304643207892</v>
      </c>
      <c r="BS14" s="23">
        <f>LOOKUP($C14,Serie!$C:$C,Serie!BS:BS)</f>
        <v>-2.277376280771426E-2</v>
      </c>
      <c r="BT14" s="19"/>
    </row>
    <row r="15" spans="1:72">
      <c r="B15" s="18"/>
      <c r="C15" s="3">
        <f t="shared" si="0"/>
        <v>44104</v>
      </c>
      <c r="D15" s="21"/>
      <c r="E15" s="21">
        <f>LOOKUP($C15,Serie!$C:$C,Serie!E:E)</f>
        <v>-16050.266666666605</v>
      </c>
      <c r="F15" s="27"/>
      <c r="G15" s="21"/>
      <c r="H15" s="21">
        <f>LOOKUP($C15,Serie!$C:$C,Serie!H:H)</f>
        <v>24935.839093621122</v>
      </c>
      <c r="I15" s="27"/>
      <c r="J15" s="21"/>
      <c r="K15" s="21">
        <f>LOOKUP($C15,Serie!$C:$C,Serie!K:K)</f>
        <v>91172.613978493027</v>
      </c>
      <c r="L15" s="27"/>
      <c r="M15" s="21"/>
      <c r="N15" s="21">
        <f>LOOKUP($C15,Serie!$C:$C,Serie!N:N)</f>
        <v>123940.66021505394</v>
      </c>
      <c r="O15" s="27"/>
      <c r="P15" s="21"/>
      <c r="Q15" s="21">
        <f>LOOKUP($C15,Serie!$C:$C,Serie!Q:Q)</f>
        <v>-102.72258064516427</v>
      </c>
      <c r="R15" s="27"/>
      <c r="S15" s="21"/>
      <c r="T15" s="21">
        <f>LOOKUP($C15,Serie!$C:$C,Serie!T:T)</f>
        <v>54790.655688172206</v>
      </c>
      <c r="U15" s="27"/>
      <c r="V15" s="27"/>
      <c r="W15" s="21">
        <f>LOOKUP($C15,Serie!$C:$C,Serie!W:W)</f>
        <v>-330.36236559139888</v>
      </c>
      <c r="X15" s="27"/>
      <c r="Y15" s="23">
        <f>LOOKUP($C15,Serie!$C:$C,Serie!Y:Y)</f>
        <v>0.296875</v>
      </c>
      <c r="Z15" s="50"/>
      <c r="AA15" s="21">
        <f>LOOKUP($C15,Serie!$C:$C,Serie!AA:AA)</f>
        <v>-93656.498699999996</v>
      </c>
      <c r="AB15" s="21">
        <f>LOOKUP($C15,Serie!$C:$C,Serie!AB:AB)</f>
        <v>1787.4496590000001</v>
      </c>
      <c r="AC15" s="27"/>
      <c r="AD15" s="27"/>
      <c r="AE15" s="22">
        <f>LOOKUP($C15,Serie!$C:$C,Serie!AE:AE)</f>
        <v>80.62</v>
      </c>
      <c r="AF15" s="23">
        <f>LOOKUP($C15,Serie!$C:$C,Serie!AF:AF)</f>
        <v>2.8841245533435478E-2</v>
      </c>
      <c r="AG15" s="22"/>
      <c r="AH15" s="22">
        <f>LOOKUP($C15,Serie!$C:$C,Serie!AH:AH)</f>
        <v>145.65</v>
      </c>
      <c r="AI15" s="23">
        <f>LOOKUP($C15,Serie!$C:$C,Serie!AI:AI)</f>
        <v>0.15788218459337</v>
      </c>
      <c r="AJ15" s="23">
        <f>LOOKUP($C15,Serie!$C:$C,Serie!AJ:AJ)</f>
        <v>0.80662366658397411</v>
      </c>
      <c r="AK15" s="22">
        <f>LOOKUP($C15,Serie!$C:$C,Serie!AK:AK)</f>
        <v>41378.800000000003</v>
      </c>
      <c r="AL15" s="88">
        <f>LOOKUP($C15,Serie!$C:$C,Serie!AL:AL)</f>
        <v>-3.4155655301677412E-2</v>
      </c>
      <c r="AM15" s="22">
        <f>LOOKUP($C15,Serie!$C:$C,Serie!AM:AM)</f>
        <v>5.6109</v>
      </c>
      <c r="AN15" s="23">
        <f>LOOKUP($C15,Serie!$C:$C,Serie!AN:AN)</f>
        <v>2.155666818388724E-2</v>
      </c>
      <c r="AO15" s="22"/>
      <c r="AP15" s="22">
        <f>LOOKUP($C15,Serie!$C:$C,Serie!AP:AP)</f>
        <v>319.031276639525</v>
      </c>
      <c r="AQ15" s="23">
        <f>LOOKUP($C15,Serie!$C:$C,Serie!AQ:AQ)</f>
        <v>-1.4970404661551751E-4</v>
      </c>
      <c r="AR15" s="23"/>
      <c r="AS15" s="60">
        <f>LOOKUP($C15,Serie!$C:$C,Serie!AS:AS)</f>
        <v>79.650000000000006</v>
      </c>
      <c r="AT15" s="23">
        <f>LOOKUP($C15,Serie!$C:$C,Serie!AT:AT)</f>
        <v>2.681449013794009E-2</v>
      </c>
      <c r="AU15" s="27"/>
      <c r="AV15" s="60">
        <f>LOOKUP($C15,Serie!$C:$C,Serie!AV:AV)</f>
        <v>134.21903225806454</v>
      </c>
      <c r="AW15" s="23">
        <f>LOOKUP($C15,Serie!$C:$C,Serie!AW:AW)</f>
        <v>5.1252819593173307E-2</v>
      </c>
      <c r="AX15" s="23">
        <f>LOOKUP($C15,Serie!$C:$C,Serie!AX:AX)</f>
        <v>0.68511026061600178</v>
      </c>
      <c r="AY15" s="21">
        <f>LOOKUP($C15,Serie!$C:$C,Serie!AY:AY)</f>
        <v>42350.333333333328</v>
      </c>
      <c r="AZ15" s="23">
        <f>LOOKUP($C15,Serie!$C:$C,Serie!AZ:AZ)</f>
        <v>-1.8584416936136092E-2</v>
      </c>
      <c r="BA15" s="60">
        <f>LOOKUP($C15,Serie!$C:$C,Serie!BA:BA)</f>
        <v>5.5198499999999999</v>
      </c>
      <c r="BB15" s="23">
        <f>LOOKUP($C15,Serie!$C:$C,Serie!BB:BB)</f>
        <v>3.0062981105668074E-2</v>
      </c>
      <c r="BC15" s="25"/>
      <c r="BD15" s="60">
        <f>LOOKUP($C15,Serie!$C:$C,Serie!BD:BD)</f>
        <v>363.24002763161764</v>
      </c>
      <c r="BE15" s="23">
        <f>LOOKUP($C15,Serie!$C:$C,Serie!BE:BE)</f>
        <v>6.7922306603722671E-2</v>
      </c>
      <c r="BF15" s="23"/>
      <c r="BG15" s="60"/>
      <c r="BH15" s="60">
        <f>LOOKUP($C15,Serie!$C:$C,Serie!BH:BH)</f>
        <v>18.350235550907243</v>
      </c>
      <c r="BI15" s="23">
        <f>LOOKUP($C15,Serie!$C:$C,Serie!BI:BI)</f>
        <v>-0.14262888686749753</v>
      </c>
      <c r="BJ15" s="60"/>
      <c r="BK15" s="60">
        <f>LOOKUP($C15,Serie!$C:$C,Serie!BK:BK)</f>
        <v>1.7684793261750684</v>
      </c>
      <c r="BL15" s="23">
        <f>LOOKUP($C15,Serie!$C:$C,Serie!BL:BL)</f>
        <v>-1.4865011939393602E-2</v>
      </c>
      <c r="BM15" s="23"/>
      <c r="BN15" s="60"/>
      <c r="BO15" s="60">
        <f>LOOKUP($C15,Serie!$C:$C,Serie!BO:BO)</f>
        <v>18.272519236820173</v>
      </c>
      <c r="BP15" s="23">
        <f>LOOKUP($C15,Serie!$C:$C,Serie!BP:BP)</f>
        <v>-0.14211067266760291</v>
      </c>
      <c r="BQ15" s="60"/>
      <c r="BR15" s="60">
        <f>LOOKUP($C15,Serie!$C:$C,Serie!BR:BR)</f>
        <v>3.4511842932889891</v>
      </c>
      <c r="BS15" s="23">
        <f>LOOKUP($C15,Serie!$C:$C,Serie!BS:BS)</f>
        <v>-2.8604462195096714E-2</v>
      </c>
      <c r="BT15" s="19"/>
    </row>
    <row r="16" spans="1:72">
      <c r="B16" s="18"/>
      <c r="C16" s="3">
        <f t="shared" si="0"/>
        <v>44135</v>
      </c>
      <c r="D16" s="21"/>
      <c r="E16" s="21">
        <f>LOOKUP($C16,Serie!$C:$C,Serie!E:E)</f>
        <v>5712.3956989245489</v>
      </c>
      <c r="F16" s="27"/>
      <c r="G16" s="21"/>
      <c r="H16" s="21">
        <f>LOOKUP($C16,Serie!$C:$C,Serie!H:H)</f>
        <v>-131034.35524685355</v>
      </c>
      <c r="I16" s="27"/>
      <c r="J16" s="21"/>
      <c r="K16" s="21">
        <f>LOOKUP($C16,Serie!$C:$C,Serie!K:K)</f>
        <v>55597.031182796694</v>
      </c>
      <c r="L16" s="27"/>
      <c r="M16" s="21"/>
      <c r="N16" s="21">
        <f>LOOKUP($C16,Serie!$C:$C,Serie!N:N)</f>
        <v>-11808.886021505576</v>
      </c>
      <c r="O16" s="27"/>
      <c r="P16" s="21"/>
      <c r="Q16" s="21">
        <f>LOOKUP($C16,Serie!$C:$C,Serie!Q:Q)</f>
        <v>-1788.9548387096766</v>
      </c>
      <c r="R16" s="27"/>
      <c r="S16" s="21"/>
      <c r="T16" s="21">
        <f>LOOKUP($C16,Serie!$C:$C,Serie!T:T)</f>
        <v>82134.214008601382</v>
      </c>
      <c r="U16" s="27"/>
      <c r="V16" s="27"/>
      <c r="W16" s="21">
        <f>LOOKUP($C16,Serie!$C:$C,Serie!W:W)</f>
        <v>-286.50860215053763</v>
      </c>
      <c r="X16" s="27"/>
      <c r="Y16" s="23">
        <f>LOOKUP($C16,Serie!$C:$C,Serie!Y:Y)</f>
        <v>0.3175</v>
      </c>
      <c r="Z16" s="50"/>
      <c r="AA16" s="21">
        <f>LOOKUP($C16,Serie!$C:$C,Serie!AA:AA)</f>
        <v>-121338.70310000003</v>
      </c>
      <c r="AB16" s="21">
        <f>LOOKUP($C16,Serie!$C:$C,Serie!AB:AB)</f>
        <v>1715.520147</v>
      </c>
      <c r="AC16" s="27"/>
      <c r="AD16" s="27"/>
      <c r="AE16" s="22">
        <f>LOOKUP($C16,Serie!$C:$C,Serie!AE:AE)</f>
        <v>83.89</v>
      </c>
      <c r="AF16" s="23">
        <f>LOOKUP($C16,Serie!$C:$C,Serie!AF:AF)</f>
        <v>4.0560654924336248E-2</v>
      </c>
      <c r="AG16" s="22"/>
      <c r="AH16" s="22">
        <f>LOOKUP($C16,Serie!$C:$C,Serie!AH:AH)</f>
        <v>147.69999999999999</v>
      </c>
      <c r="AI16" s="23">
        <f>LOOKUP($C16,Serie!$C:$C,Serie!AI:AI)</f>
        <v>1.407483693786471E-2</v>
      </c>
      <c r="AJ16" s="23">
        <f>LOOKUP($C16,Serie!$C:$C,Serie!AJ:AJ)</f>
        <v>0.76063893193467624</v>
      </c>
      <c r="AK16" s="22">
        <f>LOOKUP($C16,Serie!$C:$C,Serie!AK:AK)</f>
        <v>39856.300000000003</v>
      </c>
      <c r="AL16" s="88">
        <f>LOOKUP($C16,Serie!$C:$C,Serie!AL:AL)</f>
        <v>-3.6794203795180169E-2</v>
      </c>
      <c r="AM16" s="22">
        <f>LOOKUP($C16,Serie!$C:$C,Serie!AM:AM)</f>
        <v>5.7446000000000002</v>
      </c>
      <c r="AN16" s="23">
        <f>LOOKUP($C16,Serie!$C:$C,Serie!AN:AN)</f>
        <v>2.382861929458735E-2</v>
      </c>
      <c r="AO16" s="22"/>
      <c r="AP16" s="22">
        <f>LOOKUP($C16,Serie!$C:$C,Serie!AP:AP)</f>
        <v>319.44648578735416</v>
      </c>
      <c r="AQ16" s="23">
        <f>LOOKUP($C16,Serie!$C:$C,Serie!AQ:AQ)</f>
        <v>1.3014684710626057E-3</v>
      </c>
      <c r="AR16" s="23"/>
      <c r="AS16" s="60">
        <f>LOOKUP($C16,Serie!$C:$C,Serie!AS:AS)</f>
        <v>82.60499999999999</v>
      </c>
      <c r="AT16" s="23">
        <f>LOOKUP($C16,Serie!$C:$C,Serie!AT:AT)</f>
        <v>3.7099811676082659E-2</v>
      </c>
      <c r="AU16" s="27"/>
      <c r="AV16" s="60">
        <f>LOOKUP($C16,Serie!$C:$C,Serie!AV:AV)</f>
        <v>158.33687499999999</v>
      </c>
      <c r="AW16" s="23">
        <f>LOOKUP($C16,Serie!$C:$C,Serie!AW:AW)</f>
        <v>0.17969018503697584</v>
      </c>
      <c r="AX16" s="23">
        <f>LOOKUP($C16,Serie!$C:$C,Serie!AX:AX)</f>
        <v>0.91679529084195877</v>
      </c>
      <c r="AY16" s="21">
        <f>LOOKUP($C16,Serie!$C:$C,Serie!AY:AY)</f>
        <v>40739.429032258071</v>
      </c>
      <c r="AZ16" s="23">
        <f>LOOKUP($C16,Serie!$C:$C,Serie!AZ:AZ)</f>
        <v>-3.8037582570981519E-2</v>
      </c>
      <c r="BA16" s="60">
        <f>LOOKUP($C16,Serie!$C:$C,Serie!BA:BA)</f>
        <v>5.6930999999999994</v>
      </c>
      <c r="BB16" s="23">
        <f>LOOKUP($C16,Serie!$C:$C,Serie!BB:BB)</f>
        <v>3.1386722465284178E-2</v>
      </c>
      <c r="BC16" s="25"/>
      <c r="BD16" s="60">
        <f>LOOKUP($C16,Serie!$C:$C,Serie!BD:BD)</f>
        <v>382.96613657073988</v>
      </c>
      <c r="BE16" s="23">
        <f>LOOKUP($C16,Serie!$C:$C,Serie!BE:BE)</f>
        <v>5.4305988984032272E-2</v>
      </c>
      <c r="BF16" s="23"/>
      <c r="BG16" s="60"/>
      <c r="BH16" s="60">
        <f>LOOKUP($C16,Serie!$C:$C,Serie!BH:BH)</f>
        <v>17.167539751792248</v>
      </c>
      <c r="BI16" s="23">
        <f>LOOKUP($C16,Serie!$C:$C,Serie!BI:BI)</f>
        <v>-0.13461165372203399</v>
      </c>
      <c r="BJ16" s="60"/>
      <c r="BK16" s="60">
        <f>LOOKUP($C16,Serie!$C:$C,Serie!BK:BK)</f>
        <v>0.41243758424833743</v>
      </c>
      <c r="BL16" s="23">
        <f>LOOKUP($C16,Serie!$C:$C,Serie!BL:BL)</f>
        <v>-3.5064276665945915E-3</v>
      </c>
      <c r="BM16" s="23"/>
      <c r="BN16" s="60"/>
      <c r="BO16" s="60">
        <f>LOOKUP($C16,Serie!$C:$C,Serie!BO:BO)</f>
        <v>18.170277205957078</v>
      </c>
      <c r="BP16" s="23">
        <f>LOOKUP($C16,Serie!$C:$C,Serie!BP:BP)</f>
        <v>-0.14136270772090676</v>
      </c>
      <c r="BQ16" s="60"/>
      <c r="BR16" s="60">
        <f>LOOKUP($C16,Serie!$C:$C,Serie!BR:BR)</f>
        <v>2.1326489526002774</v>
      </c>
      <c r="BS16" s="23">
        <f>LOOKUP($C16,Serie!$C:$C,Serie!BS:BS)</f>
        <v>-1.7869836194396083E-2</v>
      </c>
      <c r="BT16" s="19"/>
    </row>
    <row r="17" spans="2:72">
      <c r="B17" s="18"/>
      <c r="C17" s="3">
        <f t="shared" si="0"/>
        <v>44165</v>
      </c>
      <c r="D17" s="21"/>
      <c r="E17" s="21">
        <f>LOOKUP($C17,Serie!$C:$C,Serie!E:E)</f>
        <v>18836.037634408567</v>
      </c>
      <c r="F17" s="27"/>
      <c r="G17" s="21"/>
      <c r="H17" s="21">
        <f>LOOKUP($C17,Serie!$C:$C,Serie!H:H)</f>
        <v>-72234.777494439622</v>
      </c>
      <c r="I17" s="27"/>
      <c r="J17" s="21"/>
      <c r="K17" s="21">
        <f>LOOKUP($C17,Serie!$C:$C,Serie!K:K)</f>
        <v>43900.702150537632</v>
      </c>
      <c r="L17" s="27"/>
      <c r="M17" s="21"/>
      <c r="N17" s="21">
        <f>LOOKUP($C17,Serie!$C:$C,Serie!N:N)</f>
        <v>-11808.886021505576</v>
      </c>
      <c r="O17" s="27"/>
      <c r="P17" s="21"/>
      <c r="Q17" s="21">
        <f>LOOKUP($C17,Serie!$C:$C,Serie!Q:Q)</f>
        <v>-658.44516129032127</v>
      </c>
      <c r="R17" s="27"/>
      <c r="S17" s="21"/>
      <c r="T17" s="21">
        <f>LOOKUP($C17,Serie!$C:$C,Serie!T:T)</f>
        <v>86718.987278065644</v>
      </c>
      <c r="U17" s="27"/>
      <c r="V17" s="27"/>
      <c r="W17" s="21">
        <f>LOOKUP($C17,Serie!$C:$C,Serie!W:W)</f>
        <v>-194.92473118279577</v>
      </c>
      <c r="X17" s="27"/>
      <c r="Y17" s="23">
        <f>LOOKUP($C17,Serie!$C:$C,Serie!Y:Y)</f>
        <v>0.33750000000000002</v>
      </c>
      <c r="Z17" s="50"/>
      <c r="AA17" s="21">
        <f>LOOKUP($C17,Serie!$C:$C,Serie!AA:AA)</f>
        <v>-84521.379199999996</v>
      </c>
      <c r="AB17" s="21">
        <f>LOOKUP($C17,Serie!$C:$C,Serie!AB:AB)</f>
        <v>1734.2930260000001</v>
      </c>
      <c r="AC17" s="27"/>
      <c r="AD17" s="27"/>
      <c r="AE17" s="22">
        <f>LOOKUP($C17,Serie!$C:$C,Serie!AE:AE)</f>
        <v>86.72</v>
      </c>
      <c r="AF17" s="23">
        <f>LOOKUP($C17,Serie!$C:$C,Serie!AF:AF)</f>
        <v>3.3734652521158592E-2</v>
      </c>
      <c r="AG17" s="22"/>
      <c r="AH17" s="22">
        <f>LOOKUP($C17,Serie!$C:$C,Serie!AH:AH)</f>
        <v>148.04</v>
      </c>
      <c r="AI17" s="23">
        <f>LOOKUP($C17,Serie!$C:$C,Serie!AI:AI)</f>
        <v>2.3019634394041422E-3</v>
      </c>
      <c r="AJ17" s="23">
        <f>LOOKUP($C17,Serie!$C:$C,Serie!AJ:AJ)</f>
        <v>0.70710332103321027</v>
      </c>
      <c r="AK17" s="22">
        <f>LOOKUP($C17,Serie!$C:$C,Serie!AK:AK)</f>
        <v>38652</v>
      </c>
      <c r="AL17" s="88">
        <f>LOOKUP($C17,Serie!$C:$C,Serie!AL:AL)</f>
        <v>-3.021605116380599E-2</v>
      </c>
      <c r="AM17" s="22">
        <f>LOOKUP($C17,Serie!$C:$C,Serie!AM:AM)</f>
        <v>5.3319000000000001</v>
      </c>
      <c r="AN17" s="23">
        <f>LOOKUP($C17,Serie!$C:$C,Serie!AN:AN)</f>
        <v>-7.1841381471294818E-2</v>
      </c>
      <c r="AO17" s="22"/>
      <c r="AP17" s="22">
        <f>LOOKUP($C17,Serie!$C:$C,Serie!AP:AP)</f>
        <v>317.37778888268321</v>
      </c>
      <c r="AQ17" s="23">
        <f>LOOKUP($C17,Serie!$C:$C,Serie!AQ:AQ)</f>
        <v>-6.4758793623043154E-3</v>
      </c>
      <c r="AR17" s="23"/>
      <c r="AS17" s="60">
        <f ca="1">LOOKUP($C17,Serie!$C:$C,Serie!AS:AS)</f>
        <v>85.68</v>
      </c>
      <c r="AT17" s="23">
        <f ca="1">LOOKUP($C17,Serie!$C:$C,Serie!AT:AT)</f>
        <v>3.7225349555111885E-2</v>
      </c>
      <c r="AU17" s="27"/>
      <c r="AV17" s="60">
        <f ca="1">LOOKUP($C17,Serie!$C:$C,Serie!AV:AV)</f>
        <v>148.01870967741937</v>
      </c>
      <c r="AW17" s="23">
        <f ca="1">LOOKUP($C17,Serie!$C:$C,Serie!AW:AW)</f>
        <v>-6.5165902273747828E-2</v>
      </c>
      <c r="AX17" s="23">
        <f ca="1">LOOKUP($C17,Serie!$C:$C,Serie!AX:AX)</f>
        <v>0.72757597662721007</v>
      </c>
      <c r="AY17" s="21">
        <f>LOOKUP($C17,Serie!$C:$C,Serie!AY:AY)</f>
        <v>39164.239999999998</v>
      </c>
      <c r="AZ17" s="23">
        <f>LOOKUP($C17,Serie!$C:$C,Serie!AZ:AZ)</f>
        <v>-3.8664975667941137E-2</v>
      </c>
      <c r="BA17" s="60">
        <f ca="1">LOOKUP($C17,Serie!$C:$C,Serie!BA:BA)</f>
        <v>5.4742999999999995</v>
      </c>
      <c r="BB17" s="23">
        <f ca="1">LOOKUP($C17,Serie!$C:$C,Serie!BB:BB)</f>
        <v>-3.8432488450931834E-2</v>
      </c>
      <c r="BC17" s="25"/>
      <c r="BD17" s="60">
        <f ca="1">LOOKUP($C17,Serie!$C:$C,Serie!BD:BD)</f>
        <v>408.50333637085163</v>
      </c>
      <c r="BE17" s="23">
        <f ca="1">LOOKUP($C17,Serie!$C:$C,Serie!BE:BE)</f>
        <v>6.6682657711681692E-2</v>
      </c>
      <c r="BF17" s="23"/>
      <c r="BG17" s="60"/>
      <c r="BH17" s="60">
        <f>LOOKUP($C17,Serie!$C:$C,Serie!BH:BH)</f>
        <v>17.470592041499287</v>
      </c>
      <c r="BI17" s="23">
        <f>LOOKUP($C17,Serie!$C:$C,Serie!BI:BI)</f>
        <v>-0.13638521135935244</v>
      </c>
      <c r="BJ17" s="60"/>
      <c r="BK17" s="60">
        <f>LOOKUP($C17,Serie!$C:$C,Serie!BK:BK)</f>
        <v>3.975413849300125</v>
      </c>
      <c r="BL17" s="23">
        <f>LOOKUP($C17,Serie!$C:$C,Serie!BL:BL)</f>
        <v>-3.278287222003573E-2</v>
      </c>
      <c r="BM17" s="23"/>
      <c r="BN17" s="60"/>
      <c r="BO17" s="60">
        <f>LOOKUP($C17,Serie!$C:$C,Serie!BO:BO)</f>
        <v>17.344444530432554</v>
      </c>
      <c r="BP17" s="23">
        <f>LOOKUP($C17,Serie!$C:$C,Serie!BP:BP)</f>
        <v>-0.13553390415306399</v>
      </c>
      <c r="BQ17" s="60"/>
      <c r="BR17" s="60">
        <f>LOOKUP($C17,Serie!$C:$C,Serie!BR:BR)</f>
        <v>3.220914472560537</v>
      </c>
      <c r="BS17" s="23">
        <f>LOOKUP($C17,Serie!$C:$C,Serie!BS:BS)</f>
        <v>-2.6727259399412895E-2</v>
      </c>
      <c r="BT17" s="19"/>
    </row>
    <row r="18" spans="2:72">
      <c r="B18" s="18"/>
      <c r="C18" s="3">
        <f>EOMONTH(C19,-1)</f>
        <v>44196</v>
      </c>
      <c r="D18" s="21"/>
      <c r="E18" s="21">
        <f>LOOKUP($C18,Serie!$C:$C,Serie!E:E)</f>
        <v>87298.704301075544</v>
      </c>
      <c r="F18" s="27"/>
      <c r="G18" s="21"/>
      <c r="H18" s="21">
        <f>LOOKUP($C18,Serie!$C:$C,Serie!H:H)</f>
        <v>102405.63040839625</v>
      </c>
      <c r="I18" s="27"/>
      <c r="J18" s="21"/>
      <c r="K18" s="21">
        <f>LOOKUP($C18,Serie!$C:$C,Serie!K:K)</f>
        <v>250741.91075268853</v>
      </c>
      <c r="L18" s="27"/>
      <c r="M18" s="21"/>
      <c r="N18" s="21">
        <f>LOOKUP($C18,Serie!$C:$C,Serie!N:N)</f>
        <v>52302.079569892958</v>
      </c>
      <c r="O18" s="27"/>
      <c r="P18" s="21"/>
      <c r="Q18" s="21">
        <f>LOOKUP($C18,Serie!$C:$C,Serie!Q:Q)</f>
        <v>449.79999999999927</v>
      </c>
      <c r="R18" s="27"/>
      <c r="S18" s="21"/>
      <c r="T18" s="21">
        <f>LOOKUP($C18,Serie!$C:$C,Serie!T:T)</f>
        <v>85613.245102580171</v>
      </c>
      <c r="U18" s="27"/>
      <c r="V18" s="27"/>
      <c r="W18" s="21">
        <f>LOOKUP($C18,Serie!$C:$C,Serie!W:W)</f>
        <v>-202.43010752688133</v>
      </c>
      <c r="X18" s="27"/>
      <c r="Y18" s="23">
        <f>LOOKUP($C18,Serie!$C:$C,Serie!Y:Y)</f>
        <v>0.34250000000000003</v>
      </c>
      <c r="Z18" s="50"/>
      <c r="AA18" s="21">
        <f>LOOKUP($C18,Serie!$C:$C,Serie!AA:AA)</f>
        <v>-26272.698899999996</v>
      </c>
      <c r="AB18" s="21">
        <f>LOOKUP($C18,Serie!$C:$C,Serie!AB:AB)</f>
        <v>1690.80753</v>
      </c>
      <c r="AC18" s="27"/>
      <c r="AD18" s="27"/>
      <c r="AE18" s="22">
        <f>LOOKUP($C18,Serie!$C:$C,Serie!AE:AE)</f>
        <v>89.87</v>
      </c>
      <c r="AF18" s="23">
        <f>LOOKUP($C18,Serie!$C:$C,Serie!AF:AF)</f>
        <v>3.6323800738007339E-2</v>
      </c>
      <c r="AG18" s="22"/>
      <c r="AH18" s="22">
        <f>LOOKUP($C18,Serie!$C:$C,Serie!AH:AH)</f>
        <v>140.26</v>
      </c>
      <c r="AI18" s="23">
        <f>LOOKUP($C18,Serie!$C:$C,Serie!AI:AI)</f>
        <v>-5.255336395568766E-2</v>
      </c>
      <c r="AJ18" s="23">
        <f>LOOKUP($C18,Serie!$C:$C,Serie!AJ:AJ)</f>
        <v>0.56069878713697552</v>
      </c>
      <c r="AK18" s="22">
        <f>LOOKUP($C18,Serie!$C:$C,Serie!AK:AK)</f>
        <v>39387</v>
      </c>
      <c r="AL18" s="88">
        <f>LOOKUP($C18,Serie!$C:$C,Serie!AL:AL)</f>
        <v>1.9015833592052056E-2</v>
      </c>
      <c r="AM18" s="22">
        <f>LOOKUP($C18,Serie!$C:$C,Serie!AM:AM)</f>
        <v>5.1935000000000002</v>
      </c>
      <c r="AN18" s="23">
        <f>LOOKUP($C18,Serie!$C:$C,Serie!AN:AN)</f>
        <v>-2.5956975937283078E-2</v>
      </c>
      <c r="AO18" s="22"/>
      <c r="AP18" s="22">
        <f>LOOKUP($C18,Serie!$C:$C,Serie!AP:AP)</f>
        <v>317.33002145859666</v>
      </c>
      <c r="AQ18" s="23">
        <f>LOOKUP($C18,Serie!$C:$C,Serie!AQ:AQ)</f>
        <v>-1.5050651230097412E-4</v>
      </c>
      <c r="AR18" s="23"/>
      <c r="AS18" s="60">
        <f ca="1">LOOKUP($C18,Serie!$C:$C,Serie!AS:AS)</f>
        <v>88.585000000000008</v>
      </c>
      <c r="AT18" s="23">
        <f ca="1">LOOKUP($C18,Serie!$C:$C,Serie!AT:AT)</f>
        <v>3.3905228758169946E-2</v>
      </c>
      <c r="AU18" s="27"/>
      <c r="AV18" s="60">
        <f ca="1">LOOKUP($C18,Serie!$C:$C,Serie!AV:AV)</f>
        <v>142.43718750000002</v>
      </c>
      <c r="AW18" s="23">
        <f ca="1">LOOKUP($C18,Serie!$C:$C,Serie!AW:AW)</f>
        <v>-3.7708220734954966E-2</v>
      </c>
      <c r="AX18" s="23">
        <f ca="1">LOOKUP($C18,Serie!$C:$C,Serie!AX:AX)</f>
        <v>0.60791542021787004</v>
      </c>
      <c r="AY18" s="21">
        <f>LOOKUP($C18,Serie!$C:$C,Serie!AY:AY)</f>
        <v>38899.738709677426</v>
      </c>
      <c r="AZ18" s="23">
        <f>LOOKUP($C18,Serie!$C:$C,Serie!AZ:AZ)</f>
        <v>-6.7536428722368277E-3</v>
      </c>
      <c r="BA18" s="60">
        <f ca="1">LOOKUP($C18,Serie!$C:$C,Serie!BA:BA)</f>
        <v>5.2514500000000002</v>
      </c>
      <c r="BB18" s="23">
        <f ca="1">LOOKUP($C18,Serie!$C:$C,Serie!BB:BB)</f>
        <v>-4.0708401074109779E-2</v>
      </c>
      <c r="BC18" s="25"/>
      <c r="BD18" s="60">
        <f ca="1">LOOKUP($C18,Serie!$C:$C,Serie!BD:BD)</f>
        <v>454.4335518386784</v>
      </c>
      <c r="BE18" s="23">
        <f ca="1">LOOKUP($C18,Serie!$C:$C,Serie!BE:BE)</f>
        <v>0.11243534967393742</v>
      </c>
      <c r="BF18" s="23"/>
      <c r="BG18" s="60"/>
      <c r="BH18" s="60">
        <f>LOOKUP($C18,Serie!$C:$C,Serie!BH:BH)</f>
        <v>17.693243064538962</v>
      </c>
      <c r="BI18" s="23">
        <f>LOOKUP($C18,Serie!$C:$C,Serie!BI:BI)</f>
        <v>-0.13788368882204616</v>
      </c>
      <c r="BJ18" s="60"/>
      <c r="BK18" s="60">
        <f>LOOKUP($C18,Serie!$C:$C,Serie!BK:BK)</f>
        <v>7.4452450203509386</v>
      </c>
      <c r="BL18" s="23">
        <f>LOOKUP($C18,Serie!$C:$C,Serie!BL:BL)</f>
        <v>-5.968859736393195E-2</v>
      </c>
      <c r="BM18" s="23"/>
      <c r="BN18" s="60"/>
      <c r="BO18" s="60">
        <f>LOOKUP($C18,Serie!$C:$C,Serie!BO:BO)</f>
        <v>17.648526563809327</v>
      </c>
      <c r="BP18" s="23">
        <f>LOOKUP($C18,Serie!$C:$C,Serie!BP:BP)</f>
        <v>-0.13758315698209289</v>
      </c>
      <c r="BQ18" s="60"/>
      <c r="BR18" s="60">
        <f>LOOKUP($C18,Serie!$C:$C,Serie!BR:BR)</f>
        <v>6.6888013622420743</v>
      </c>
      <c r="BS18" s="23">
        <f>LOOKUP($C18,Serie!$C:$C,Serie!BS:BS)</f>
        <v>-5.3951365151291175E-2</v>
      </c>
      <c r="BT18" s="19"/>
    </row>
    <row r="19" spans="2:72">
      <c r="B19" s="18"/>
      <c r="C19" s="3">
        <f>MAX(Serie!C:C)</f>
        <v>44227</v>
      </c>
      <c r="D19" s="21"/>
      <c r="E19" s="21">
        <f>LOOKUP($C19,Serie!$C:$C,Serie!E:E)</f>
        <v>156497.54838709673</v>
      </c>
      <c r="F19" s="45"/>
      <c r="G19" s="21"/>
      <c r="H19" s="21">
        <f>LOOKUP($C19,Serie!$C:$C,Serie!H:H)</f>
        <v>37166.829712999985</v>
      </c>
      <c r="I19" s="45"/>
      <c r="J19" s="21"/>
      <c r="K19" s="21">
        <f>LOOKUP($C19,Serie!$C:$C,Serie!K:K)</f>
        <v>188370.41935483925</v>
      </c>
      <c r="L19" s="45"/>
      <c r="M19" s="21"/>
      <c r="N19" s="21">
        <f>LOOKUP($C19,Serie!$C:$C,Serie!N:N)</f>
        <v>178277.35483870981</v>
      </c>
      <c r="O19" s="45"/>
      <c r="P19" s="21"/>
      <c r="Q19" s="21">
        <f>LOOKUP($C19,Serie!$C:$C,Serie!Q:Q)</f>
        <v>633.322580645161</v>
      </c>
      <c r="R19" s="45"/>
      <c r="S19" s="21"/>
      <c r="T19" s="21">
        <f>LOOKUP($C19,Serie!$C:$C,Serie!T:T)</f>
        <v>79258.926896773744</v>
      </c>
      <c r="U19" s="45"/>
      <c r="V19" s="45"/>
      <c r="W19" s="21">
        <f>LOOKUP($C19,Serie!$C:$C,Serie!W:W)</f>
        <v>-143.29032258064581</v>
      </c>
      <c r="X19" s="45"/>
      <c r="Y19" s="23">
        <f>LOOKUP($C19,Serie!$C:$C,Serie!Y:Y)</f>
        <v>0.34187499999999998</v>
      </c>
      <c r="Z19" s="51"/>
      <c r="AA19" s="21">
        <f>LOOKUP($C19,Serie!$C:$C,Serie!AA:AA)</f>
        <v>50680.866300000009</v>
      </c>
      <c r="AB19" s="21">
        <f>LOOKUP($C19,Serie!$C:$C,Serie!AB:AB)</f>
        <v>2140.3545749999998</v>
      </c>
      <c r="AC19" s="45"/>
      <c r="AD19" s="45"/>
      <c r="AE19" s="22">
        <f>LOOKUP($C19,Serie!$C:$C,Serie!AE:AE)</f>
        <v>92.7</v>
      </c>
      <c r="AF19" s="23">
        <f>LOOKUP($C19,Serie!$C:$C,Serie!AF:AF)</f>
        <v>3.1489929898742552E-2</v>
      </c>
      <c r="AG19" s="22"/>
      <c r="AH19" s="22">
        <f>LOOKUP($C19,Serie!$C:$C,Serie!AH:AH)</f>
        <v>150.52000000000001</v>
      </c>
      <c r="AI19" s="23">
        <f>LOOKUP($C19,Serie!$C:$C,Serie!AI:AI)</f>
        <v>7.3149864537288112E-2</v>
      </c>
      <c r="AJ19" s="23">
        <f>LOOKUP($C19,Serie!$C:$C,Serie!AJ:AJ)</f>
        <v>0.62373247033441204</v>
      </c>
      <c r="AK19" s="22">
        <f>LOOKUP($C19,Serie!$C:$C,Serie!AK:AK)</f>
        <v>39515.199999999997</v>
      </c>
      <c r="AL19" s="88">
        <f>LOOKUP($C19,Serie!$C:$C,Serie!AL:AL)</f>
        <v>3.2548810521237925E-3</v>
      </c>
      <c r="AM19" s="22">
        <f>LOOKUP($C19,Serie!$C:$C,Serie!AM:AM)</f>
        <v>5.4625000000000004</v>
      </c>
      <c r="AN19" s="23">
        <f>LOOKUP($C19,Serie!$C:$C,Serie!AN:AN)</f>
        <v>5.1795513622797662E-2</v>
      </c>
      <c r="AO19" s="22"/>
      <c r="AP19" s="22">
        <f>LOOKUP($C19,Serie!$C:$C,Serie!AP:AP)</f>
        <v>318.20453276110408</v>
      </c>
      <c r="AQ19" s="23">
        <f>LOOKUP($C19,Serie!$C:$C,Serie!AQ:AQ)</f>
        <v>2.7558416896320548E-3</v>
      </c>
      <c r="AR19" s="23"/>
      <c r="AS19" s="60">
        <f ca="1">LOOKUP($C19,Serie!$C:$C,Serie!AS:AS)</f>
        <v>90.22</v>
      </c>
      <c r="AT19" s="23">
        <f ca="1">LOOKUP($C19,Serie!$C:$C,Serie!AT:AT)</f>
        <v>1.8456849353727954E-2</v>
      </c>
      <c r="AU19" s="45"/>
      <c r="AV19" s="60">
        <f ca="1">LOOKUP($C19,Serie!$C:$C,Serie!AV:AV)</f>
        <v>146.55419354838713</v>
      </c>
      <c r="AW19" s="23">
        <f ca="1">LOOKUP($C19,Serie!$C:$C,Serie!AW:AW)</f>
        <v>2.8904011098836887E-2</v>
      </c>
      <c r="AX19" s="23">
        <f ca="1">LOOKUP($C19,Serie!$C:$C,Serie!AX:AX)</f>
        <v>0.62440915039223155</v>
      </c>
      <c r="AY19" s="21">
        <f>LOOKUP($C19,Serie!$C:$C,Serie!AY:AY)</f>
        <v>39612.661290322576</v>
      </c>
      <c r="AZ19" s="23">
        <f>LOOKUP($C19,Serie!$C:$C,Serie!AZ:AZ)</f>
        <v>1.8327181731629227E-2</v>
      </c>
      <c r="BA19" s="60">
        <f ca="1">LOOKUP($C19,Serie!$C:$C,Serie!BA:BA)</f>
        <v>5.2968000000000002</v>
      </c>
      <c r="BB19" s="23">
        <f ca="1">LOOKUP($C19,Serie!$C:$C,Serie!BB:BB)</f>
        <v>8.6357101372001033E-3</v>
      </c>
      <c r="BC19" s="25"/>
      <c r="BD19" s="60">
        <f ca="1">LOOKUP($C19,Serie!$C:$C,Serie!BD:BD)</f>
        <v>481.44051853376055</v>
      </c>
      <c r="BE19" s="23">
        <f ca="1">LOOKUP($C19,Serie!$C:$C,Serie!BE:BE)</f>
        <v>5.9429957550030332E-2</v>
      </c>
      <c r="BF19" s="23"/>
      <c r="BG19" s="60"/>
      <c r="BH19" s="60">
        <f>LOOKUP($C19,Serie!$C:$C,Serie!BH:BH)</f>
        <v>17.688518279174104</v>
      </c>
      <c r="BI19" s="23">
        <f>LOOKUP($C19,Serie!$C:$C,Serie!BI:BI)</f>
        <v>-0.1378519442565237</v>
      </c>
      <c r="BJ19" s="60"/>
      <c r="BK19" s="60">
        <f>LOOKUP($C19,Serie!$C:$C,Serie!BK:BK)</f>
        <v>5.6219260264549575</v>
      </c>
      <c r="BL19" s="23">
        <f>LOOKUP($C19,Serie!$C:$C,Serie!BL:BL)</f>
        <v>-4.573963440878781E-2</v>
      </c>
      <c r="BM19" s="23"/>
      <c r="BN19" s="60"/>
      <c r="BO19" s="60">
        <f>LOOKUP($C19,Serie!$C:$C,Serie!BO:BO)</f>
        <v>17.798751777732548</v>
      </c>
      <c r="BP19" s="23">
        <f>LOOKUP($C19,Serie!$C:$C,Serie!BP:BP)</f>
        <v>-0.13859196509708438</v>
      </c>
      <c r="BQ19" s="60"/>
      <c r="BR19" s="60">
        <f>LOOKUP($C19,Serie!$C:$C,Serie!BR:BR)</f>
        <v>6.4326438134858819</v>
      </c>
      <c r="BS19" s="23">
        <f>LOOKUP($C19,Serie!$C:$C,Serie!BS:BS)</f>
        <v>-5.1992642227242869E-2</v>
      </c>
      <c r="BT19" s="19"/>
    </row>
    <row r="20" spans="2:72">
      <c r="C20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CZ8873"/>
  <sheetViews>
    <sheetView zoomScaleNormal="100"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K34" sqref="K34"/>
    </sheetView>
  </sheetViews>
  <sheetFormatPr defaultColWidth="11.44140625" defaultRowHeight="14.4"/>
  <cols>
    <col min="1" max="2" width="1.44140625" style="43" customWidth="1"/>
    <col min="3" max="3" width="8.44140625" style="43" customWidth="1"/>
    <col min="4" max="5" width="11.44140625" style="43"/>
    <col min="6" max="6" width="15.5546875" style="43" customWidth="1"/>
    <col min="7" max="8" width="11.44140625" style="43"/>
    <col min="9" max="9" width="14" style="43" customWidth="1"/>
    <col min="10" max="27" width="11.44140625" style="43"/>
    <col min="28" max="28" width="12.6640625" style="43" bestFit="1" customWidth="1"/>
    <col min="29" max="32" width="11.44140625" style="43"/>
    <col min="33" max="33" width="11" style="43" customWidth="1"/>
    <col min="34" max="36" width="11.44140625" style="43"/>
    <col min="37" max="38" width="12.88671875" style="43" customWidth="1"/>
    <col min="39" max="43" width="11.44140625" style="43"/>
    <col min="44" max="44" width="2.44140625" style="43" customWidth="1"/>
    <col min="45" max="45" width="11.6640625" style="43" customWidth="1"/>
    <col min="46" max="49" width="11.44140625" style="43"/>
    <col min="50" max="50" width="12.88671875" style="43" bestFit="1" customWidth="1"/>
    <col min="51" max="54" width="11.44140625" style="43"/>
    <col min="55" max="55" width="11.44140625" style="43" customWidth="1"/>
    <col min="56" max="57" width="11.44140625" style="43"/>
    <col min="58" max="58" width="2.44140625" style="43" customWidth="1"/>
    <col min="59" max="60" width="11.44140625" style="43"/>
    <col min="61" max="64" width="11.44140625" style="43" customWidth="1"/>
    <col min="65" max="65" width="2.44140625" style="43" customWidth="1"/>
    <col min="66" max="67" width="11.44140625" style="43"/>
    <col min="68" max="71" width="11.44140625" style="43" customWidth="1"/>
    <col min="72" max="72" width="2.33203125" style="43" customWidth="1"/>
    <col min="73" max="73" width="11.44140625" style="104"/>
    <col min="74" max="74" width="11.44140625" style="43"/>
    <col min="75" max="77" width="11.44140625" style="28"/>
    <col min="78" max="78" width="12.6640625" style="28" customWidth="1"/>
    <col min="79" max="79" width="10.88671875" style="28" customWidth="1"/>
    <col min="80" max="80" width="11.44140625" style="28"/>
    <col min="81" max="81" width="11.88671875" style="28" bestFit="1" customWidth="1"/>
    <col min="82" max="83" width="11" style="28" bestFit="1" customWidth="1"/>
    <col min="84" max="16384" width="11.44140625" style="43"/>
  </cols>
  <sheetData>
    <row r="1" spans="1:104" ht="5.4" customHeight="1">
      <c r="A1" s="2" t="s">
        <v>1</v>
      </c>
    </row>
    <row r="2" spans="1:104" ht="6.6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X2" s="101"/>
      <c r="CA2" s="101"/>
      <c r="CC2" s="101"/>
      <c r="CI2" s="103"/>
      <c r="CP2" s="103"/>
      <c r="CS2" s="103"/>
      <c r="CW2" s="103"/>
      <c r="CZ2" s="10"/>
    </row>
    <row r="3" spans="1:104" s="8" customFormat="1" ht="13.5" customHeight="1">
      <c r="B3" s="12"/>
      <c r="C3" s="8" t="s">
        <v>24</v>
      </c>
      <c r="D3" s="8" t="s">
        <v>25</v>
      </c>
      <c r="G3" s="8" t="s">
        <v>25</v>
      </c>
      <c r="J3" s="8" t="s">
        <v>25</v>
      </c>
      <c r="M3" s="8" t="s">
        <v>25</v>
      </c>
      <c r="P3" s="8" t="s">
        <v>25</v>
      </c>
      <c r="S3" s="8" t="s">
        <v>25</v>
      </c>
      <c r="V3" s="8" t="s">
        <v>25</v>
      </c>
      <c r="Y3" s="8" t="s">
        <v>25</v>
      </c>
      <c r="AA3" s="8" t="s">
        <v>25</v>
      </c>
      <c r="AB3" s="8" t="s">
        <v>27</v>
      </c>
      <c r="AC3" s="8" t="s">
        <v>111</v>
      </c>
      <c r="AS3" s="33"/>
      <c r="AV3" s="8" t="s">
        <v>39</v>
      </c>
      <c r="AY3" s="8" t="s">
        <v>25</v>
      </c>
      <c r="BA3" s="8" t="s">
        <v>26</v>
      </c>
      <c r="BD3" s="8" t="s">
        <v>26</v>
      </c>
      <c r="BG3" s="52" t="s">
        <v>54</v>
      </c>
      <c r="BJ3" s="52" t="s">
        <v>54</v>
      </c>
      <c r="BN3" s="52" t="s">
        <v>54</v>
      </c>
      <c r="BQ3" s="52" t="s">
        <v>54</v>
      </c>
      <c r="BU3" s="106"/>
      <c r="BW3" s="29" t="s">
        <v>36</v>
      </c>
      <c r="BX3" s="29"/>
      <c r="BY3" s="29"/>
      <c r="BZ3" s="29" t="s">
        <v>35</v>
      </c>
      <c r="CA3" s="29" t="s">
        <v>33</v>
      </c>
      <c r="CB3" s="28"/>
      <c r="CC3" s="29" t="s">
        <v>123</v>
      </c>
      <c r="CD3" s="28"/>
      <c r="CE3" s="28"/>
      <c r="CH3" s="8" t="s">
        <v>114</v>
      </c>
      <c r="CK3" s="74" t="s">
        <v>90</v>
      </c>
      <c r="CL3" s="73">
        <f>AVERAGE(CL6:CL1048576)</f>
        <v>117.28955105729796</v>
      </c>
      <c r="CM3" s="73">
        <f>AVERAGE(CM6:CM1048576)</f>
        <v>110.62681578864422</v>
      </c>
      <c r="CP3" s="8" t="s">
        <v>112</v>
      </c>
      <c r="CS3" s="8" t="s">
        <v>113</v>
      </c>
      <c r="CW3" s="8" t="s">
        <v>54</v>
      </c>
    </row>
    <row r="4" spans="1:104" s="5" customFormat="1" ht="63" customHeight="1">
      <c r="B4" s="14"/>
      <c r="C4" s="6" t="s">
        <v>23</v>
      </c>
      <c r="D4" s="7" t="s">
        <v>3</v>
      </c>
      <c r="E4" s="6" t="s">
        <v>3</v>
      </c>
      <c r="F4" s="7" t="s">
        <v>3</v>
      </c>
      <c r="G4" s="7" t="s">
        <v>5</v>
      </c>
      <c r="H4" s="6" t="s">
        <v>5</v>
      </c>
      <c r="I4" s="7" t="s">
        <v>5</v>
      </c>
      <c r="J4" s="7" t="s">
        <v>11</v>
      </c>
      <c r="K4" s="6" t="s">
        <v>11</v>
      </c>
      <c r="L4" s="7" t="s">
        <v>11</v>
      </c>
      <c r="M4" s="7" t="s">
        <v>12</v>
      </c>
      <c r="N4" s="6" t="s">
        <v>12</v>
      </c>
      <c r="O4" s="7" t="s">
        <v>12</v>
      </c>
      <c r="P4" s="7" t="s">
        <v>13</v>
      </c>
      <c r="Q4" s="6" t="s">
        <v>13</v>
      </c>
      <c r="R4" s="7" t="s">
        <v>13</v>
      </c>
      <c r="S4" s="7" t="s">
        <v>14</v>
      </c>
      <c r="T4" s="6" t="s">
        <v>14</v>
      </c>
      <c r="U4" s="7" t="s">
        <v>14</v>
      </c>
      <c r="V4" s="7" t="s">
        <v>70</v>
      </c>
      <c r="W4" s="6" t="s">
        <v>70</v>
      </c>
      <c r="X4" s="7" t="s">
        <v>70</v>
      </c>
      <c r="Y4" s="6" t="s">
        <v>15</v>
      </c>
      <c r="Z4" s="7" t="s">
        <v>15</v>
      </c>
      <c r="AA4" s="6" t="s">
        <v>119</v>
      </c>
      <c r="AB4" s="6" t="s">
        <v>17</v>
      </c>
      <c r="AC4" s="7" t="s">
        <v>17</v>
      </c>
      <c r="AD4" s="7" t="s">
        <v>43</v>
      </c>
      <c r="AE4" s="6" t="s">
        <v>18</v>
      </c>
      <c r="AF4" s="6" t="s">
        <v>18</v>
      </c>
      <c r="AG4" s="7" t="s">
        <v>18</v>
      </c>
      <c r="AH4" s="6" t="s">
        <v>19</v>
      </c>
      <c r="AI4" s="6" t="s">
        <v>19</v>
      </c>
      <c r="AJ4" s="6" t="s">
        <v>20</v>
      </c>
      <c r="AK4" s="6" t="s">
        <v>21</v>
      </c>
      <c r="AL4" s="7" t="s">
        <v>21</v>
      </c>
      <c r="AM4" s="6" t="s">
        <v>22</v>
      </c>
      <c r="AN4" s="6" t="s">
        <v>22</v>
      </c>
      <c r="AO4" s="7" t="s">
        <v>108</v>
      </c>
      <c r="AP4" s="6" t="s">
        <v>10</v>
      </c>
      <c r="AQ4" s="6" t="s">
        <v>10</v>
      </c>
      <c r="AR4" s="61"/>
      <c r="AS4" s="6" t="s">
        <v>18</v>
      </c>
      <c r="AT4" s="6" t="s">
        <v>18</v>
      </c>
      <c r="AU4" s="7" t="s">
        <v>18</v>
      </c>
      <c r="AV4" s="6" t="s">
        <v>19</v>
      </c>
      <c r="AW4" s="6" t="s">
        <v>19</v>
      </c>
      <c r="AX4" s="6" t="s">
        <v>20</v>
      </c>
      <c r="AY4" s="6" t="s">
        <v>21</v>
      </c>
      <c r="AZ4" s="7" t="s">
        <v>21</v>
      </c>
      <c r="BA4" s="6" t="s">
        <v>22</v>
      </c>
      <c r="BB4" s="6" t="s">
        <v>22</v>
      </c>
      <c r="BC4" s="7" t="s">
        <v>107</v>
      </c>
      <c r="BD4" s="6" t="s">
        <v>10</v>
      </c>
      <c r="BE4" s="6" t="s">
        <v>10</v>
      </c>
      <c r="BF4" s="61"/>
      <c r="BG4" s="7" t="s">
        <v>53</v>
      </c>
      <c r="BH4" s="6" t="s">
        <v>48</v>
      </c>
      <c r="BI4" s="6" t="s">
        <v>92</v>
      </c>
      <c r="BJ4" s="7" t="s">
        <v>47</v>
      </c>
      <c r="BK4" s="6" t="s">
        <v>49</v>
      </c>
      <c r="BL4" s="6" t="s">
        <v>91</v>
      </c>
      <c r="BM4" s="61"/>
      <c r="BN4" s="7" t="s">
        <v>53</v>
      </c>
      <c r="BO4" s="6" t="s">
        <v>48</v>
      </c>
      <c r="BP4" s="6" t="s">
        <v>52</v>
      </c>
      <c r="BQ4" s="7" t="s">
        <v>47</v>
      </c>
      <c r="BR4" s="6" t="s">
        <v>49</v>
      </c>
      <c r="BS4" s="6" t="s">
        <v>51</v>
      </c>
      <c r="BU4" s="107"/>
      <c r="BW4" s="6" t="s">
        <v>29</v>
      </c>
      <c r="BX4" s="6" t="s">
        <v>22</v>
      </c>
      <c r="BY4" s="28"/>
      <c r="BZ4" s="6" t="s">
        <v>30</v>
      </c>
      <c r="CA4" s="6" t="s">
        <v>19</v>
      </c>
      <c r="CB4" s="28"/>
      <c r="CC4" s="6" t="s">
        <v>30</v>
      </c>
      <c r="CD4" s="97" t="s">
        <v>31</v>
      </c>
      <c r="CE4" s="97" t="s">
        <v>32</v>
      </c>
      <c r="CG4" s="6" t="s">
        <v>87</v>
      </c>
      <c r="CH4" s="6" t="s">
        <v>86</v>
      </c>
      <c r="CI4" s="6" t="s">
        <v>88</v>
      </c>
      <c r="CK4" s="6" t="s">
        <v>89</v>
      </c>
      <c r="CL4" s="6" t="s">
        <v>86</v>
      </c>
      <c r="CM4" s="6" t="s">
        <v>88</v>
      </c>
      <c r="CO4" s="6" t="s">
        <v>89</v>
      </c>
      <c r="CP4" s="6" t="s">
        <v>95</v>
      </c>
      <c r="CR4" s="6" t="s">
        <v>89</v>
      </c>
      <c r="CS4" s="6" t="s">
        <v>109</v>
      </c>
      <c r="CT4" s="6" t="s">
        <v>110</v>
      </c>
      <c r="CV4" s="6" t="s">
        <v>89</v>
      </c>
      <c r="CW4" s="6" t="s">
        <v>116</v>
      </c>
    </row>
    <row r="5" spans="1:104" s="4" customFormat="1" ht="17.399999999999999" customHeight="1">
      <c r="B5" s="16"/>
      <c r="D5" s="4" t="s">
        <v>2</v>
      </c>
      <c r="E5" s="4" t="s">
        <v>4</v>
      </c>
      <c r="F5" s="4" t="s">
        <v>42</v>
      </c>
      <c r="G5" s="4" t="s">
        <v>2</v>
      </c>
      <c r="H5" s="4" t="s">
        <v>4</v>
      </c>
      <c r="I5" s="4" t="s">
        <v>42</v>
      </c>
      <c r="J5" s="4" t="s">
        <v>2</v>
      </c>
      <c r="K5" s="4" t="s">
        <v>4</v>
      </c>
      <c r="L5" s="4" t="s">
        <v>42</v>
      </c>
      <c r="M5" s="4" t="s">
        <v>2</v>
      </c>
      <c r="N5" s="4" t="s">
        <v>4</v>
      </c>
      <c r="O5" s="4" t="s">
        <v>42</v>
      </c>
      <c r="P5" s="4" t="s">
        <v>6</v>
      </c>
      <c r="Q5" s="4" t="s">
        <v>4</v>
      </c>
      <c r="R5" s="4" t="s">
        <v>42</v>
      </c>
      <c r="S5" s="4" t="s">
        <v>2</v>
      </c>
      <c r="T5" s="4" t="s">
        <v>4</v>
      </c>
      <c r="U5" s="4" t="s">
        <v>42</v>
      </c>
      <c r="V5" s="4" t="s">
        <v>6</v>
      </c>
      <c r="W5" s="4" t="s">
        <v>4</v>
      </c>
      <c r="X5" s="4" t="s">
        <v>42</v>
      </c>
      <c r="Y5" s="4" t="s">
        <v>72</v>
      </c>
      <c r="Z5" s="4" t="s">
        <v>45</v>
      </c>
      <c r="AA5" s="4" t="s">
        <v>8</v>
      </c>
      <c r="AB5" s="4" t="s">
        <v>9</v>
      </c>
      <c r="AC5" s="4" t="s">
        <v>42</v>
      </c>
      <c r="AD5" s="4" t="s">
        <v>115</v>
      </c>
      <c r="AE5" s="4" t="s">
        <v>72</v>
      </c>
      <c r="AF5" s="4" t="s">
        <v>80</v>
      </c>
      <c r="AG5" s="4" t="s">
        <v>76</v>
      </c>
      <c r="AH5" s="4" t="s">
        <v>72</v>
      </c>
      <c r="AI5" s="4" t="s">
        <v>80</v>
      </c>
      <c r="AJ5" s="4" t="s">
        <v>74</v>
      </c>
      <c r="AK5" s="4" t="s">
        <v>73</v>
      </c>
      <c r="AL5" s="4" t="s">
        <v>75</v>
      </c>
      <c r="AM5" s="4" t="s">
        <v>72</v>
      </c>
      <c r="AN5" s="4" t="s">
        <v>75</v>
      </c>
      <c r="AO5" s="4" t="s">
        <v>72</v>
      </c>
      <c r="AP5" s="4" t="s">
        <v>71</v>
      </c>
      <c r="AQ5" s="4" t="s">
        <v>80</v>
      </c>
      <c r="AS5" s="4" t="s">
        <v>7</v>
      </c>
      <c r="AT5" s="4" t="s">
        <v>78</v>
      </c>
      <c r="AU5" s="4" t="s">
        <v>79</v>
      </c>
      <c r="AV5" s="4" t="s">
        <v>7</v>
      </c>
      <c r="AW5" s="4" t="s">
        <v>78</v>
      </c>
      <c r="AX5" s="4" t="s">
        <v>77</v>
      </c>
      <c r="AY5" s="4" t="s">
        <v>6</v>
      </c>
      <c r="AZ5" s="4" t="s">
        <v>78</v>
      </c>
      <c r="BA5" s="4" t="s">
        <v>7</v>
      </c>
      <c r="BB5" s="4" t="s">
        <v>78</v>
      </c>
      <c r="BC5" s="4" t="s">
        <v>7</v>
      </c>
      <c r="BD5" s="4" t="s">
        <v>81</v>
      </c>
      <c r="BE5" s="4" t="s">
        <v>82</v>
      </c>
      <c r="BG5" s="4" t="s">
        <v>83</v>
      </c>
      <c r="BH5" s="4" t="s">
        <v>84</v>
      </c>
      <c r="BI5" s="4" t="s">
        <v>50</v>
      </c>
      <c r="BJ5" s="4" t="s">
        <v>83</v>
      </c>
      <c r="BK5" s="4" t="s">
        <v>84</v>
      </c>
      <c r="BL5" s="4" t="s">
        <v>50</v>
      </c>
      <c r="BN5" s="4" t="s">
        <v>55</v>
      </c>
      <c r="BO5" s="4" t="s">
        <v>85</v>
      </c>
      <c r="BP5" s="4" t="s">
        <v>50</v>
      </c>
      <c r="BQ5" s="4" t="s">
        <v>55</v>
      </c>
      <c r="BR5" s="4" t="s">
        <v>85</v>
      </c>
      <c r="BS5" s="4" t="s">
        <v>50</v>
      </c>
      <c r="BU5" s="108"/>
      <c r="BW5" s="30"/>
      <c r="BX5" s="39" t="s">
        <v>28</v>
      </c>
      <c r="BY5" s="28"/>
      <c r="BZ5" s="31"/>
      <c r="CA5" s="31" t="s">
        <v>28</v>
      </c>
      <c r="CB5" s="35"/>
      <c r="CC5" s="31"/>
      <c r="CD5" s="98" t="s">
        <v>28</v>
      </c>
      <c r="CE5" s="98" t="s">
        <v>28</v>
      </c>
      <c r="CG5" s="31"/>
      <c r="CH5" s="31" t="s">
        <v>7</v>
      </c>
      <c r="CI5" s="31" t="s">
        <v>7</v>
      </c>
      <c r="CK5" s="31"/>
      <c r="CL5" s="31"/>
      <c r="CM5" s="31"/>
    </row>
    <row r="6" spans="1:104" ht="15" thickBot="1">
      <c r="B6" s="18"/>
      <c r="C6" s="3">
        <v>43465</v>
      </c>
      <c r="D6" s="21">
        <v>1336800</v>
      </c>
      <c r="E6" s="21"/>
      <c r="F6" s="22"/>
      <c r="G6" s="21">
        <v>700158</v>
      </c>
      <c r="H6" s="21"/>
      <c r="I6" s="22"/>
      <c r="J6" s="21">
        <v>1951572</v>
      </c>
      <c r="K6" s="21"/>
      <c r="L6" s="22"/>
      <c r="M6" s="21">
        <v>972985.06451612897</v>
      </c>
      <c r="N6" s="21"/>
      <c r="O6" s="22"/>
      <c r="P6" s="21">
        <v>28471</v>
      </c>
      <c r="Q6" s="21"/>
      <c r="R6" s="22"/>
      <c r="S6" s="21">
        <v>2127652.7897419357</v>
      </c>
      <c r="T6" s="21"/>
      <c r="U6" s="22"/>
      <c r="V6" s="21">
        <v>14473.064516129034</v>
      </c>
      <c r="W6" s="21"/>
      <c r="X6" s="22"/>
      <c r="Y6" s="94">
        <v>0.495</v>
      </c>
      <c r="Z6" s="23"/>
      <c r="AA6" s="21">
        <v>0</v>
      </c>
      <c r="AB6" s="21">
        <v>1040.5144</v>
      </c>
      <c r="AC6" s="22"/>
      <c r="AD6" s="89">
        <v>49.54830476190476</v>
      </c>
      <c r="AE6" s="47">
        <v>37.700000000000003</v>
      </c>
      <c r="AF6" s="75"/>
      <c r="AG6" s="47"/>
      <c r="AH6" s="47">
        <v>37.81</v>
      </c>
      <c r="AI6" s="22"/>
      <c r="AJ6" s="24">
        <v>2.917771883289122E-3</v>
      </c>
      <c r="AK6" s="21">
        <v>65806</v>
      </c>
      <c r="AL6" s="22"/>
      <c r="AM6" s="47">
        <v>3.8813</v>
      </c>
      <c r="AN6" s="62"/>
      <c r="AO6" s="25">
        <v>894</v>
      </c>
      <c r="AP6" s="85">
        <v>328.49290102589731</v>
      </c>
      <c r="AQ6" s="84"/>
      <c r="AR6" s="22"/>
      <c r="AS6" s="47">
        <v>37.885199999999998</v>
      </c>
      <c r="AT6" s="22"/>
      <c r="AU6" s="22"/>
      <c r="AV6" s="48"/>
      <c r="AW6" s="22"/>
      <c r="AX6" s="24"/>
      <c r="AY6" s="21">
        <v>56978</v>
      </c>
      <c r="AZ6" s="22"/>
      <c r="BA6" s="46"/>
      <c r="BB6" s="22"/>
      <c r="BC6" s="91">
        <v>901.47000000000014</v>
      </c>
      <c r="BD6" s="85">
        <v>331.23769070225467</v>
      </c>
      <c r="BE6" s="26"/>
      <c r="BF6" s="26"/>
      <c r="BG6" s="70">
        <f t="shared" ref="BG6:BG17" si="0">VLOOKUP($C6,$CK:$CM,3)</f>
        <v>116.27527962309675</v>
      </c>
      <c r="BH6" s="72">
        <v>6.4559205090615848</v>
      </c>
      <c r="BI6" s="92">
        <v>-5.5522726154590085E-2</v>
      </c>
      <c r="BJ6" s="70">
        <f t="shared" ref="BJ6:BJ17" si="1">VLOOKUP($C6,$CK:$CM,2)</f>
        <v>117.77650110293042</v>
      </c>
      <c r="BK6" s="72">
        <v>0.68662486320937433</v>
      </c>
      <c r="BL6" s="92">
        <v>-5.8239217772596552E-3</v>
      </c>
      <c r="BM6" s="26"/>
      <c r="BN6" s="70">
        <v>118.11734776404582</v>
      </c>
      <c r="BO6" s="72">
        <v>8.2979886500106517</v>
      </c>
      <c r="BP6" s="88">
        <v>-7.0252073950957006E-2</v>
      </c>
      <c r="BQ6" s="72">
        <v>119.34581432111473</v>
      </c>
      <c r="BR6" s="72">
        <v>2.1351030816319536</v>
      </c>
      <c r="BS6" s="88">
        <v>-1.7890054157133628E-2</v>
      </c>
      <c r="BW6" s="63">
        <v>43437</v>
      </c>
      <c r="BX6" s="64">
        <v>3.8422999999999998</v>
      </c>
      <c r="BZ6" s="63">
        <v>43437</v>
      </c>
      <c r="CA6" s="67">
        <v>36.61</v>
      </c>
      <c r="CC6" s="63">
        <v>43437</v>
      </c>
      <c r="CD6" s="68">
        <v>35</v>
      </c>
      <c r="CE6" s="68">
        <v>37</v>
      </c>
      <c r="CG6" s="69">
        <v>35461</v>
      </c>
      <c r="CH6" s="70">
        <v>85.383644418986805</v>
      </c>
      <c r="CI6" s="70">
        <v>70.202916882579785</v>
      </c>
      <c r="CK6" s="63">
        <v>35431</v>
      </c>
      <c r="CL6" s="70">
        <v>86.347979308817756</v>
      </c>
      <c r="CM6" s="70">
        <v>70.278199688882651</v>
      </c>
      <c r="CO6" s="63">
        <v>43101</v>
      </c>
      <c r="CP6" s="71">
        <v>18.649000000000001</v>
      </c>
      <c r="CR6" s="63">
        <v>43419</v>
      </c>
      <c r="CS6" s="71">
        <v>904.75</v>
      </c>
      <c r="CT6" s="71">
        <v>332.44289955613044</v>
      </c>
      <c r="CV6" s="63">
        <v>43435</v>
      </c>
      <c r="CW6" s="93">
        <v>0.51249999999999996</v>
      </c>
      <c r="CY6" s="83"/>
    </row>
    <row r="7" spans="1:104" ht="15" thickBot="1">
      <c r="B7" s="18"/>
      <c r="C7" s="3">
        <v>43496</v>
      </c>
      <c r="D7" s="21">
        <v>1345587</v>
      </c>
      <c r="E7" s="21">
        <v>8787</v>
      </c>
      <c r="F7" s="27">
        <v>6.5731597845601437E-3</v>
      </c>
      <c r="G7" s="21">
        <v>806152</v>
      </c>
      <c r="H7" s="21">
        <v>105994</v>
      </c>
      <c r="I7" s="27">
        <v>0.15138583005550177</v>
      </c>
      <c r="J7" s="21">
        <v>2004006</v>
      </c>
      <c r="K7" s="21">
        <v>52434</v>
      </c>
      <c r="L7" s="27">
        <v>2.6867571373231425E-2</v>
      </c>
      <c r="M7" s="21">
        <v>1055524.3548387096</v>
      </c>
      <c r="N7" s="21">
        <v>82457</v>
      </c>
      <c r="O7" s="27">
        <v>8.4746424662250699E-2</v>
      </c>
      <c r="P7" s="21">
        <v>29463</v>
      </c>
      <c r="Q7" s="21">
        <v>992</v>
      </c>
      <c r="R7" s="27">
        <v>3.48424712865723E-2</v>
      </c>
      <c r="S7" s="21">
        <v>2104891.2719741934</v>
      </c>
      <c r="T7" s="21">
        <v>-22761.517767742276</v>
      </c>
      <c r="U7" s="27">
        <v>-1.0697947464681506E-2</v>
      </c>
      <c r="V7" s="21">
        <v>14436.645161290322</v>
      </c>
      <c r="W7" s="21">
        <v>-36.419354838712025</v>
      </c>
      <c r="X7" s="27">
        <v>-2.5163540726378386E-3</v>
      </c>
      <c r="Y7" s="94">
        <v>0.44562499999999999</v>
      </c>
      <c r="Z7" s="50">
        <v>-282.99999999999994</v>
      </c>
      <c r="AA7" s="21">
        <v>20875.864999999998</v>
      </c>
      <c r="AB7" s="21">
        <v>1755.6941360000001</v>
      </c>
      <c r="AC7" s="27">
        <v>0.68733285767116725</v>
      </c>
      <c r="AD7" s="89">
        <v>87.784706799999995</v>
      </c>
      <c r="AE7" s="47">
        <v>37.35</v>
      </c>
      <c r="AF7" s="49">
        <v>-9.2838196286472163E-3</v>
      </c>
      <c r="AG7" s="47"/>
      <c r="AH7" s="47">
        <v>37.450000000000003</v>
      </c>
      <c r="AI7" s="92">
        <v>-9.5212906638455497E-3</v>
      </c>
      <c r="AJ7" s="24">
        <v>2.6773761713521083E-3</v>
      </c>
      <c r="AK7" s="21">
        <v>66811</v>
      </c>
      <c r="AL7" s="27">
        <v>1.5272163632495506E-2</v>
      </c>
      <c r="AM7" s="47">
        <v>3.6440000000000001</v>
      </c>
      <c r="AN7" s="62">
        <v>-6.1139308994409003E-2</v>
      </c>
      <c r="AO7" s="25">
        <v>915.75</v>
      </c>
      <c r="AP7" s="85">
        <v>336.48475851729916</v>
      </c>
      <c r="AQ7" s="84">
        <v>2.4328859060402719E-2</v>
      </c>
      <c r="AR7" s="27"/>
      <c r="AS7" s="47">
        <v>37.435000000000002</v>
      </c>
      <c r="AT7" s="27">
        <v>-1.2624982842904283E-2</v>
      </c>
      <c r="AU7" s="27"/>
      <c r="AV7" s="47">
        <v>37.430454545454545</v>
      </c>
      <c r="AW7" s="45"/>
      <c r="AX7" s="88">
        <v>6.2968450886180527E-4</v>
      </c>
      <c r="AY7" s="21">
        <v>66172</v>
      </c>
      <c r="AZ7" s="27">
        <v>0.16136052511495666</v>
      </c>
      <c r="BA7" s="47">
        <v>3.7705000000000002</v>
      </c>
      <c r="BB7" s="27"/>
      <c r="BC7" s="91">
        <v>906</v>
      </c>
      <c r="BD7" s="85">
        <v>336.35503561309088</v>
      </c>
      <c r="BE7" s="27">
        <v>1.5449162503176961E-2</v>
      </c>
      <c r="BF7" s="27"/>
      <c r="BG7" s="70">
        <f t="shared" si="0"/>
        <v>111.89684665992522</v>
      </c>
      <c r="BH7" s="72">
        <v>2.077487545890051</v>
      </c>
      <c r="BI7" s="92">
        <v>-1.8566095541583172E-2</v>
      </c>
      <c r="BJ7" s="70">
        <f t="shared" si="1"/>
        <v>115.77437428175014</v>
      </c>
      <c r="BK7" s="72">
        <v>-0.6375062788746817</v>
      </c>
      <c r="BL7" s="92">
        <v>5.4687205270722572E-3</v>
      </c>
      <c r="BM7" s="27"/>
      <c r="BN7" s="70">
        <v>113.51822321214105</v>
      </c>
      <c r="BO7" s="72">
        <v>3.6988640981058865</v>
      </c>
      <c r="BP7" s="88">
        <v>-3.2583879428710771E-2</v>
      </c>
      <c r="BQ7" s="72">
        <v>116.7598221624439</v>
      </c>
      <c r="BR7" s="72">
        <v>-0.45088907703888026</v>
      </c>
      <c r="BS7" s="88">
        <v>3.8616800598716416E-3</v>
      </c>
      <c r="BW7" s="63">
        <v>43438</v>
      </c>
      <c r="BX7" s="65">
        <v>3.8525</v>
      </c>
      <c r="BZ7" s="63">
        <v>43438</v>
      </c>
      <c r="CA7" s="67">
        <v>37.4</v>
      </c>
      <c r="CC7" s="63">
        <v>43438</v>
      </c>
      <c r="CD7" s="68">
        <v>35</v>
      </c>
      <c r="CE7" s="68">
        <v>37</v>
      </c>
      <c r="CG7" s="69">
        <v>35489</v>
      </c>
      <c r="CH7" s="70">
        <v>84.041727351318386</v>
      </c>
      <c r="CI7" s="70">
        <v>70.064503321015209</v>
      </c>
      <c r="CK7" s="63">
        <v>35432</v>
      </c>
      <c r="CL7" s="70">
        <v>86.333080169231266</v>
      </c>
      <c r="CM7" s="70">
        <v>70.272754641190801</v>
      </c>
      <c r="CO7" s="63">
        <v>43102</v>
      </c>
      <c r="CP7" s="71">
        <v>18.41</v>
      </c>
      <c r="CR7" s="63">
        <v>43420</v>
      </c>
      <c r="CS7" s="71">
        <v>910.5</v>
      </c>
      <c r="CT7" s="71">
        <v>334.55568946765044</v>
      </c>
      <c r="CV7" s="63">
        <v>43436</v>
      </c>
      <c r="CW7" s="93">
        <v>0.51249999999999996</v>
      </c>
      <c r="CY7" s="83"/>
    </row>
    <row r="8" spans="1:104" ht="15" thickBot="1">
      <c r="B8" s="18"/>
      <c r="C8" s="3">
        <v>43524</v>
      </c>
      <c r="D8" s="21">
        <v>1343229</v>
      </c>
      <c r="E8" s="21">
        <v>-2358</v>
      </c>
      <c r="F8" s="27">
        <v>-1.7523950513790635E-3</v>
      </c>
      <c r="G8" s="21">
        <v>884762</v>
      </c>
      <c r="H8" s="21">
        <v>78610</v>
      </c>
      <c r="I8" s="27">
        <v>9.7512627891514256E-2</v>
      </c>
      <c r="J8" s="21">
        <v>2075191</v>
      </c>
      <c r="K8" s="21">
        <v>71185</v>
      </c>
      <c r="L8" s="27">
        <v>3.5521350734478839E-2</v>
      </c>
      <c r="M8" s="21">
        <v>1128176</v>
      </c>
      <c r="N8" s="21">
        <v>72714</v>
      </c>
      <c r="O8" s="27">
        <v>6.8894358951036627E-2</v>
      </c>
      <c r="P8" s="21">
        <v>29660</v>
      </c>
      <c r="Q8" s="21">
        <v>197</v>
      </c>
      <c r="R8" s="27">
        <v>6.6863523741642061E-3</v>
      </c>
      <c r="S8" s="21">
        <v>2120498.4440464289</v>
      </c>
      <c r="T8" s="21">
        <v>15607.172072235495</v>
      </c>
      <c r="U8" s="27">
        <v>7.4147165129329513E-3</v>
      </c>
      <c r="V8" s="21">
        <v>14568.214285714286</v>
      </c>
      <c r="W8" s="21">
        <v>131.56912442396424</v>
      </c>
      <c r="X8" s="27">
        <v>9.1135525569852049E-3</v>
      </c>
      <c r="Y8" s="94">
        <v>0.37125000000000002</v>
      </c>
      <c r="Z8" s="50">
        <v>-823.00000000000045</v>
      </c>
      <c r="AA8" s="21">
        <v>15671.589</v>
      </c>
      <c r="AB8" s="21">
        <v>1290.339768</v>
      </c>
      <c r="AC8" s="27">
        <v>-0.26505434999072069</v>
      </c>
      <c r="AD8" s="89">
        <v>64.516988400000002</v>
      </c>
      <c r="AE8" s="47">
        <v>39.15</v>
      </c>
      <c r="AF8" s="49">
        <v>4.8192771084337283E-2</v>
      </c>
      <c r="AG8" s="47"/>
      <c r="AH8" s="47">
        <v>39.35</v>
      </c>
      <c r="AI8" s="92">
        <v>5.0734312416555349E-2</v>
      </c>
      <c r="AJ8" s="24">
        <v>5.1085568326947328E-3</v>
      </c>
      <c r="AK8" s="21">
        <v>68015</v>
      </c>
      <c r="AL8" s="27">
        <v>1.8020984568409393E-2</v>
      </c>
      <c r="AM8" s="47">
        <v>3.7513999999999998</v>
      </c>
      <c r="AN8" s="62">
        <v>2.9473106476399558E-2</v>
      </c>
      <c r="AO8" s="25">
        <v>910</v>
      </c>
      <c r="AP8" s="85">
        <v>334.37196860577916</v>
      </c>
      <c r="AQ8" s="84">
        <v>-6.2790062790061274E-3</v>
      </c>
      <c r="AR8" s="27"/>
      <c r="AS8" s="47">
        <v>38.49</v>
      </c>
      <c r="AT8" s="27">
        <v>2.6778482044756437E-2</v>
      </c>
      <c r="AU8" s="27"/>
      <c r="AV8" s="47">
        <v>38.571000000000005</v>
      </c>
      <c r="AW8" s="49">
        <v>3.0471055411854867E-2</v>
      </c>
      <c r="AX8" s="88">
        <v>4.228219721625015E-3</v>
      </c>
      <c r="AY8" s="21">
        <v>66984</v>
      </c>
      <c r="AZ8" s="27">
        <v>1.2271051199903283E-2</v>
      </c>
      <c r="BA8" s="47">
        <v>3.7174499999999999</v>
      </c>
      <c r="BB8" s="27">
        <v>1.4675714704367534E-2</v>
      </c>
      <c r="BC8" s="91">
        <v>903.75</v>
      </c>
      <c r="BD8" s="85">
        <v>334.30288956171557</v>
      </c>
      <c r="BE8" s="27">
        <v>-6.1011307520184577E-3</v>
      </c>
      <c r="BF8" s="27"/>
      <c r="BG8" s="70">
        <f t="shared" si="0"/>
        <v>113.32898274886719</v>
      </c>
      <c r="BH8" s="72">
        <v>3.5096236348320247</v>
      </c>
      <c r="BI8" s="92">
        <v>-3.0968456168085634E-2</v>
      </c>
      <c r="BJ8" s="70">
        <f t="shared" si="1"/>
        <v>118.80485535398364</v>
      </c>
      <c r="BK8" s="72">
        <v>0.27919161992234365</v>
      </c>
      <c r="BL8" s="92">
        <v>-2.3763030960749498E-3</v>
      </c>
      <c r="BM8" s="27"/>
      <c r="BN8" s="70">
        <v>112.84383993037757</v>
      </c>
      <c r="BO8" s="72">
        <v>3.024480816342404</v>
      </c>
      <c r="BP8" s="88">
        <v>-2.6802356408718864E-2</v>
      </c>
      <c r="BQ8" s="72">
        <v>116.77275021412954</v>
      </c>
      <c r="BR8" s="72">
        <v>-0.437961025353232</v>
      </c>
      <c r="BS8" s="88">
        <v>3.7505413253531295E-3</v>
      </c>
      <c r="BW8" s="63">
        <v>43439</v>
      </c>
      <c r="BX8" s="66">
        <v>3.8685999999999998</v>
      </c>
      <c r="BZ8" s="63">
        <v>43440</v>
      </c>
      <c r="CA8" s="67">
        <v>38.03</v>
      </c>
      <c r="CC8" s="63">
        <v>43439</v>
      </c>
      <c r="CD8" s="68">
        <v>35</v>
      </c>
      <c r="CE8" s="68">
        <v>37</v>
      </c>
      <c r="CG8" s="69">
        <v>35520</v>
      </c>
      <c r="CH8" s="70">
        <v>83.801680321531805</v>
      </c>
      <c r="CI8" s="70">
        <v>70.176494997567787</v>
      </c>
      <c r="CK8" s="63">
        <v>35433</v>
      </c>
      <c r="CL8" s="70">
        <v>86.056103029874137</v>
      </c>
      <c r="CM8" s="70">
        <v>70.266463258046002</v>
      </c>
      <c r="CO8" s="63">
        <v>43103</v>
      </c>
      <c r="CP8" s="71">
        <v>18.445</v>
      </c>
      <c r="CR8" s="63">
        <v>43423</v>
      </c>
      <c r="CS8" s="71">
        <v>911.75</v>
      </c>
      <c r="CT8" s="71">
        <v>335.01499162232869</v>
      </c>
      <c r="CV8" s="63">
        <v>43437</v>
      </c>
      <c r="CW8" s="93">
        <v>0.49249999999999999</v>
      </c>
      <c r="CY8" s="83"/>
    </row>
    <row r="9" spans="1:104" ht="15" thickBot="1">
      <c r="B9" s="18"/>
      <c r="C9" s="3">
        <v>43555</v>
      </c>
      <c r="D9" s="21">
        <v>1314389</v>
      </c>
      <c r="E9" s="21">
        <v>-28840</v>
      </c>
      <c r="F9" s="27">
        <v>-2.1470650201864314E-2</v>
      </c>
      <c r="G9" s="21">
        <v>951857</v>
      </c>
      <c r="H9" s="21">
        <v>67095</v>
      </c>
      <c r="I9" s="27">
        <v>7.5833953085688577E-2</v>
      </c>
      <c r="J9" s="21">
        <v>2127719</v>
      </c>
      <c r="K9" s="21">
        <v>52528</v>
      </c>
      <c r="L9" s="27">
        <v>2.5312368837374487E-2</v>
      </c>
      <c r="M9" s="21">
        <v>1147020.1612903224</v>
      </c>
      <c r="N9" s="21">
        <v>18738</v>
      </c>
      <c r="O9" s="27">
        <v>1.6609405082275857E-2</v>
      </c>
      <c r="P9" s="21">
        <v>29854</v>
      </c>
      <c r="Q9" s="21">
        <v>194</v>
      </c>
      <c r="R9" s="27">
        <v>6.5407956844234661E-3</v>
      </c>
      <c r="S9" s="21">
        <v>2165965.8495548386</v>
      </c>
      <c r="T9" s="21">
        <v>45467.40550840972</v>
      </c>
      <c r="U9" s="27">
        <v>2.1441848088153654E-2</v>
      </c>
      <c r="V9" s="21">
        <v>14667.903225806453</v>
      </c>
      <c r="W9" s="21">
        <v>99.688940092166376</v>
      </c>
      <c r="X9" s="27">
        <v>6.8429073143112529E-3</v>
      </c>
      <c r="Y9" s="94">
        <v>0.45687499999999998</v>
      </c>
      <c r="Z9" s="50">
        <v>409.00000000000045</v>
      </c>
      <c r="AA9" s="21">
        <v>0</v>
      </c>
      <c r="AB9" s="21">
        <v>1143.379287</v>
      </c>
      <c r="AC9" s="27">
        <v>-0.11389285569938357</v>
      </c>
      <c r="AD9" s="89">
        <v>54.44663271428572</v>
      </c>
      <c r="AE9" s="47">
        <v>43.344999999999999</v>
      </c>
      <c r="AF9" s="49">
        <v>0.10715197956577271</v>
      </c>
      <c r="AG9" s="47"/>
      <c r="AH9" s="47">
        <v>43.53</v>
      </c>
      <c r="AI9" s="92">
        <v>0.10622617534942824</v>
      </c>
      <c r="AJ9" s="24">
        <v>4.2680816703195568E-3</v>
      </c>
      <c r="AK9" s="21">
        <v>66187</v>
      </c>
      <c r="AL9" s="27">
        <v>-2.687642431816506E-2</v>
      </c>
      <c r="AM9" s="47">
        <v>3.9247000000000001</v>
      </c>
      <c r="AN9" s="62">
        <v>4.6196086794263458E-2</v>
      </c>
      <c r="AO9" s="25">
        <v>883.88</v>
      </c>
      <c r="AP9" s="85">
        <v>324.77439078162206</v>
      </c>
      <c r="AQ9" s="84">
        <v>-2.8703296703296743E-2</v>
      </c>
      <c r="AR9" s="27"/>
      <c r="AS9" s="47">
        <v>41.262500000000003</v>
      </c>
      <c r="AT9" s="27">
        <v>7.6904651562410525E-2</v>
      </c>
      <c r="AU9" s="27"/>
      <c r="AV9" s="47">
        <v>41.665999999999997</v>
      </c>
      <c r="AW9" s="49">
        <v>8.0241632314432904E-2</v>
      </c>
      <c r="AX9" s="88">
        <v>7.3399996131751077E-3</v>
      </c>
      <c r="AY9" s="21">
        <v>67958</v>
      </c>
      <c r="AZ9" s="27">
        <v>1.4540785859309686E-2</v>
      </c>
      <c r="BA9" s="47">
        <v>3.8134999999999999</v>
      </c>
      <c r="BB9" s="27">
        <v>2.309479637320376E-2</v>
      </c>
      <c r="BC9" s="91">
        <v>894.375</v>
      </c>
      <c r="BD9" s="85">
        <v>330.56194787506695</v>
      </c>
      <c r="BE9" s="27">
        <v>-1.119027625382818E-2</v>
      </c>
      <c r="BF9" s="27"/>
      <c r="BG9" s="70">
        <f t="shared" si="0"/>
        <v>120.30994492227592</v>
      </c>
      <c r="BH9" s="72">
        <v>10.490585808240752</v>
      </c>
      <c r="BI9" s="92">
        <v>-8.7196331234446256E-2</v>
      </c>
      <c r="BJ9" s="70">
        <f t="shared" si="1"/>
        <v>120.75213099036841</v>
      </c>
      <c r="BK9" s="72">
        <v>5.1942185837575607</v>
      </c>
      <c r="BL9" s="92">
        <v>-4.2434717223058804E-2</v>
      </c>
      <c r="BM9" s="27"/>
      <c r="BN9" s="70">
        <v>116.96879402572031</v>
      </c>
      <c r="BO9" s="72">
        <v>7.1494349116851481</v>
      </c>
      <c r="BP9" s="88">
        <v>-6.1122583773181915E-2</v>
      </c>
      <c r="BQ9" s="72">
        <v>119.88392143485441</v>
      </c>
      <c r="BR9" s="72">
        <v>2.6732101953716381</v>
      </c>
      <c r="BS9" s="88">
        <v>-2.2298321270916022E-2</v>
      </c>
      <c r="BW9" s="63">
        <v>43440</v>
      </c>
      <c r="BX9" s="65">
        <v>3.8793000000000002</v>
      </c>
      <c r="BZ9" s="63">
        <v>43441</v>
      </c>
      <c r="CA9" s="67">
        <v>37.64</v>
      </c>
      <c r="CC9" s="63">
        <v>43440</v>
      </c>
      <c r="CD9" s="68">
        <v>35.5</v>
      </c>
      <c r="CE9" s="68">
        <v>37.5</v>
      </c>
      <c r="CG9" s="69">
        <v>35550</v>
      </c>
      <c r="CH9" s="70">
        <v>84.058659140112752</v>
      </c>
      <c r="CI9" s="70">
        <v>70.509440527144122</v>
      </c>
      <c r="CK9" s="63">
        <v>35434</v>
      </c>
      <c r="CL9" s="70">
        <v>86.062182685614246</v>
      </c>
      <c r="CM9" s="70">
        <v>70.260172438156516</v>
      </c>
      <c r="CO9" s="63">
        <v>43104</v>
      </c>
      <c r="CP9" s="71">
        <v>18.63</v>
      </c>
      <c r="CR9" s="63">
        <v>43424</v>
      </c>
      <c r="CS9" s="71">
        <v>909.75</v>
      </c>
      <c r="CT9" s="71">
        <v>334.28010817484346</v>
      </c>
      <c r="CV9" s="63">
        <v>43438</v>
      </c>
      <c r="CW9" s="93">
        <v>0.50187499999999996</v>
      </c>
      <c r="CY9" s="83"/>
    </row>
    <row r="10" spans="1:104" ht="15" thickBot="1">
      <c r="B10" s="18"/>
      <c r="C10" s="3">
        <v>43585</v>
      </c>
      <c r="D10" s="21">
        <v>1324824</v>
      </c>
      <c r="E10" s="21">
        <v>10435</v>
      </c>
      <c r="F10" s="27">
        <v>7.9390500072657327E-3</v>
      </c>
      <c r="G10" s="21">
        <v>992903</v>
      </c>
      <c r="H10" s="21">
        <v>41046</v>
      </c>
      <c r="I10" s="27">
        <v>4.312202358127324E-2</v>
      </c>
      <c r="J10" s="21">
        <v>2158665</v>
      </c>
      <c r="K10" s="21">
        <v>30946</v>
      </c>
      <c r="L10" s="27">
        <v>1.4544213780109122E-2</v>
      </c>
      <c r="M10" s="21">
        <v>1163596.0999999999</v>
      </c>
      <c r="N10" s="21">
        <v>16701</v>
      </c>
      <c r="O10" s="27">
        <v>1.4561938592406971E-2</v>
      </c>
      <c r="P10" s="21">
        <v>29959</v>
      </c>
      <c r="Q10" s="21">
        <v>105</v>
      </c>
      <c r="R10" s="27">
        <v>3.5171166342868629E-3</v>
      </c>
      <c r="S10" s="21">
        <v>2187212.8465399998</v>
      </c>
      <c r="T10" s="21">
        <v>21246.996985161211</v>
      </c>
      <c r="U10" s="27">
        <v>9.8094792166404706E-3</v>
      </c>
      <c r="V10" s="21">
        <v>14727.099999999999</v>
      </c>
      <c r="W10" s="21">
        <v>59.196774193545934</v>
      </c>
      <c r="X10" s="27">
        <v>4.0358034329948111E-3</v>
      </c>
      <c r="Y10" s="94">
        <v>0.53374999999999995</v>
      </c>
      <c r="Z10" s="50">
        <v>704.00000000000023</v>
      </c>
      <c r="AA10" s="21">
        <v>0</v>
      </c>
      <c r="AB10" s="21">
        <v>1915.0082170000001</v>
      </c>
      <c r="AC10" s="27">
        <v>0.67486698313785365</v>
      </c>
      <c r="AD10" s="89">
        <v>87.045828045454542</v>
      </c>
      <c r="AE10" s="47">
        <v>44.15</v>
      </c>
      <c r="AF10" s="49">
        <v>1.8571922943822816E-2</v>
      </c>
      <c r="AG10" s="47"/>
      <c r="AH10" s="47">
        <v>44.38</v>
      </c>
      <c r="AI10" s="92">
        <v>1.9526763151849424E-2</v>
      </c>
      <c r="AJ10" s="24">
        <v>5.209513023782586E-3</v>
      </c>
      <c r="AK10" s="21">
        <v>71663</v>
      </c>
      <c r="AL10" s="27">
        <v>8.2735280342061124E-2</v>
      </c>
      <c r="AM10" s="47">
        <v>3.9215</v>
      </c>
      <c r="AN10" s="62">
        <v>-8.1534894386836587E-4</v>
      </c>
      <c r="AO10" s="25">
        <v>854.5</v>
      </c>
      <c r="AP10" s="86">
        <v>313.97895293806403</v>
      </c>
      <c r="AQ10" s="84">
        <v>-3.3239806308548725E-2</v>
      </c>
      <c r="AR10" s="27"/>
      <c r="AS10" s="47">
        <v>43.432500000000005</v>
      </c>
      <c r="AT10" s="27">
        <v>4.5243989710461709E-2</v>
      </c>
      <c r="AU10" s="27"/>
      <c r="AV10" s="47">
        <v>43.542499999999997</v>
      </c>
      <c r="AW10" s="49">
        <v>4.5036720587529402E-2</v>
      </c>
      <c r="AX10" s="88">
        <v>7.1402467513841383E-3</v>
      </c>
      <c r="AY10" s="21">
        <v>72679</v>
      </c>
      <c r="AZ10" s="27">
        <v>6.9469378145325056E-2</v>
      </c>
      <c r="BA10" s="47">
        <v>3.8860000000000001</v>
      </c>
      <c r="BB10" s="27">
        <v>1.5656272450624265E-3</v>
      </c>
      <c r="BC10" s="91">
        <v>854.875</v>
      </c>
      <c r="BD10" s="85">
        <v>318.39460034365828</v>
      </c>
      <c r="BE10" s="27">
        <v>-3.6808070649460234E-2</v>
      </c>
      <c r="BF10" s="27"/>
      <c r="BG10" s="70">
        <f t="shared" si="0"/>
        <v>118.84916378997296</v>
      </c>
      <c r="BH10" s="72">
        <v>9.0298046759377968</v>
      </c>
      <c r="BI10" s="92">
        <v>-7.5977014797470765E-2</v>
      </c>
      <c r="BJ10" s="70">
        <f t="shared" si="1"/>
        <v>120.46881653665189</v>
      </c>
      <c r="BK10" s="72">
        <v>3.3819143885449989</v>
      </c>
      <c r="BL10" s="92">
        <v>-2.8044122689364404E-2</v>
      </c>
      <c r="BM10" s="27"/>
      <c r="BN10" s="70">
        <v>118.04590891158406</v>
      </c>
      <c r="BO10" s="72">
        <v>8.2265497975488984</v>
      </c>
      <c r="BP10" s="88">
        <v>-6.9689410445478051E-2</v>
      </c>
      <c r="BQ10" s="72">
        <v>120.26444885211994</v>
      </c>
      <c r="BR10" s="72">
        <v>3.053737612637164</v>
      </c>
      <c r="BS10" s="88">
        <v>-2.5391856378039979E-2</v>
      </c>
      <c r="BW10" s="63">
        <v>43441</v>
      </c>
      <c r="BX10" s="65">
        <v>3.9075000000000002</v>
      </c>
      <c r="BZ10" s="63">
        <v>43444</v>
      </c>
      <c r="CA10" s="67">
        <v>37.65</v>
      </c>
      <c r="CC10" s="63">
        <v>43441</v>
      </c>
      <c r="CD10" s="68">
        <v>35.5</v>
      </c>
      <c r="CE10" s="68">
        <v>37.5</v>
      </c>
      <c r="CG10" s="69">
        <v>35581</v>
      </c>
      <c r="CH10" s="70">
        <v>84.526261812679735</v>
      </c>
      <c r="CI10" s="70">
        <v>70.698458464598531</v>
      </c>
      <c r="CK10" s="63">
        <v>35435</v>
      </c>
      <c r="CL10" s="70">
        <v>86.068262770867349</v>
      </c>
      <c r="CM10" s="70">
        <v>70.253882181471923</v>
      </c>
      <c r="CO10" s="63">
        <v>43105</v>
      </c>
      <c r="CP10" s="71">
        <v>18.902999999999999</v>
      </c>
      <c r="CR10" s="63">
        <v>43425</v>
      </c>
      <c r="CS10" s="71">
        <v>916</v>
      </c>
      <c r="CT10" s="71">
        <v>336.57661894823485</v>
      </c>
      <c r="CV10" s="63">
        <v>43439</v>
      </c>
      <c r="CW10" s="93">
        <v>0.49187500000000001</v>
      </c>
      <c r="CY10" s="83"/>
    </row>
    <row r="11" spans="1:104" ht="15" thickBot="1">
      <c r="B11" s="18"/>
      <c r="C11" s="3">
        <v>43616</v>
      </c>
      <c r="D11" s="21">
        <v>1342638</v>
      </c>
      <c r="E11" s="21">
        <v>17814</v>
      </c>
      <c r="F11" s="27">
        <v>1.344631437836271E-2</v>
      </c>
      <c r="G11" s="21">
        <v>1019241</v>
      </c>
      <c r="H11" s="21">
        <v>26338</v>
      </c>
      <c r="I11" s="27">
        <v>2.6526256844827744E-2</v>
      </c>
      <c r="J11" s="21">
        <v>2205398</v>
      </c>
      <c r="K11" s="21">
        <v>46733</v>
      </c>
      <c r="L11" s="27">
        <v>2.1649028450454331E-2</v>
      </c>
      <c r="M11" s="21">
        <v>1179984.4516129033</v>
      </c>
      <c r="N11" s="21">
        <v>16401</v>
      </c>
      <c r="O11" s="27">
        <v>1.4095110412127932E-2</v>
      </c>
      <c r="P11" s="21">
        <v>30526</v>
      </c>
      <c r="Q11" s="21">
        <v>567</v>
      </c>
      <c r="R11" s="27">
        <v>1.8925865349310726E-2</v>
      </c>
      <c r="S11" s="21">
        <v>2230013.2920193551</v>
      </c>
      <c r="T11" s="21">
        <v>42800.445479355287</v>
      </c>
      <c r="U11" s="27">
        <v>1.956848669166435E-2</v>
      </c>
      <c r="V11" s="21">
        <v>14735.645161290322</v>
      </c>
      <c r="W11" s="21">
        <v>8.5451612903234491</v>
      </c>
      <c r="X11" s="27">
        <v>5.8023380640603861E-4</v>
      </c>
      <c r="Y11" s="94">
        <v>0.53</v>
      </c>
      <c r="Z11" s="50">
        <v>388</v>
      </c>
      <c r="AA11" s="21">
        <v>0</v>
      </c>
      <c r="AB11" s="21">
        <v>2395.2858409999999</v>
      </c>
      <c r="AC11" s="27">
        <v>0.25079663874883512</v>
      </c>
      <c r="AD11" s="89">
        <v>92.5109815</v>
      </c>
      <c r="AE11" s="47">
        <v>44.76</v>
      </c>
      <c r="AF11" s="49">
        <v>1.3816534541336356E-2</v>
      </c>
      <c r="AG11" s="47"/>
      <c r="AH11" s="47">
        <v>44.84</v>
      </c>
      <c r="AI11" s="92">
        <v>1.0365029292474182E-2</v>
      </c>
      <c r="AJ11" s="24">
        <v>1.7873100983021306E-3</v>
      </c>
      <c r="AK11" s="21">
        <v>64779</v>
      </c>
      <c r="AL11" s="27">
        <v>-9.6060728688444508E-2</v>
      </c>
      <c r="AM11" s="47">
        <v>3.9228000000000001</v>
      </c>
      <c r="AN11" s="62">
        <v>3.3150580135155039E-4</v>
      </c>
      <c r="AO11" s="25">
        <v>878.25</v>
      </c>
      <c r="AP11" s="86">
        <v>322.70569387695116</v>
      </c>
      <c r="AQ11" s="84">
        <v>2.7794031597425439E-2</v>
      </c>
      <c r="AR11" s="27"/>
      <c r="AS11" s="47">
        <v>44.454999999999998</v>
      </c>
      <c r="AT11" s="27">
        <v>3.9307208711702353E-2</v>
      </c>
      <c r="AU11" s="27"/>
      <c r="AV11" s="47">
        <v>45.104090909090914</v>
      </c>
      <c r="AW11" s="49">
        <v>3.5863602436491178E-2</v>
      </c>
      <c r="AX11" s="88">
        <v>3.8032214284964283E-3</v>
      </c>
      <c r="AY11" s="21">
        <v>67701</v>
      </c>
      <c r="AZ11" s="27">
        <v>-6.8492962203662675E-2</v>
      </c>
      <c r="BA11" s="47">
        <v>3.9030499999999999</v>
      </c>
      <c r="BB11" s="27">
        <v>-1.0227697317964201E-2</v>
      </c>
      <c r="BC11" s="91">
        <v>844.75</v>
      </c>
      <c r="BD11" s="85">
        <v>310.59209878878426</v>
      </c>
      <c r="BE11" s="27">
        <v>-2.4505759665686577E-2</v>
      </c>
      <c r="BF11" s="27"/>
      <c r="BG11" s="70">
        <f t="shared" si="0"/>
        <v>117.01378758381048</v>
      </c>
      <c r="BH11" s="72">
        <v>7.1944284697753176</v>
      </c>
      <c r="BI11" s="92">
        <v>-6.1483596235378246E-2</v>
      </c>
      <c r="BJ11" s="70">
        <f t="shared" si="1"/>
        <v>117.89600278672924</v>
      </c>
      <c r="BK11" s="72">
        <v>0.7957692905034861</v>
      </c>
      <c r="BL11" s="92">
        <v>-6.743437198784008E-3</v>
      </c>
      <c r="BM11" s="27"/>
      <c r="BN11" s="70">
        <v>118.83086330456646</v>
      </c>
      <c r="BO11" s="72">
        <v>9.0115041905312978</v>
      </c>
      <c r="BP11" s="88">
        <v>-7.5834711117385267E-2</v>
      </c>
      <c r="BQ11" s="72">
        <v>119.5627754720558</v>
      </c>
      <c r="BR11" s="72">
        <v>2.3520642325730279</v>
      </c>
      <c r="BS11" s="88">
        <v>-1.967221171712219E-2</v>
      </c>
      <c r="BT11" s="95"/>
      <c r="BW11" s="63">
        <v>43444</v>
      </c>
      <c r="BX11" s="65">
        <v>3.9180999999999999</v>
      </c>
      <c r="BZ11" s="63">
        <v>43445</v>
      </c>
      <c r="CA11" s="67">
        <v>37.61</v>
      </c>
      <c r="CC11" s="63">
        <v>43444</v>
      </c>
      <c r="CD11" s="68">
        <v>35.5</v>
      </c>
      <c r="CE11" s="68">
        <v>37.5</v>
      </c>
      <c r="CG11" s="69">
        <v>35611</v>
      </c>
      <c r="CH11" s="70">
        <v>84.291010545642322</v>
      </c>
      <c r="CI11" s="70">
        <v>70.729082446828883</v>
      </c>
      <c r="CK11" s="63">
        <v>35436</v>
      </c>
      <c r="CL11" s="70">
        <v>85.940664782640638</v>
      </c>
      <c r="CM11" s="70">
        <v>70.250132169521208</v>
      </c>
      <c r="CO11" s="63">
        <v>43106</v>
      </c>
      <c r="CP11" s="71">
        <v>18.902999999999999</v>
      </c>
      <c r="CR11" s="63">
        <v>43426</v>
      </c>
      <c r="CS11" s="71">
        <v>912.25</v>
      </c>
      <c r="CT11" s="71">
        <v>335.19871248420003</v>
      </c>
      <c r="CV11" s="63">
        <v>43440</v>
      </c>
      <c r="CW11" s="93">
        <v>0.49249999999999999</v>
      </c>
      <c r="CY11" s="83"/>
    </row>
    <row r="12" spans="1:104" ht="15" thickBot="1">
      <c r="B12" s="18"/>
      <c r="C12" s="3">
        <v>43646</v>
      </c>
      <c r="D12" s="21">
        <v>1341940</v>
      </c>
      <c r="E12" s="21">
        <v>-698</v>
      </c>
      <c r="F12" s="27">
        <v>-5.1987207274038121E-4</v>
      </c>
      <c r="G12" s="21">
        <v>1093368</v>
      </c>
      <c r="H12" s="21">
        <v>74127</v>
      </c>
      <c r="I12" s="27">
        <v>7.2727647337577667E-2</v>
      </c>
      <c r="J12" s="21">
        <v>2287215</v>
      </c>
      <c r="K12" s="21">
        <v>81817</v>
      </c>
      <c r="L12" s="27">
        <v>3.7098519178851166E-2</v>
      </c>
      <c r="M12" s="21">
        <v>1212178.0666666669</v>
      </c>
      <c r="N12" s="21">
        <v>32178</v>
      </c>
      <c r="O12" s="27">
        <v>2.7269583964691407E-2</v>
      </c>
      <c r="P12" s="21">
        <v>30703</v>
      </c>
      <c r="Q12" s="21">
        <v>177</v>
      </c>
      <c r="R12" s="27">
        <v>5.7983358448535673E-3</v>
      </c>
      <c r="S12" s="21">
        <v>2201675.4095099997</v>
      </c>
      <c r="T12" s="21">
        <v>-28337.882509355433</v>
      </c>
      <c r="U12" s="27">
        <v>-1.270749488838001E-2</v>
      </c>
      <c r="V12" s="21">
        <v>14483.7</v>
      </c>
      <c r="W12" s="21">
        <v>-251.94516129032127</v>
      </c>
      <c r="X12" s="27">
        <v>-1.709766749488284E-2</v>
      </c>
      <c r="Y12" s="94">
        <v>0.47499999999999998</v>
      </c>
      <c r="Z12" s="50">
        <v>-169.00000000000026</v>
      </c>
      <c r="AA12" s="21">
        <v>0</v>
      </c>
      <c r="AB12" s="21">
        <v>2218.8768960000002</v>
      </c>
      <c r="AC12" s="27">
        <v>-7.364838967459153E-2</v>
      </c>
      <c r="AD12" s="89">
        <v>110.94384479999999</v>
      </c>
      <c r="AE12" s="47">
        <v>42.45</v>
      </c>
      <c r="AF12" s="49">
        <v>-5.1608579088471718E-2</v>
      </c>
      <c r="AG12" s="47"/>
      <c r="AH12" s="47">
        <v>43.05</v>
      </c>
      <c r="AI12" s="92">
        <v>-3.9919714540588846E-2</v>
      </c>
      <c r="AJ12" s="24">
        <v>1.4134275618374437E-2</v>
      </c>
      <c r="AK12" s="21">
        <v>64278</v>
      </c>
      <c r="AL12" s="27">
        <v>-7.7339878664381967E-3</v>
      </c>
      <c r="AM12" s="47">
        <v>3.8519999999999999</v>
      </c>
      <c r="AN12" s="62">
        <v>-1.8048332823493496E-2</v>
      </c>
      <c r="AO12" s="25">
        <v>881.88</v>
      </c>
      <c r="AP12" s="86">
        <v>324.03950733413683</v>
      </c>
      <c r="AQ12" s="84">
        <v>4.1332194705379077E-3</v>
      </c>
      <c r="AR12" s="27"/>
      <c r="AS12" s="47">
        <v>43.564999999999998</v>
      </c>
      <c r="AT12" s="27">
        <v>-2.5455565150044931E-2</v>
      </c>
      <c r="AU12" s="27"/>
      <c r="AV12" s="47">
        <v>43.709473684210529</v>
      </c>
      <c r="AW12" s="49">
        <v>-3.0919971930956133E-2</v>
      </c>
      <c r="AX12" s="88">
        <v>-1.8252434559384856E-3</v>
      </c>
      <c r="AY12" s="21">
        <v>64401</v>
      </c>
      <c r="AZ12" s="27">
        <v>-4.8743740860548591E-2</v>
      </c>
      <c r="BA12" s="47">
        <v>3.8632</v>
      </c>
      <c r="BB12" s="27">
        <v>3.6829178673593987E-3</v>
      </c>
      <c r="BC12" s="91">
        <v>895.125</v>
      </c>
      <c r="BD12" s="85">
        <v>329.611209912108</v>
      </c>
      <c r="BE12" s="27">
        <v>6.1235012730499472E-2</v>
      </c>
      <c r="BF12" s="27"/>
      <c r="BG12" s="70">
        <f t="shared" si="0"/>
        <v>108.17401139547431</v>
      </c>
      <c r="BH12" s="72">
        <v>-1.6453477185608563</v>
      </c>
      <c r="BI12" s="92">
        <v>1.5210194180056869E-2</v>
      </c>
      <c r="BJ12" s="70">
        <f t="shared" si="1"/>
        <v>110.35057775051946</v>
      </c>
      <c r="BK12" s="72">
        <v>-6.3630684852387418</v>
      </c>
      <c r="BL12" s="92">
        <v>5.7403732971986088E-2</v>
      </c>
      <c r="BM12" s="27"/>
      <c r="BN12" s="70">
        <v>112.79150927828125</v>
      </c>
      <c r="BO12" s="72">
        <v>2.9721501642460879</v>
      </c>
      <c r="BP12" s="88">
        <v>-2.6350832463046037E-2</v>
      </c>
      <c r="BQ12" s="72">
        <v>114.92644821512664</v>
      </c>
      <c r="BR12" s="72">
        <v>-2.2842630243561359</v>
      </c>
      <c r="BS12" s="88">
        <v>1.9875868956467757E-2</v>
      </c>
      <c r="BW12" s="63">
        <v>43445</v>
      </c>
      <c r="BX12" s="65">
        <v>3.9039999999999999</v>
      </c>
      <c r="BZ12" s="63">
        <v>43446</v>
      </c>
      <c r="CA12" s="67">
        <v>37.590000000000003</v>
      </c>
      <c r="CC12" s="63">
        <v>43445</v>
      </c>
      <c r="CD12" s="68">
        <v>35.5</v>
      </c>
      <c r="CE12" s="68">
        <v>37.5</v>
      </c>
      <c r="CG12" s="69">
        <v>35642</v>
      </c>
      <c r="CH12" s="70">
        <v>83.385015086270613</v>
      </c>
      <c r="CI12" s="70">
        <v>70.677993632056243</v>
      </c>
      <c r="CK12" s="63">
        <v>35437</v>
      </c>
      <c r="CL12" s="70">
        <v>86.024554666588486</v>
      </c>
      <c r="CM12" s="70">
        <v>70.247229036308326</v>
      </c>
      <c r="CO12" s="63">
        <v>43107</v>
      </c>
      <c r="CP12" s="71">
        <v>18.902999999999999</v>
      </c>
      <c r="CR12" s="63">
        <v>43427</v>
      </c>
      <c r="CS12" s="71">
        <v>909</v>
      </c>
      <c r="CT12" s="71">
        <v>334.00452688203654</v>
      </c>
      <c r="CV12" s="63">
        <v>43441</v>
      </c>
      <c r="CW12" s="93">
        <v>0.48875000000000002</v>
      </c>
      <c r="CY12" s="83"/>
    </row>
    <row r="13" spans="1:104" ht="15" thickBot="1">
      <c r="B13" s="18"/>
      <c r="C13" s="3">
        <v>43677</v>
      </c>
      <c r="D13" s="21">
        <v>1381539</v>
      </c>
      <c r="E13" s="21">
        <v>39599</v>
      </c>
      <c r="F13" s="27">
        <v>2.950877088394414E-2</v>
      </c>
      <c r="G13" s="21">
        <v>1191880</v>
      </c>
      <c r="H13" s="21">
        <v>98512</v>
      </c>
      <c r="I13" s="27">
        <v>9.0099582208369E-2</v>
      </c>
      <c r="J13" s="21">
        <v>2354382</v>
      </c>
      <c r="K13" s="21">
        <v>67167</v>
      </c>
      <c r="L13" s="27">
        <v>2.9366281700670904E-2</v>
      </c>
      <c r="M13" s="21">
        <v>1258273.0967741935</v>
      </c>
      <c r="N13" s="21">
        <v>46081</v>
      </c>
      <c r="O13" s="27">
        <v>3.8015169439370916E-2</v>
      </c>
      <c r="P13" s="21">
        <v>31639</v>
      </c>
      <c r="Q13" s="21">
        <v>936</v>
      </c>
      <c r="R13" s="27">
        <v>3.048562029769078E-2</v>
      </c>
      <c r="S13" s="21">
        <v>2207210.2957193549</v>
      </c>
      <c r="T13" s="21">
        <v>5534.8862093552016</v>
      </c>
      <c r="U13" s="27">
        <v>2.513942875252004E-3</v>
      </c>
      <c r="V13" s="21">
        <v>14859.516129032258</v>
      </c>
      <c r="W13" s="21">
        <v>375.81612903225687</v>
      </c>
      <c r="X13" s="27">
        <v>2.5947522320419303E-2</v>
      </c>
      <c r="Y13" s="94">
        <v>0.49625000000000002</v>
      </c>
      <c r="Z13" s="50">
        <v>-226.99999999999997</v>
      </c>
      <c r="AA13" s="21">
        <v>0</v>
      </c>
      <c r="AB13" s="21">
        <v>2253.9628309999998</v>
      </c>
      <c r="AC13" s="27">
        <v>1.5812474798962261E-2</v>
      </c>
      <c r="AD13" s="89">
        <v>97.998383956521735</v>
      </c>
      <c r="AE13" s="47">
        <v>43.87</v>
      </c>
      <c r="AF13" s="49">
        <v>3.3451118963486293E-2</v>
      </c>
      <c r="AG13" s="47"/>
      <c r="AH13" s="47">
        <v>44.1</v>
      </c>
      <c r="AI13" s="92">
        <v>2.4390243902439046E-2</v>
      </c>
      <c r="AJ13" s="24">
        <v>5.2427627080009476E-3</v>
      </c>
      <c r="AK13" s="21">
        <v>67899</v>
      </c>
      <c r="AL13" s="27">
        <v>5.6333426677868115E-2</v>
      </c>
      <c r="AM13" s="47">
        <v>3.8129</v>
      </c>
      <c r="AN13" s="62">
        <v>-1.015057113187956E-2</v>
      </c>
      <c r="AO13" s="25">
        <v>880.25</v>
      </c>
      <c r="AP13" s="86">
        <v>323.44057732443633</v>
      </c>
      <c r="AQ13" s="84">
        <v>-1.8483240350162244E-3</v>
      </c>
      <c r="AR13" s="27"/>
      <c r="AS13" s="47">
        <v>43.364999999999995</v>
      </c>
      <c r="AT13" s="27">
        <v>-2.8454374803034574E-2</v>
      </c>
      <c r="AU13" s="27"/>
      <c r="AV13" s="47">
        <v>42.911904761904758</v>
      </c>
      <c r="AW13" s="49">
        <v>-1.8247049325461968E-2</v>
      </c>
      <c r="AX13" s="88">
        <v>8.6618549975967518E-3</v>
      </c>
      <c r="AY13" s="21">
        <v>66133</v>
      </c>
      <c r="AZ13" s="27">
        <v>2.6893992329311656E-2</v>
      </c>
      <c r="BA13" s="47">
        <v>3.8403999999999998</v>
      </c>
      <c r="BB13" s="27">
        <v>2.0958324487387343E-2</v>
      </c>
      <c r="BC13" s="91">
        <v>902.56500000000005</v>
      </c>
      <c r="BD13" s="85">
        <v>328.93990187069375</v>
      </c>
      <c r="BE13" s="27">
        <v>-2.0366662941871949E-3</v>
      </c>
      <c r="BF13" s="27"/>
      <c r="BG13" s="70">
        <f t="shared" si="0"/>
        <v>109.67089600416539</v>
      </c>
      <c r="BH13" s="72">
        <v>-0.1484631098697804</v>
      </c>
      <c r="BI13" s="92">
        <v>1.3537147527649118E-3</v>
      </c>
      <c r="BJ13" s="70">
        <f t="shared" si="1"/>
        <v>112.53029812301556</v>
      </c>
      <c r="BK13" s="72">
        <v>-4.6653916142794714</v>
      </c>
      <c r="BL13" s="92">
        <v>4.1453448529144454E-2</v>
      </c>
      <c r="BM13" s="27"/>
      <c r="BN13" s="70">
        <v>107.0758281665123</v>
      </c>
      <c r="BO13" s="72">
        <v>-2.7435309475228706</v>
      </c>
      <c r="BP13" s="88">
        <v>2.5622318262684241E-2</v>
      </c>
      <c r="BQ13" s="72">
        <v>109.96994527216815</v>
      </c>
      <c r="BR13" s="72">
        <v>-7.2407659673146298</v>
      </c>
      <c r="BS13" s="88">
        <v>6.5843135134733721E-2</v>
      </c>
      <c r="BW13" s="63">
        <v>43446</v>
      </c>
      <c r="BX13" s="65">
        <v>3.8555000000000001</v>
      </c>
      <c r="BZ13" s="63">
        <v>43447</v>
      </c>
      <c r="CA13" s="67">
        <v>37.840000000000003</v>
      </c>
      <c r="CC13" s="63">
        <v>43446</v>
      </c>
      <c r="CD13" s="68">
        <v>35.5</v>
      </c>
      <c r="CE13" s="68">
        <v>37.5</v>
      </c>
      <c r="CG13" s="69">
        <v>35673</v>
      </c>
      <c r="CH13" s="70">
        <v>82.443624646982812</v>
      </c>
      <c r="CI13" s="70">
        <v>70.690260271573024</v>
      </c>
      <c r="CK13" s="63">
        <v>35438</v>
      </c>
      <c r="CL13" s="70">
        <v>85.859368939333862</v>
      </c>
      <c r="CM13" s="70">
        <v>70.244326186309209</v>
      </c>
      <c r="CO13" s="63">
        <v>43108</v>
      </c>
      <c r="CP13" s="71">
        <v>19.03</v>
      </c>
      <c r="CR13" s="63">
        <v>43430</v>
      </c>
      <c r="CS13" s="71">
        <v>914</v>
      </c>
      <c r="CT13" s="71">
        <v>335.84173550074962</v>
      </c>
      <c r="CV13" s="63">
        <v>43442</v>
      </c>
      <c r="CW13" s="93">
        <v>0.48875000000000002</v>
      </c>
      <c r="CY13" s="83"/>
    </row>
    <row r="14" spans="1:104" ht="15" thickBot="1">
      <c r="B14" s="18"/>
      <c r="C14" s="3">
        <v>43708</v>
      </c>
      <c r="D14" s="21">
        <v>1312668</v>
      </c>
      <c r="E14" s="21">
        <v>-68871</v>
      </c>
      <c r="F14" s="27">
        <v>-4.9850927118235536E-2</v>
      </c>
      <c r="G14" s="21">
        <v>1233527</v>
      </c>
      <c r="H14" s="21">
        <v>41647</v>
      </c>
      <c r="I14" s="27">
        <v>3.4942276068060545E-2</v>
      </c>
      <c r="J14" s="21">
        <v>2377446</v>
      </c>
      <c r="K14" s="21">
        <v>23064</v>
      </c>
      <c r="L14" s="27">
        <v>9.7962012961363108E-3</v>
      </c>
      <c r="M14" s="21">
        <v>1265152.1612903224</v>
      </c>
      <c r="N14" s="21">
        <v>6897</v>
      </c>
      <c r="O14" s="27">
        <v>5.4814008289257744E-3</v>
      </c>
      <c r="P14" s="21">
        <v>30625</v>
      </c>
      <c r="Q14" s="21">
        <v>-1014</v>
      </c>
      <c r="R14" s="27">
        <v>-3.2049053383482413E-2</v>
      </c>
      <c r="S14" s="21">
        <v>2392035.6931870971</v>
      </c>
      <c r="T14" s="21">
        <v>184825.39746774221</v>
      </c>
      <c r="U14" s="27">
        <v>8.3737103721467337E-2</v>
      </c>
      <c r="V14" s="21">
        <v>14824.290322580646</v>
      </c>
      <c r="W14" s="21">
        <v>-35.225806451611788</v>
      </c>
      <c r="X14" s="27">
        <v>-2.3705890653322736E-3</v>
      </c>
      <c r="Y14" s="94">
        <v>0.58062499999999995</v>
      </c>
      <c r="Z14" s="50">
        <v>680.99999999999989</v>
      </c>
      <c r="AA14" s="90">
        <v>-116834.561</v>
      </c>
      <c r="AB14" s="21">
        <v>2266.086002</v>
      </c>
      <c r="AC14" s="27">
        <v>5.3786028914334771E-3</v>
      </c>
      <c r="AD14" s="89">
        <v>103.00390918181819</v>
      </c>
      <c r="AE14" s="47">
        <v>59.51</v>
      </c>
      <c r="AF14" s="49">
        <v>0.35650786414406199</v>
      </c>
      <c r="AG14" s="47"/>
      <c r="AH14" s="47">
        <v>65.22</v>
      </c>
      <c r="AI14" s="92">
        <v>0.47891156462585016</v>
      </c>
      <c r="AJ14" s="24">
        <v>9.5950260460426762E-2</v>
      </c>
      <c r="AK14" s="21">
        <v>54100</v>
      </c>
      <c r="AL14" s="27">
        <v>-0.20322832442304006</v>
      </c>
      <c r="AM14" s="47">
        <v>4.1452999999999998</v>
      </c>
      <c r="AN14" s="62">
        <v>8.7177738729051324E-2</v>
      </c>
      <c r="AO14" s="25">
        <v>868.25</v>
      </c>
      <c r="AP14" s="86">
        <v>319.031276639525</v>
      </c>
      <c r="AQ14" s="84">
        <v>-1.3632490769667549E-2</v>
      </c>
      <c r="AR14" s="27"/>
      <c r="AS14" s="47">
        <v>51.935000000000002</v>
      </c>
      <c r="AT14" s="27">
        <v>0.23937202950398892</v>
      </c>
      <c r="AU14" s="27"/>
      <c r="AV14" s="47">
        <v>54.152272727272731</v>
      </c>
      <c r="AW14" s="49">
        <v>0.26194055071045602</v>
      </c>
      <c r="AX14" s="88">
        <v>2.7029226475052237E-2</v>
      </c>
      <c r="AY14" s="21">
        <v>62325</v>
      </c>
      <c r="AZ14" s="27">
        <v>-5.758093538777917E-2</v>
      </c>
      <c r="BA14" s="47">
        <v>4.0137</v>
      </c>
      <c r="BB14" s="27">
        <v>2.5678969882305024E-2</v>
      </c>
      <c r="BC14" s="91">
        <v>875.56500000000005</v>
      </c>
      <c r="BD14" s="85">
        <v>319.7579761577087</v>
      </c>
      <c r="BE14" s="27">
        <v>-2.7913687761098926E-2</v>
      </c>
      <c r="BF14" s="27"/>
      <c r="BG14" s="70">
        <f t="shared" si="0"/>
        <v>143.19388894261695</v>
      </c>
      <c r="BH14" s="72">
        <v>33.374529828581785</v>
      </c>
      <c r="BI14" s="92">
        <v>-0.23307230549451863</v>
      </c>
      <c r="BJ14" s="70">
        <f t="shared" si="1"/>
        <v>140.98908600754126</v>
      </c>
      <c r="BK14" s="72">
        <v>24.066226378330299</v>
      </c>
      <c r="BL14" s="92">
        <v>-0.17034787690143049</v>
      </c>
      <c r="BM14" s="27"/>
      <c r="BN14" s="70">
        <v>127.86833497566298</v>
      </c>
      <c r="BO14" s="72">
        <v>18.04897586162781</v>
      </c>
      <c r="BP14" s="88">
        <v>-0.14115281836635352</v>
      </c>
      <c r="BQ14" s="72">
        <v>127.94841802053813</v>
      </c>
      <c r="BR14" s="72">
        <v>10.737706781055351</v>
      </c>
      <c r="BS14" s="88">
        <v>-8.3922153530118226E-2</v>
      </c>
      <c r="BW14" s="63">
        <v>43447</v>
      </c>
      <c r="BX14" s="65">
        <v>3.8910999999999998</v>
      </c>
      <c r="BZ14" s="63">
        <v>43448</v>
      </c>
      <c r="CA14" s="67">
        <v>38.25</v>
      </c>
      <c r="CC14" s="63">
        <v>43447</v>
      </c>
      <c r="CD14" s="68">
        <v>35.65</v>
      </c>
      <c r="CE14" s="68">
        <v>37.65</v>
      </c>
      <c r="CG14" s="69">
        <v>35703</v>
      </c>
      <c r="CH14" s="70">
        <v>83.021091179895308</v>
      </c>
      <c r="CI14" s="70">
        <v>70.846678469563386</v>
      </c>
      <c r="CK14" s="63">
        <v>35439</v>
      </c>
      <c r="CL14" s="70">
        <v>85.810727877921224</v>
      </c>
      <c r="CM14" s="70">
        <v>70.241423619514435</v>
      </c>
      <c r="CO14" s="63">
        <v>43109</v>
      </c>
      <c r="CP14" s="71">
        <v>18.940000000000001</v>
      </c>
      <c r="CR14" s="63">
        <v>43431</v>
      </c>
      <c r="CS14" s="71">
        <v>918.5</v>
      </c>
      <c r="CT14" s="71">
        <v>337.49522325759136</v>
      </c>
      <c r="CV14" s="63">
        <v>43443</v>
      </c>
      <c r="CW14" s="93">
        <v>0.48875000000000002</v>
      </c>
      <c r="CY14" s="83"/>
    </row>
    <row r="15" spans="1:104" ht="15" thickBot="1">
      <c r="B15" s="18"/>
      <c r="C15" s="3">
        <v>43738</v>
      </c>
      <c r="D15" s="21">
        <v>1342100</v>
      </c>
      <c r="E15" s="21">
        <v>29432</v>
      </c>
      <c r="F15" s="27">
        <v>2.2421510998973083E-2</v>
      </c>
      <c r="G15" s="21">
        <v>1086198</v>
      </c>
      <c r="H15" s="21">
        <v>-147329</v>
      </c>
      <c r="I15" s="27">
        <v>-0.11943719107891436</v>
      </c>
      <c r="J15" s="21">
        <v>2395353</v>
      </c>
      <c r="K15" s="21">
        <v>17907</v>
      </c>
      <c r="L15" s="27">
        <v>7.5320322732882264E-3</v>
      </c>
      <c r="M15" s="21">
        <v>1194135.5333333332</v>
      </c>
      <c r="N15" s="21">
        <v>-71021</v>
      </c>
      <c r="O15" s="27">
        <v>-5.6136337768110077E-2</v>
      </c>
      <c r="P15" s="21">
        <v>22630</v>
      </c>
      <c r="Q15" s="21">
        <v>-7995</v>
      </c>
      <c r="R15" s="27">
        <v>-0.26106122448979591</v>
      </c>
      <c r="S15" s="21">
        <v>2416941.9129866664</v>
      </c>
      <c r="T15" s="21">
        <v>24906.219799569342</v>
      </c>
      <c r="U15" s="27">
        <v>1.0412143878331861E-2</v>
      </c>
      <c r="V15" s="21">
        <v>13156.6</v>
      </c>
      <c r="W15" s="21">
        <v>-1667.6903225806454</v>
      </c>
      <c r="X15" s="27">
        <v>-0.11249714396380828</v>
      </c>
      <c r="Y15" s="94">
        <v>0.58875</v>
      </c>
      <c r="Z15" s="50">
        <v>451.00000000000028</v>
      </c>
      <c r="AA15" s="90">
        <v>-75004.795199999993</v>
      </c>
      <c r="AB15" s="21">
        <v>2093.6382490000001</v>
      </c>
      <c r="AC15" s="27">
        <v>-7.6099385834342184E-2</v>
      </c>
      <c r="AD15" s="89">
        <v>99.697059476190475</v>
      </c>
      <c r="AE15" s="47">
        <v>57.594999999999999</v>
      </c>
      <c r="AF15" s="49">
        <v>-3.2179465636027582E-2</v>
      </c>
      <c r="AG15" s="47"/>
      <c r="AH15" s="47">
        <v>63.31</v>
      </c>
      <c r="AI15" s="92">
        <v>-2.9285495246856752E-2</v>
      </c>
      <c r="AJ15" s="24">
        <v>9.9227363486413811E-2</v>
      </c>
      <c r="AK15" s="21">
        <v>48703</v>
      </c>
      <c r="AL15" s="27">
        <v>-9.9759704251386361E-2</v>
      </c>
      <c r="AM15" s="47">
        <v>4.1555999999999997</v>
      </c>
      <c r="AN15" s="27">
        <v>2.4847417557234408E-3</v>
      </c>
      <c r="AO15" s="25">
        <v>904.25</v>
      </c>
      <c r="AP15" s="86">
        <v>332.25917869425911</v>
      </c>
      <c r="AQ15" s="84">
        <v>4.1462712352432929E-2</v>
      </c>
      <c r="AR15" s="27"/>
      <c r="AS15" s="47">
        <v>58.575000000000003</v>
      </c>
      <c r="AT15" s="27">
        <v>7.1581786216196167E-2</v>
      </c>
      <c r="AU15" s="27"/>
      <c r="AV15" s="47">
        <v>65.894545454545437</v>
      </c>
      <c r="AW15" s="49">
        <v>0.21683804087799513</v>
      </c>
      <c r="AX15" s="88">
        <v>0.16624624265142884</v>
      </c>
      <c r="AY15" s="21">
        <v>50273</v>
      </c>
      <c r="AZ15" s="27">
        <v>-0.19337344564781389</v>
      </c>
      <c r="BA15" s="47">
        <v>4.1730499999999999</v>
      </c>
      <c r="BB15" s="27">
        <v>1.1828496682639144E-2</v>
      </c>
      <c r="BC15" s="91">
        <v>888.5</v>
      </c>
      <c r="BD15" s="85">
        <v>328.4558069090242</v>
      </c>
      <c r="BE15" s="27">
        <v>2.720129410321781E-2</v>
      </c>
      <c r="BF15" s="27"/>
      <c r="BG15" s="70">
        <f t="shared" si="0"/>
        <v>131.03188307983663</v>
      </c>
      <c r="BH15" s="72">
        <v>21.212523965801466</v>
      </c>
      <c r="BI15" s="27">
        <v>-0.16188826312506588</v>
      </c>
      <c r="BJ15" s="70">
        <f t="shared" si="1"/>
        <v>128.66765513836847</v>
      </c>
      <c r="BK15" s="72">
        <v>11.327615133807512</v>
      </c>
      <c r="BL15" s="27">
        <v>-8.8126362412023318E-2</v>
      </c>
      <c r="BM15" s="27"/>
      <c r="BN15" s="70">
        <v>132.15820074834295</v>
      </c>
      <c r="BO15" s="72">
        <v>22.338841634307784</v>
      </c>
      <c r="BP15" s="27">
        <v>-0.16903106661421374</v>
      </c>
      <c r="BQ15" s="72">
        <v>130.86202187193328</v>
      </c>
      <c r="BR15" s="72">
        <v>13.651310632450503</v>
      </c>
      <c r="BS15" s="27">
        <v>-0.10431835330964256</v>
      </c>
      <c r="BW15" s="63">
        <v>43448</v>
      </c>
      <c r="BX15" s="65">
        <v>3.9171</v>
      </c>
      <c r="BZ15" s="63">
        <v>43451</v>
      </c>
      <c r="CA15" s="67">
        <v>38.57</v>
      </c>
      <c r="CC15" s="63">
        <v>43448</v>
      </c>
      <c r="CD15" s="68">
        <v>35.65</v>
      </c>
      <c r="CE15" s="68">
        <v>37.65</v>
      </c>
      <c r="CG15" s="69">
        <v>35734</v>
      </c>
      <c r="CH15" s="70">
        <v>83.47331165069086</v>
      </c>
      <c r="CI15" s="70">
        <v>71.102199417043281</v>
      </c>
      <c r="CK15" s="63">
        <v>35440</v>
      </c>
      <c r="CL15" s="70">
        <v>85.694431650177719</v>
      </c>
      <c r="CM15" s="70">
        <v>70.235981584398743</v>
      </c>
      <c r="CO15" s="63">
        <v>43110</v>
      </c>
      <c r="CP15" s="71">
        <v>18.62</v>
      </c>
      <c r="CR15" s="63">
        <v>43432</v>
      </c>
      <c r="CS15" s="71">
        <v>907.25</v>
      </c>
      <c r="CT15" s="71">
        <v>333.36150386548695</v>
      </c>
      <c r="CV15" s="63">
        <v>43444</v>
      </c>
      <c r="CW15" s="93">
        <v>0.48</v>
      </c>
      <c r="CY15" s="83"/>
    </row>
    <row r="16" spans="1:104" ht="15" thickBot="1">
      <c r="B16" s="18"/>
      <c r="C16" s="3">
        <v>43769</v>
      </c>
      <c r="D16" s="21">
        <v>1386354</v>
      </c>
      <c r="E16" s="21">
        <v>44254</v>
      </c>
      <c r="F16" s="27">
        <v>3.2973697936070336E-2</v>
      </c>
      <c r="G16" s="21">
        <v>1016907</v>
      </c>
      <c r="H16" s="21">
        <v>-69291</v>
      </c>
      <c r="I16" s="27">
        <v>-6.3792236774510722E-2</v>
      </c>
      <c r="J16" s="21">
        <v>2395694</v>
      </c>
      <c r="K16" s="21">
        <v>341</v>
      </c>
      <c r="L16" s="27">
        <v>1.4235897590042051E-4</v>
      </c>
      <c r="M16" s="21">
        <v>1162028.451612903</v>
      </c>
      <c r="N16" s="21">
        <v>-32102</v>
      </c>
      <c r="O16" s="27">
        <v>-2.6883147661353739E-2</v>
      </c>
      <c r="P16" s="21">
        <v>20617</v>
      </c>
      <c r="Q16" s="21">
        <v>-2013</v>
      </c>
      <c r="R16" s="27">
        <v>-8.8952717631462661E-2</v>
      </c>
      <c r="S16" s="21">
        <v>2416341.8322612904</v>
      </c>
      <c r="T16" s="21">
        <v>-600.08072537602857</v>
      </c>
      <c r="U16" s="27">
        <v>-2.4828098770255345E-4</v>
      </c>
      <c r="V16" s="21">
        <v>11457.741935483871</v>
      </c>
      <c r="W16" s="21">
        <v>-1698.8580645161292</v>
      </c>
      <c r="X16" s="27">
        <v>-0.129125918893645</v>
      </c>
      <c r="Y16" s="94">
        <v>0.486875</v>
      </c>
      <c r="Z16" s="50">
        <v>-483.00000000000011</v>
      </c>
      <c r="AA16" s="90">
        <v>-242733.37480000019</v>
      </c>
      <c r="AB16" s="21">
        <v>1978.222227</v>
      </c>
      <c r="AC16" s="27">
        <v>-5.5127012536729837E-2</v>
      </c>
      <c r="AD16" s="89">
        <v>89.919192136363634</v>
      </c>
      <c r="AE16" s="47">
        <v>59.67</v>
      </c>
      <c r="AF16" s="49">
        <v>3.6027432936887038E-2</v>
      </c>
      <c r="AG16" s="47"/>
      <c r="AH16" s="47">
        <v>79.97</v>
      </c>
      <c r="AI16" s="92">
        <v>0.26314958142473532</v>
      </c>
      <c r="AJ16" s="24">
        <v>0.34020445785151665</v>
      </c>
      <c r="AK16" s="21">
        <v>43260</v>
      </c>
      <c r="AL16" s="27">
        <v>-0.1117590292179127</v>
      </c>
      <c r="AM16" s="47">
        <v>4.0183999999999997</v>
      </c>
      <c r="AN16" s="27">
        <v>-3.3015689671768267E-2</v>
      </c>
      <c r="AO16" s="25">
        <v>931.75</v>
      </c>
      <c r="AP16" s="86">
        <v>342.363826097181</v>
      </c>
      <c r="AQ16" s="84">
        <v>3.0411943599668145E-2</v>
      </c>
      <c r="AR16" s="27"/>
      <c r="AS16" s="47">
        <v>58.695</v>
      </c>
      <c r="AT16" s="27">
        <v>3.591769407483713E-2</v>
      </c>
      <c r="AU16" s="27"/>
      <c r="AV16" s="47">
        <v>72.913913043478246</v>
      </c>
      <c r="AW16" s="49">
        <v>0.10652425842704724</v>
      </c>
      <c r="AX16" s="88">
        <v>0.24573580138112328</v>
      </c>
      <c r="AY16" s="21">
        <v>46674</v>
      </c>
      <c r="AZ16" s="27">
        <v>-7.1589123386310738E-2</v>
      </c>
      <c r="BA16" s="47">
        <v>4.0746500000000001</v>
      </c>
      <c r="BB16" s="27">
        <v>-1.9598148643216844E-3</v>
      </c>
      <c r="BC16" s="91">
        <v>927.75</v>
      </c>
      <c r="BD16" s="85">
        <v>342.27020833626221</v>
      </c>
      <c r="BE16" s="27">
        <v>4.2058630527011198E-2</v>
      </c>
      <c r="BF16" s="27"/>
      <c r="BG16" s="70">
        <f t="shared" si="0"/>
        <v>131.76138421217556</v>
      </c>
      <c r="BH16" s="72">
        <v>21.942025098140391</v>
      </c>
      <c r="BI16" s="27">
        <v>-0.16652849565398553</v>
      </c>
      <c r="BJ16" s="70">
        <f t="shared" si="1"/>
        <v>132.00845681137682</v>
      </c>
      <c r="BK16" s="72">
        <v>14.073767538346431</v>
      </c>
      <c r="BL16" s="27">
        <v>-0.10720054395891887</v>
      </c>
      <c r="BM16" s="27"/>
      <c r="BN16" s="70">
        <v>131.02082196714238</v>
      </c>
      <c r="BO16" s="72">
        <v>21.201462853107216</v>
      </c>
      <c r="BP16" s="27">
        <v>-0.16181750758993219</v>
      </c>
      <c r="BQ16" s="72">
        <v>129.93475769968174</v>
      </c>
      <c r="BR16" s="72">
        <v>12.724046460198963</v>
      </c>
      <c r="BS16" s="27">
        <v>-9.7926426196199623E-2</v>
      </c>
      <c r="BW16" s="63">
        <v>43451</v>
      </c>
      <c r="BX16" s="65">
        <v>3.8995000000000002</v>
      </c>
      <c r="BZ16" s="63">
        <v>43452</v>
      </c>
      <c r="CA16" s="67">
        <v>38.49</v>
      </c>
      <c r="CC16" s="63">
        <v>43451</v>
      </c>
      <c r="CD16" s="68">
        <v>36.5</v>
      </c>
      <c r="CE16" s="68">
        <v>38.5</v>
      </c>
      <c r="CG16" s="69">
        <v>35764</v>
      </c>
      <c r="CH16" s="70">
        <v>83.670277804454699</v>
      </c>
      <c r="CI16" s="70">
        <v>71.361152033236337</v>
      </c>
      <c r="CK16" s="63">
        <v>35441</v>
      </c>
      <c r="CL16" s="70">
        <v>85.700485754708751</v>
      </c>
      <c r="CM16" s="70">
        <v>70.229693493474244</v>
      </c>
      <c r="CO16" s="63">
        <v>43111</v>
      </c>
      <c r="CP16" s="71">
        <v>18.71</v>
      </c>
      <c r="CR16" s="63">
        <v>43433</v>
      </c>
      <c r="CS16" s="71">
        <v>900.25</v>
      </c>
      <c r="CT16" s="71">
        <v>330.78941179928864</v>
      </c>
      <c r="CV16" s="63">
        <v>43445</v>
      </c>
      <c r="CW16" s="93">
        <v>0.49625000000000002</v>
      </c>
      <c r="CY16" s="83"/>
    </row>
    <row r="17" spans="1:103" ht="15" thickBot="1">
      <c r="B17" s="18"/>
      <c r="C17" s="3">
        <v>43799</v>
      </c>
      <c r="D17" s="21">
        <v>1569671</v>
      </c>
      <c r="E17" s="21">
        <v>183317</v>
      </c>
      <c r="F17" s="27">
        <v>0.13222957484163497</v>
      </c>
      <c r="G17" s="21">
        <v>796628</v>
      </c>
      <c r="H17" s="21">
        <v>-220279</v>
      </c>
      <c r="I17" s="27">
        <v>-0.21661666209397712</v>
      </c>
      <c r="J17" s="21">
        <v>2419112</v>
      </c>
      <c r="K17" s="21">
        <v>23418</v>
      </c>
      <c r="L17" s="27">
        <v>9.7750380474300978E-3</v>
      </c>
      <c r="M17" s="21">
        <v>1187793.5333333334</v>
      </c>
      <c r="N17" s="21">
        <v>25754</v>
      </c>
      <c r="O17" s="27">
        <v>2.2162958067311573E-2</v>
      </c>
      <c r="P17" s="21">
        <v>18661</v>
      </c>
      <c r="Q17" s="21">
        <v>-1956</v>
      </c>
      <c r="R17" s="27">
        <v>-9.4873162923800741E-2</v>
      </c>
      <c r="S17" s="21">
        <v>2440246.0620733332</v>
      </c>
      <c r="T17" s="21">
        <v>23904.229812042788</v>
      </c>
      <c r="U17" s="27">
        <v>9.8927351639119861E-3</v>
      </c>
      <c r="V17" s="21">
        <v>10288.266666666666</v>
      </c>
      <c r="W17" s="21">
        <v>-1169.4752688172048</v>
      </c>
      <c r="X17" s="27">
        <v>-0.10206856424261201</v>
      </c>
      <c r="Y17" s="94">
        <v>0.44187500000000002</v>
      </c>
      <c r="Z17" s="50">
        <v>-912.99999999999989</v>
      </c>
      <c r="AA17" s="90">
        <v>131387.73569999996</v>
      </c>
      <c r="AB17" s="21">
        <v>2185.6215499999998</v>
      </c>
      <c r="AC17" s="27">
        <v>0.10484126614759741</v>
      </c>
      <c r="AD17" s="89">
        <v>104.07721666666667</v>
      </c>
      <c r="AE17" s="47">
        <v>59.94</v>
      </c>
      <c r="AF17" s="49">
        <v>4.5248868778280382E-3</v>
      </c>
      <c r="AG17" s="47"/>
      <c r="AH17" s="47">
        <v>74.81</v>
      </c>
      <c r="AI17" s="92">
        <v>-6.4524196573715109E-2</v>
      </c>
      <c r="AJ17" s="24">
        <v>0.24808141474808143</v>
      </c>
      <c r="AK17" s="21">
        <v>43772</v>
      </c>
      <c r="AL17" s="27">
        <v>1.1835413777161241E-2</v>
      </c>
      <c r="AM17" s="47">
        <v>4.2366999999999999</v>
      </c>
      <c r="AN17" s="27">
        <v>5.4325104519211687E-2</v>
      </c>
      <c r="AO17" s="25">
        <v>876.62</v>
      </c>
      <c r="AP17" s="86">
        <v>322.10676386725066</v>
      </c>
      <c r="AQ17" s="84">
        <v>-5.9168231821840611E-2</v>
      </c>
      <c r="AR17" s="27"/>
      <c r="AS17" s="47">
        <v>59.844999999999999</v>
      </c>
      <c r="AT17" s="27">
        <v>2.0626746943489642E-2</v>
      </c>
      <c r="AU17" s="27"/>
      <c r="AV17" s="47">
        <v>76.22999999999999</v>
      </c>
      <c r="AW17" s="49">
        <v>4.5479481461163332E-2</v>
      </c>
      <c r="AX17" s="88">
        <v>0.27607004574969718</v>
      </c>
      <c r="AY17" s="21">
        <v>43488</v>
      </c>
      <c r="AZ17" s="27">
        <v>-6.826070188970304E-2</v>
      </c>
      <c r="BA17" s="47">
        <v>4.1068499999999997</v>
      </c>
      <c r="BB17" s="27">
        <v>5.8544014990695847E-3</v>
      </c>
      <c r="BC17" s="91">
        <v>910.625</v>
      </c>
      <c r="BD17" s="85">
        <v>330.77383926909192</v>
      </c>
      <c r="BE17" s="27">
        <v>-3.3588576473111309E-2</v>
      </c>
      <c r="BF17" s="27"/>
      <c r="BG17" s="70">
        <f t="shared" si="0"/>
        <v>127.25524013625193</v>
      </c>
      <c r="BH17" s="72">
        <v>17.435881022216762</v>
      </c>
      <c r="BI17" s="27">
        <v>-0.13701503375065893</v>
      </c>
      <c r="BJ17" s="70">
        <f t="shared" si="1"/>
        <v>123.87624047185737</v>
      </c>
      <c r="BK17" s="72">
        <v>6.803818356803049</v>
      </c>
      <c r="BL17" s="27">
        <v>-5.486307434259563E-2</v>
      </c>
      <c r="BM17" s="27"/>
      <c r="BN17" s="70">
        <v>129.25410416361029</v>
      </c>
      <c r="BO17" s="72">
        <v>19.434745049575127</v>
      </c>
      <c r="BP17" s="27">
        <v>-0.15036075779051905</v>
      </c>
      <c r="BQ17" s="72">
        <v>127.18500448332455</v>
      </c>
      <c r="BR17" s="72">
        <v>9.9742932438417711</v>
      </c>
      <c r="BS17" s="27">
        <v>-7.8423500351800679E-2</v>
      </c>
      <c r="BW17" s="63">
        <v>43452</v>
      </c>
      <c r="BX17" s="65">
        <v>3.9123999999999999</v>
      </c>
      <c r="BZ17" s="63">
        <v>43453</v>
      </c>
      <c r="CA17" s="67">
        <v>38.61</v>
      </c>
      <c r="CC17" s="63">
        <v>43452</v>
      </c>
      <c r="CD17" s="68">
        <v>36.5</v>
      </c>
      <c r="CE17" s="68">
        <v>38.5</v>
      </c>
      <c r="CG17" s="69">
        <v>35795</v>
      </c>
      <c r="CH17" s="70">
        <v>82.90652612345464</v>
      </c>
      <c r="CI17" s="70">
        <v>71.437656426943718</v>
      </c>
      <c r="CK17" s="63">
        <v>35442</v>
      </c>
      <c r="CL17" s="70">
        <v>85.706540286947657</v>
      </c>
      <c r="CM17" s="70">
        <v>70.22340596551031</v>
      </c>
      <c r="CO17" s="63">
        <v>43112</v>
      </c>
      <c r="CP17" s="71">
        <v>18.690000000000001</v>
      </c>
      <c r="CR17" s="63">
        <v>43434</v>
      </c>
      <c r="CS17" s="71">
        <v>898.5</v>
      </c>
      <c r="CT17" s="71">
        <v>330.14638878273905</v>
      </c>
      <c r="CV17" s="63">
        <v>43446</v>
      </c>
      <c r="CW17" s="93">
        <v>0.47812500000000002</v>
      </c>
      <c r="CY17" s="83"/>
    </row>
    <row r="18" spans="1:103" ht="15" thickBot="1">
      <c r="B18" s="18"/>
      <c r="C18" s="3">
        <v>43830</v>
      </c>
      <c r="D18" s="21">
        <v>1734073</v>
      </c>
      <c r="E18" s="21">
        <v>164402</v>
      </c>
      <c r="F18" s="27">
        <v>0.1047365976691931</v>
      </c>
      <c r="G18" s="21">
        <v>728408</v>
      </c>
      <c r="H18" s="21">
        <v>-68220</v>
      </c>
      <c r="I18" s="27">
        <v>-8.5635955552654436E-2</v>
      </c>
      <c r="J18" s="21">
        <v>2632564</v>
      </c>
      <c r="K18" s="21">
        <v>213452</v>
      </c>
      <c r="L18" s="27">
        <v>8.8235683176306021E-2</v>
      </c>
      <c r="M18" s="21">
        <v>1229408.0322580645</v>
      </c>
      <c r="N18" s="21">
        <v>41455</v>
      </c>
      <c r="O18" s="27">
        <v>3.490115618762013E-2</v>
      </c>
      <c r="P18" s="21">
        <v>18363</v>
      </c>
      <c r="Q18" s="21">
        <v>-298</v>
      </c>
      <c r="R18" s="27">
        <v>-1.5969133486951396E-2</v>
      </c>
      <c r="S18" s="21">
        <v>2448780.4901129035</v>
      </c>
      <c r="T18" s="21">
        <v>8534.428039570339</v>
      </c>
      <c r="U18" s="27">
        <v>3.4973637176240902E-3</v>
      </c>
      <c r="V18" s="21">
        <v>9525.032258064517</v>
      </c>
      <c r="W18" s="21">
        <v>-763.23440860214941</v>
      </c>
      <c r="X18" s="27">
        <v>-7.4184936426169856E-2</v>
      </c>
      <c r="Y18" s="94">
        <v>0.39437499999999998</v>
      </c>
      <c r="Z18" s="50">
        <v>-403.99999999999989</v>
      </c>
      <c r="AA18" s="90">
        <v>67034.845199999938</v>
      </c>
      <c r="AB18" s="21">
        <v>2223.417496</v>
      </c>
      <c r="AC18" s="27">
        <v>1.7292996584884601E-2</v>
      </c>
      <c r="AD18" s="89">
        <v>101.06443163636364</v>
      </c>
      <c r="AE18" s="47">
        <v>59.89</v>
      </c>
      <c r="AF18" s="49">
        <v>-8.3416750083409319E-4</v>
      </c>
      <c r="AG18" s="62">
        <v>0.58859416445623336</v>
      </c>
      <c r="AH18" s="47">
        <v>74.41</v>
      </c>
      <c r="AI18" s="92">
        <v>-5.3468787595242206E-3</v>
      </c>
      <c r="AJ18" s="24">
        <v>0.24244448154950726</v>
      </c>
      <c r="AK18" s="21">
        <v>44781</v>
      </c>
      <c r="AL18" s="27">
        <v>2.30512656492734E-2</v>
      </c>
      <c r="AM18" s="47">
        <v>4.0194999999999999</v>
      </c>
      <c r="AN18" s="27">
        <v>-5.1266315764628145E-2</v>
      </c>
      <c r="AO18" s="25">
        <v>943.5</v>
      </c>
      <c r="AP18" s="86">
        <v>346.68126635115675</v>
      </c>
      <c r="AQ18" s="84">
        <v>7.6293034610207533E-2</v>
      </c>
      <c r="AR18" s="27"/>
      <c r="AS18" s="47">
        <v>59.914999999999999</v>
      </c>
      <c r="AT18" s="27">
        <v>2.4289356373902939E-3</v>
      </c>
      <c r="AU18" s="27">
        <v>0.58064890775289535</v>
      </c>
      <c r="AV18" s="47">
        <v>74.798500000000004</v>
      </c>
      <c r="AW18" s="49">
        <v>-1.8778696051423138E-2</v>
      </c>
      <c r="AX18" s="88">
        <v>0.24907319582119891</v>
      </c>
      <c r="AY18" s="21">
        <v>44353</v>
      </c>
      <c r="AZ18" s="27">
        <v>1.989054451802796E-2</v>
      </c>
      <c r="BA18" s="47">
        <v>4.1214499999999994</v>
      </c>
      <c r="BB18" s="27">
        <v>-7.0261877966934687E-3</v>
      </c>
      <c r="BC18" s="91">
        <v>914.125</v>
      </c>
      <c r="BD18" s="85">
        <v>337.60161433851141</v>
      </c>
      <c r="BE18" s="27">
        <v>2.0641823079197374E-2</v>
      </c>
      <c r="BF18" s="27"/>
      <c r="BG18" s="70">
        <v>122.85096044114356</v>
      </c>
      <c r="BH18" s="72">
        <v>13.03160132710839</v>
      </c>
      <c r="BI18" s="27">
        <v>-0.1060765115739708</v>
      </c>
      <c r="BJ18" s="70">
        <v>123.35766865128726</v>
      </c>
      <c r="BK18" s="72">
        <v>6.146957411804479</v>
      </c>
      <c r="BL18" s="27">
        <v>-4.9830363033051217E-2</v>
      </c>
      <c r="BM18" s="27"/>
      <c r="BN18" s="70">
        <v>124.89250768994712</v>
      </c>
      <c r="BO18" s="72">
        <v>15.073148575911958</v>
      </c>
      <c r="BP18" s="27">
        <v>-0.12068897369994303</v>
      </c>
      <c r="BQ18" s="72">
        <v>123.82291597463005</v>
      </c>
      <c r="BR18" s="72">
        <v>6.612204735147273</v>
      </c>
      <c r="BS18" s="27">
        <v>-5.3400492817517242E-2</v>
      </c>
      <c r="BW18" s="63">
        <v>43453</v>
      </c>
      <c r="BX18" s="65">
        <v>3.8976999999999999</v>
      </c>
      <c r="BZ18" s="63">
        <v>43454</v>
      </c>
      <c r="CA18" s="67">
        <v>38.590000000000003</v>
      </c>
      <c r="CC18" s="63">
        <v>43453</v>
      </c>
      <c r="CD18" s="68">
        <v>37</v>
      </c>
      <c r="CE18" s="68">
        <v>39</v>
      </c>
      <c r="CG18" s="69">
        <v>35826</v>
      </c>
      <c r="CH18" s="70">
        <v>81.944527535165761</v>
      </c>
      <c r="CI18" s="70">
        <v>71.215118310206435</v>
      </c>
      <c r="CK18" s="63">
        <v>35443</v>
      </c>
      <c r="CL18" s="70">
        <v>85.594415421662774</v>
      </c>
      <c r="CM18" s="70">
        <v>70.217965336534007</v>
      </c>
      <c r="CO18" s="63">
        <v>43113</v>
      </c>
      <c r="CP18" s="71">
        <v>18.690000000000001</v>
      </c>
      <c r="CR18" s="63">
        <v>43437</v>
      </c>
      <c r="CS18" s="71">
        <v>905</v>
      </c>
      <c r="CT18" s="71">
        <v>332.53475998706608</v>
      </c>
      <c r="CV18" s="63">
        <v>43447</v>
      </c>
      <c r="CW18" s="93">
        <v>0.48562499999999997</v>
      </c>
      <c r="CY18" s="83"/>
    </row>
    <row r="19" spans="1:103" ht="15" thickBot="1">
      <c r="B19" s="18"/>
      <c r="C19" s="3">
        <v>43861</v>
      </c>
      <c r="D19" s="21">
        <v>1692948</v>
      </c>
      <c r="E19" s="21">
        <v>-41125</v>
      </c>
      <c r="F19" s="27">
        <v>-2.3715841259278014E-2</v>
      </c>
      <c r="G19" s="21">
        <v>979211</v>
      </c>
      <c r="H19" s="21">
        <v>250803</v>
      </c>
      <c r="I19" s="27">
        <v>0.3443166467144787</v>
      </c>
      <c r="J19" s="21">
        <v>2841744</v>
      </c>
      <c r="K19" s="21">
        <v>209180</v>
      </c>
      <c r="L19" s="27">
        <v>7.9458657035498467E-2</v>
      </c>
      <c r="M19" s="21">
        <v>1353693.8709677418</v>
      </c>
      <c r="N19" s="21">
        <v>124249</v>
      </c>
      <c r="O19" s="27">
        <v>0.10107806624917225</v>
      </c>
      <c r="P19" s="21">
        <v>19042</v>
      </c>
      <c r="Q19" s="21">
        <v>679</v>
      </c>
      <c r="R19" s="27">
        <v>3.6976528889614987E-2</v>
      </c>
      <c r="S19" s="21">
        <v>2428874.1637387099</v>
      </c>
      <c r="T19" s="21">
        <v>-19906.326374193653</v>
      </c>
      <c r="U19" s="27">
        <v>-8.129077495743953E-3</v>
      </c>
      <c r="V19" s="21">
        <v>8959.677419354839</v>
      </c>
      <c r="W19" s="21">
        <v>-565.35483870967801</v>
      </c>
      <c r="X19" s="27">
        <v>-5.9354637694902457E-2</v>
      </c>
      <c r="Y19" s="94">
        <v>0.34</v>
      </c>
      <c r="Z19" s="50">
        <v>-580.00000000000057</v>
      </c>
      <c r="AA19" s="90">
        <v>46814.397249999958</v>
      </c>
      <c r="AB19" s="21">
        <v>1613.756421</v>
      </c>
      <c r="AC19" s="27">
        <v>-0.27419999891914137</v>
      </c>
      <c r="AD19" s="89">
        <v>67.239850875000002</v>
      </c>
      <c r="AE19" s="47">
        <v>60.35</v>
      </c>
      <c r="AF19" s="49">
        <v>7.6807480380698401E-3</v>
      </c>
      <c r="AG19" s="62">
        <v>0.61579651941097713</v>
      </c>
      <c r="AH19" s="47">
        <v>85.41</v>
      </c>
      <c r="AI19" s="92">
        <v>0.14782959279666708</v>
      </c>
      <c r="AJ19" s="24">
        <v>0.41524440762220372</v>
      </c>
      <c r="AK19" s="21">
        <v>44917</v>
      </c>
      <c r="AL19" s="27">
        <v>3.0370023000825253E-3</v>
      </c>
      <c r="AM19" s="47">
        <v>4.2824</v>
      </c>
      <c r="AN19" s="27">
        <v>6.5406145042915753E-2</v>
      </c>
      <c r="AO19" s="25">
        <v>872.62</v>
      </c>
      <c r="AP19" s="86">
        <v>320.6369969722802</v>
      </c>
      <c r="AQ19" s="84">
        <v>-7.5124536301007017E-2</v>
      </c>
      <c r="AR19" s="27"/>
      <c r="AS19" s="47">
        <v>60.120000000000005</v>
      </c>
      <c r="AT19" s="27">
        <v>2.133471339358982E-3</v>
      </c>
      <c r="AU19" s="27">
        <v>0.60427512279577</v>
      </c>
      <c r="AV19" s="47">
        <v>81.219130434782628</v>
      </c>
      <c r="AW19" s="49">
        <v>8.5839026648697803E-2</v>
      </c>
      <c r="AX19" s="88">
        <v>0.35340497244421321</v>
      </c>
      <c r="AY19" s="21">
        <v>45196</v>
      </c>
      <c r="AZ19" s="27">
        <v>1.9006606092034362E-2</v>
      </c>
      <c r="BA19" s="47">
        <v>4.13375</v>
      </c>
      <c r="BB19" s="27">
        <v>9.6659603683468924E-3</v>
      </c>
      <c r="BC19" s="91">
        <v>911.5</v>
      </c>
      <c r="BD19" s="85">
        <v>337.55289563249175</v>
      </c>
      <c r="BE19" s="27">
        <v>-1.4430827327382989E-4</v>
      </c>
      <c r="BF19" s="27"/>
      <c r="BG19" s="70">
        <v>121.24317029609847</v>
      </c>
      <c r="BH19" s="72">
        <v>11.423811182063304</v>
      </c>
      <c r="BI19" s="27">
        <v>-9.4222306742427042E-2</v>
      </c>
      <c r="BJ19" s="70">
        <v>119.36582133318036</v>
      </c>
      <c r="BK19" s="72">
        <v>2.1551100936975871</v>
      </c>
      <c r="BL19" s="27">
        <v>-1.8054666483482973E-2</v>
      </c>
      <c r="BM19" s="27"/>
      <c r="BN19" s="70">
        <v>121.73315809455882</v>
      </c>
      <c r="BO19" s="72">
        <v>11.913798980523651</v>
      </c>
      <c r="BP19" s="27">
        <v>-9.786815003410454E-2</v>
      </c>
      <c r="BQ19" s="72">
        <v>121.08614530738834</v>
      </c>
      <c r="BR19" s="72">
        <v>3.8754340679055588</v>
      </c>
      <c r="BS19" s="27">
        <v>-3.2005594513454971E-2</v>
      </c>
      <c r="BW19" s="63">
        <v>43454</v>
      </c>
      <c r="BX19" s="65">
        <v>3.8422000000000001</v>
      </c>
      <c r="BZ19" s="63">
        <v>43455</v>
      </c>
      <c r="CA19" s="67">
        <v>38.1</v>
      </c>
      <c r="CC19" s="63">
        <v>43454</v>
      </c>
      <c r="CD19" s="68">
        <v>37</v>
      </c>
      <c r="CE19" s="68">
        <v>39</v>
      </c>
      <c r="CG19" s="69">
        <v>35854</v>
      </c>
      <c r="CH19" s="70">
        <v>81.859586780715404</v>
      </c>
      <c r="CI19" s="70">
        <v>70.914017128514587</v>
      </c>
      <c r="CK19" s="63">
        <v>35444</v>
      </c>
      <c r="CL19" s="70">
        <v>85.516871954326334</v>
      </c>
      <c r="CM19" s="70">
        <v>70.213371440384392</v>
      </c>
      <c r="CO19" s="63">
        <v>43114</v>
      </c>
      <c r="CP19" s="71">
        <v>18.690000000000001</v>
      </c>
      <c r="CR19" s="63">
        <v>43438</v>
      </c>
      <c r="CS19" s="71">
        <v>906.75</v>
      </c>
      <c r="CT19" s="71">
        <v>333.17778300361562</v>
      </c>
      <c r="CV19" s="63">
        <v>43448</v>
      </c>
      <c r="CW19" s="93">
        <v>0.47312500000000002</v>
      </c>
      <c r="CY19" s="83"/>
    </row>
    <row r="20" spans="1:103" ht="15" thickBot="1">
      <c r="B20" s="18"/>
      <c r="C20" s="3">
        <v>43890</v>
      </c>
      <c r="D20" s="21">
        <v>1860024.448275862</v>
      </c>
      <c r="E20" s="21">
        <v>167076.44827586203</v>
      </c>
      <c r="F20" s="27">
        <v>9.8689651587563251E-2</v>
      </c>
      <c r="G20" s="21">
        <v>1423990.9104821202</v>
      </c>
      <c r="H20" s="21">
        <v>444779.91048212023</v>
      </c>
      <c r="I20" s="27">
        <v>0.45422274717310185</v>
      </c>
      <c r="J20" s="21">
        <v>3038717.6206896552</v>
      </c>
      <c r="K20" s="21">
        <v>196973.62068965519</v>
      </c>
      <c r="L20" s="27">
        <v>6.9314343828879438E-2</v>
      </c>
      <c r="M20" s="21">
        <v>1452516.551724138</v>
      </c>
      <c r="N20" s="21">
        <v>47385.275862068869</v>
      </c>
      <c r="O20" s="27">
        <v>3.5009775389101536E-2</v>
      </c>
      <c r="P20" s="21">
        <v>18620.482758620688</v>
      </c>
      <c r="Q20" s="21">
        <v>-421.5172413793116</v>
      </c>
      <c r="R20" s="27">
        <v>-2.2136185347091251E-2</v>
      </c>
      <c r="S20" s="21">
        <v>2435268.6335275862</v>
      </c>
      <c r="T20" s="21">
        <v>6394.4697888763621</v>
      </c>
      <c r="U20" s="27">
        <v>2.6326887923388761E-3</v>
      </c>
      <c r="V20" s="21">
        <v>8686.2413793103442</v>
      </c>
      <c r="W20" s="21">
        <v>-273.4360400444948</v>
      </c>
      <c r="X20" s="27">
        <v>-3.0518513920357648E-2</v>
      </c>
      <c r="Y20" s="94">
        <v>0.31812499999999999</v>
      </c>
      <c r="Z20" s="50">
        <v>-257</v>
      </c>
      <c r="AA20" s="90">
        <v>-15646.672600000005</v>
      </c>
      <c r="AB20" s="21">
        <v>815.06309599999997</v>
      </c>
      <c r="AC20" s="27">
        <v>-0.49492805395319328</v>
      </c>
      <c r="AD20" s="89">
        <v>38.812528380952379</v>
      </c>
      <c r="AE20" s="47">
        <v>62.21</v>
      </c>
      <c r="AF20" s="49">
        <v>3.0820215410107599E-2</v>
      </c>
      <c r="AG20" s="62">
        <v>0.58901660280970636</v>
      </c>
      <c r="AH20" s="47">
        <v>82.03</v>
      </c>
      <c r="AI20" s="92">
        <v>-3.9573820395738202E-2</v>
      </c>
      <c r="AJ20" s="24">
        <v>0.31859829609387558</v>
      </c>
      <c r="AK20" s="21">
        <v>44791</v>
      </c>
      <c r="AL20" s="27">
        <v>-2.8051739875770698E-3</v>
      </c>
      <c r="AM20" s="47">
        <v>4.4962</v>
      </c>
      <c r="AN20" s="27">
        <v>4.9925275546422565E-2</v>
      </c>
      <c r="AO20" s="25">
        <v>893.12</v>
      </c>
      <c r="AP20" s="86">
        <v>328.16955230900379</v>
      </c>
      <c r="AQ20" s="84">
        <v>2.349247094955409E-2</v>
      </c>
      <c r="AR20" s="27"/>
      <c r="AS20" s="47">
        <v>61.28</v>
      </c>
      <c r="AT20" s="27">
        <v>3.5310898895663891E-2</v>
      </c>
      <c r="AU20" s="27">
        <v>0.6176064735501946</v>
      </c>
      <c r="AV20" s="47">
        <v>82.827368421052626</v>
      </c>
      <c r="AW20" s="49">
        <v>1.9801221432201636E-2</v>
      </c>
      <c r="AX20" s="88">
        <v>0.33313002448177409</v>
      </c>
      <c r="AY20" s="21">
        <v>44809</v>
      </c>
      <c r="AZ20" s="27">
        <v>-8.5627046641295682E-3</v>
      </c>
      <c r="BA20" s="47">
        <v>4.3612000000000002</v>
      </c>
      <c r="BB20" s="27">
        <v>4.8251970021155222E-2</v>
      </c>
      <c r="BC20" s="91">
        <v>892</v>
      </c>
      <c r="BD20" s="85">
        <v>326.84621094094473</v>
      </c>
      <c r="BE20" s="27">
        <v>-3.1718539020337277E-2</v>
      </c>
      <c r="BF20" s="27"/>
      <c r="BG20" s="70">
        <v>122.62182504214974</v>
      </c>
      <c r="BH20" s="72">
        <v>12.771851155809216</v>
      </c>
      <c r="BI20" s="27">
        <v>-0.10415642689561222</v>
      </c>
      <c r="BJ20" s="70">
        <v>118.87473489447542</v>
      </c>
      <c r="BK20" s="72">
        <v>1.6711964953707366</v>
      </c>
      <c r="BL20" s="27">
        <v>-1.4058466644356726E-2</v>
      </c>
      <c r="BM20" s="27"/>
      <c r="BN20" s="70">
        <v>122.03959800951537</v>
      </c>
      <c r="BO20" s="72">
        <v>12.189624123174852</v>
      </c>
      <c r="BP20" s="27">
        <v>-9.9882532571308746E-2</v>
      </c>
      <c r="BQ20" s="72">
        <v>119.2451935203249</v>
      </c>
      <c r="BR20" s="72">
        <v>2.0416551212202165</v>
      </c>
      <c r="BS20" s="27">
        <v>-1.7121487759355514E-2</v>
      </c>
      <c r="BW20" s="63">
        <v>43455</v>
      </c>
      <c r="BX20" s="65">
        <v>3.9039999999999999</v>
      </c>
      <c r="BZ20" s="63">
        <v>43460</v>
      </c>
      <c r="CA20" s="67">
        <v>38.46</v>
      </c>
      <c r="CC20" s="63">
        <v>43455</v>
      </c>
      <c r="CD20" s="68">
        <v>37</v>
      </c>
      <c r="CE20" s="68">
        <v>39</v>
      </c>
      <c r="CG20" s="69">
        <v>35885</v>
      </c>
      <c r="CH20" s="70">
        <v>81.307757194198913</v>
      </c>
      <c r="CI20" s="70">
        <v>70.840998379588839</v>
      </c>
      <c r="CK20" s="63">
        <v>35445</v>
      </c>
      <c r="CL20" s="70">
        <v>85.577880855578371</v>
      </c>
      <c r="CM20" s="70">
        <v>70.208777885584055</v>
      </c>
      <c r="CO20" s="63">
        <v>43115</v>
      </c>
      <c r="CP20" s="71">
        <v>18.690000000000001</v>
      </c>
      <c r="CR20" s="63">
        <v>43439</v>
      </c>
      <c r="CS20" s="71">
        <v>899</v>
      </c>
      <c r="CT20" s="71">
        <v>330.33010964461039</v>
      </c>
      <c r="CV20" s="63">
        <v>43449</v>
      </c>
      <c r="CW20" s="93">
        <v>0.47312500000000002</v>
      </c>
      <c r="CY20" s="83"/>
    </row>
    <row r="21" spans="1:103" ht="15" thickBot="1">
      <c r="B21" s="18"/>
      <c r="C21" s="3">
        <v>43921</v>
      </c>
      <c r="D21" s="21">
        <v>1941047</v>
      </c>
      <c r="E21" s="21">
        <v>81022.551724137971</v>
      </c>
      <c r="F21" s="27">
        <v>4.3559939117596716E-2</v>
      </c>
      <c r="G21" s="21">
        <v>1941047</v>
      </c>
      <c r="H21" s="21">
        <v>517056.08951787977</v>
      </c>
      <c r="I21" s="27">
        <v>0.36310350418095028</v>
      </c>
      <c r="J21" s="21">
        <v>3239853.3225806453</v>
      </c>
      <c r="K21" s="21">
        <v>201135.70189099014</v>
      </c>
      <c r="L21" s="27">
        <v>6.6190981525075437E-2</v>
      </c>
      <c r="M21" s="21">
        <v>1511067.4516129033</v>
      </c>
      <c r="N21" s="21">
        <v>52584.27252502786</v>
      </c>
      <c r="O21" s="27">
        <v>3.7536807195836998E-2</v>
      </c>
      <c r="P21" s="21">
        <v>18257.967741935485</v>
      </c>
      <c r="Q21" s="21">
        <v>-362.51501668520359</v>
      </c>
      <c r="R21" s="27">
        <v>-1.9468615362153847E-2</v>
      </c>
      <c r="S21" s="21">
        <v>2480968.7206580648</v>
      </c>
      <c r="T21" s="21">
        <v>45700.087130478583</v>
      </c>
      <c r="U21" s="27">
        <v>1.8765932637287795E-2</v>
      </c>
      <c r="V21" s="21">
        <v>8227.5483870967746</v>
      </c>
      <c r="W21" s="21">
        <v>-458.6929922135696</v>
      </c>
      <c r="X21" s="27">
        <v>-5.2806843856092356E-2</v>
      </c>
      <c r="Y21" s="94">
        <v>0.27562500000000001</v>
      </c>
      <c r="Z21" s="90">
        <v>-419.2903225806449</v>
      </c>
      <c r="AA21" s="90">
        <v>8606.2904500000041</v>
      </c>
      <c r="AB21" s="21">
        <v>1064.321944</v>
      </c>
      <c r="AC21" s="27">
        <v>0.30581540156002851</v>
      </c>
      <c r="AD21" s="89">
        <v>48.378270181818181</v>
      </c>
      <c r="AE21" s="47">
        <v>64.08</v>
      </c>
      <c r="AF21" s="49">
        <v>3.0059475968493787E-2</v>
      </c>
      <c r="AG21" s="62">
        <v>0.47837120775175923</v>
      </c>
      <c r="AH21" s="47">
        <v>86.92</v>
      </c>
      <c r="AI21" s="92">
        <v>5.9612336949896427E-2</v>
      </c>
      <c r="AJ21" s="24">
        <v>0.3564294631710363</v>
      </c>
      <c r="AK21" s="21">
        <v>43728</v>
      </c>
      <c r="AL21" s="27">
        <f t="shared" ref="AL21" si="2">AK21/AK20-1</f>
        <v>-2.3732446250362749E-2</v>
      </c>
      <c r="AM21" s="47">
        <v>5.2053000000000003</v>
      </c>
      <c r="AN21" s="27">
        <v>0.15771095591833117</v>
      </c>
      <c r="AO21" s="25">
        <v>880</v>
      </c>
      <c r="AP21" s="86">
        <v>323.34871689350069</v>
      </c>
      <c r="AQ21" s="84">
        <v>-1.4690075241848843E-2</v>
      </c>
      <c r="AS21" s="47">
        <v>63.16</v>
      </c>
      <c r="AT21" s="27">
        <v>9.0769354579106915E-3</v>
      </c>
      <c r="AU21" s="27">
        <v>0.51572321722143766</v>
      </c>
      <c r="AV21" s="47">
        <v>86.478000000000009</v>
      </c>
      <c r="AW21" s="49">
        <v>4.4075184912182777E-2</v>
      </c>
      <c r="AX21" s="88">
        <v>0.37936754662930028</v>
      </c>
      <c r="AY21" s="21">
        <v>44262.890322580643</v>
      </c>
      <c r="AZ21" s="27">
        <v>-1.2187499775030853E-2</v>
      </c>
      <c r="BA21" s="47">
        <v>4.8619500000000002</v>
      </c>
      <c r="BB21" s="27">
        <v>0.12509177804491611</v>
      </c>
      <c r="BC21" s="91">
        <v>893.43499999999995</v>
      </c>
      <c r="BD21" s="85">
        <v>319.4463260300829</v>
      </c>
      <c r="BE21" s="27">
        <v>-2.2640265247556579E-2</v>
      </c>
      <c r="BG21" s="70">
        <v>120.92048216224242</v>
      </c>
      <c r="BH21" s="72">
        <v>10.980755755316309</v>
      </c>
      <c r="BI21" s="27">
        <v>-9.0809725192652846E-2</v>
      </c>
      <c r="BJ21" s="70">
        <v>111.79517917960438</v>
      </c>
      <c r="BK21" s="72">
        <f>+BJ21-$CL$3</f>
        <v>-5.494371877693581</v>
      </c>
      <c r="BL21" s="27">
        <f>$CL$3/BJ21-1</f>
        <v>4.9146769279439173E-2</v>
      </c>
      <c r="BN21" s="70">
        <v>123.28068445989331</v>
      </c>
      <c r="BO21" s="72">
        <v>13.340958052967196</v>
      </c>
      <c r="BP21" s="27">
        <v>-0.10821612575737594</v>
      </c>
      <c r="BQ21" s="72">
        <v>115.95016373701695</v>
      </c>
      <c r="BR21" s="72">
        <v>-1.231578204897616</v>
      </c>
      <c r="BS21" s="27">
        <v>1.0621616780903675E-2</v>
      </c>
      <c r="BW21" s="63">
        <v>43458</v>
      </c>
      <c r="BX21" s="65">
        <v>3.9039999999999999</v>
      </c>
      <c r="BZ21" s="63">
        <v>43461</v>
      </c>
      <c r="CA21" s="67">
        <v>38.54</v>
      </c>
      <c r="CC21" s="63">
        <v>43460</v>
      </c>
      <c r="CD21" s="68">
        <v>37.75</v>
      </c>
      <c r="CE21" s="68">
        <v>39.75</v>
      </c>
      <c r="CG21" s="69">
        <v>35915</v>
      </c>
      <c r="CH21" s="70">
        <v>81.748419753948554</v>
      </c>
      <c r="CI21" s="70">
        <v>70.925142166416933</v>
      </c>
      <c r="CK21" s="63">
        <v>35446</v>
      </c>
      <c r="CL21" s="70">
        <v>85.539682944686859</v>
      </c>
      <c r="CM21" s="70">
        <v>70.205877195665565</v>
      </c>
      <c r="CO21" s="63">
        <v>43116</v>
      </c>
      <c r="CP21" s="71">
        <v>18.899999999999999</v>
      </c>
      <c r="CR21" s="63">
        <v>43440</v>
      </c>
      <c r="CS21" s="71">
        <v>895.5</v>
      </c>
      <c r="CT21" s="71">
        <v>329.04406361151121</v>
      </c>
      <c r="CV21" s="63">
        <v>43450</v>
      </c>
      <c r="CW21" s="93">
        <v>0.47312500000000002</v>
      </c>
      <c r="CY21" s="83"/>
    </row>
    <row r="22" spans="1:103" ht="15" thickBot="1">
      <c r="A22" s="19"/>
      <c r="C22" s="3">
        <v>43951</v>
      </c>
      <c r="D22" s="21">
        <v>2168039.2666666666</v>
      </c>
      <c r="E22" s="21">
        <v>226992.2666666666</v>
      </c>
      <c r="F22" s="27">
        <v>0.11694320985873428</v>
      </c>
      <c r="G22" s="21">
        <v>1195536.6888620593</v>
      </c>
      <c r="H22" s="21">
        <v>-745510.31113794073</v>
      </c>
      <c r="I22" s="27">
        <v>-0.3840763830746709</v>
      </c>
      <c r="J22" s="21">
        <v>3558837.7333333329</v>
      </c>
      <c r="K22" s="21">
        <v>318984.4107526876</v>
      </c>
      <c r="L22" s="27">
        <v>9.8456435829819125E-2</v>
      </c>
      <c r="M22" s="21">
        <v>1461040.2999999998</v>
      </c>
      <c r="N22" s="21">
        <v>-50363.715053763473</v>
      </c>
      <c r="O22" s="27">
        <v>-3.465099463045674E-2</v>
      </c>
      <c r="P22" s="21">
        <v>18075.7</v>
      </c>
      <c r="Q22" s="21">
        <v>-182.26774193548408</v>
      </c>
      <c r="R22" s="27">
        <v>-9.9829151037903133E-3</v>
      </c>
      <c r="S22" s="21">
        <v>2591757.0121266679</v>
      </c>
      <c r="T22" s="21">
        <v>110788.29146860307</v>
      </c>
      <c r="U22" s="27">
        <v>4.4655255242080208E-2</v>
      </c>
      <c r="V22" s="21">
        <v>7719.7</v>
      </c>
      <c r="W22" s="21">
        <v>-507.84838709677479</v>
      </c>
      <c r="X22" s="27">
        <v>-6.1725360119817885E-2</v>
      </c>
      <c r="Y22" s="94">
        <v>0.18437500000000001</v>
      </c>
      <c r="Z22" s="90">
        <v>-912.5</v>
      </c>
      <c r="AA22" s="90">
        <v>-36631.393600000003</v>
      </c>
      <c r="AB22" s="21">
        <v>1524.445457</v>
      </c>
      <c r="AC22" s="27">
        <v>0.43231610096352574</v>
      </c>
      <c r="AD22" s="89">
        <v>66.280237260869569</v>
      </c>
      <c r="AE22" s="47">
        <v>66.66</v>
      </c>
      <c r="AF22" s="49">
        <v>4.0262172284644127E-2</v>
      </c>
      <c r="AG22" s="62">
        <v>0.50985277463193657</v>
      </c>
      <c r="AH22" s="47">
        <v>114.65</v>
      </c>
      <c r="AI22" s="92">
        <v>0.31902899217671421</v>
      </c>
      <c r="AJ22" s="24">
        <v>0.71992199219922015</v>
      </c>
      <c r="AK22" s="21">
        <v>43568</v>
      </c>
      <c r="AL22" s="27">
        <v>-3.6589828027808746E-3</v>
      </c>
      <c r="AM22" s="47">
        <v>5.4874999999999998</v>
      </c>
      <c r="AN22" s="27">
        <v>5.421397421858476E-2</v>
      </c>
      <c r="AO22" s="25">
        <v>854.88</v>
      </c>
      <c r="AP22" s="86">
        <v>314.11858079308621</v>
      </c>
      <c r="AQ22" s="84">
        <v>-2.8545454545454541E-2</v>
      </c>
      <c r="AS22" s="47">
        <v>66.634999999999991</v>
      </c>
      <c r="AT22" s="27">
        <v>4.2724218206063314E-2</v>
      </c>
      <c r="AU22" s="27">
        <v>0.51206926062478919</v>
      </c>
      <c r="AV22" s="47">
        <v>104.23952380952382</v>
      </c>
      <c r="AW22" s="49">
        <v>0.20538777272281744</v>
      </c>
      <c r="AX22" s="88">
        <v>0.59454700079580536</v>
      </c>
      <c r="AY22" s="21">
        <v>43734.670000000006</v>
      </c>
      <c r="AZ22" s="27">
        <v>-1.1933706062370859E-2</v>
      </c>
      <c r="BA22" s="47">
        <v>5.3677999999999999</v>
      </c>
      <c r="BB22" s="27">
        <v>8.5858834341305812E-2</v>
      </c>
      <c r="BC22" s="91">
        <v>865.68499999999995</v>
      </c>
      <c r="BD22" s="85">
        <v>311.37546130638231</v>
      </c>
      <c r="BE22" s="27">
        <v>-2.5265166840392927E-2</v>
      </c>
      <c r="BG22" s="70">
        <v>124.83511424730875</v>
      </c>
      <c r="BH22" s="72">
        <v>14.842193595551905</v>
      </c>
      <c r="BI22" s="27">
        <v>-0.11889438068000868</v>
      </c>
      <c r="BJ22" s="70">
        <v>112.6810333054966</v>
      </c>
      <c r="BK22" s="72">
        <v>-4.4825084073133894</v>
      </c>
      <c r="BL22" s="27">
        <v>3.97805049866784E-2</v>
      </c>
      <c r="BN22" s="70">
        <v>123.26866041269494</v>
      </c>
      <c r="BO22" s="72">
        <v>13.275739760938094</v>
      </c>
      <c r="BP22" s="27">
        <v>-0.10769760713300391</v>
      </c>
      <c r="BQ22" s="72">
        <v>112.26853556743795</v>
      </c>
      <c r="BR22" s="72">
        <v>-4.8950061453720366</v>
      </c>
      <c r="BS22" s="27">
        <v>4.3600872859267614E-2</v>
      </c>
      <c r="BT22" s="105"/>
      <c r="BW22" s="63">
        <v>43459</v>
      </c>
      <c r="BX22" s="65">
        <v>3.9039999999999999</v>
      </c>
      <c r="BZ22" s="63">
        <v>43462</v>
      </c>
      <c r="CA22" s="67">
        <v>37.81</v>
      </c>
      <c r="CC22" s="63">
        <v>43461</v>
      </c>
      <c r="CD22" s="68">
        <v>38</v>
      </c>
      <c r="CE22" s="68">
        <v>40</v>
      </c>
      <c r="CG22" s="69">
        <v>35946</v>
      </c>
      <c r="CH22" s="70">
        <v>82.240452990921014</v>
      </c>
      <c r="CI22" s="70">
        <v>71.080376818836086</v>
      </c>
      <c r="CK22" s="63">
        <v>35447</v>
      </c>
      <c r="CL22" s="70">
        <v>85.222694000835304</v>
      </c>
      <c r="CM22" s="70">
        <v>70.201284253561766</v>
      </c>
      <c r="CO22" s="63">
        <v>43117</v>
      </c>
      <c r="CP22" s="71">
        <v>18.850000000000001</v>
      </c>
      <c r="CR22" s="63">
        <v>43441</v>
      </c>
      <c r="CS22" s="71">
        <v>883.25</v>
      </c>
      <c r="CT22" s="71">
        <v>324.54290249566418</v>
      </c>
      <c r="CV22" s="63">
        <v>43451</v>
      </c>
      <c r="CW22" s="93">
        <v>0.48499999999999999</v>
      </c>
      <c r="CY22" s="83"/>
    </row>
    <row r="23" spans="1:103" ht="15" thickBot="1">
      <c r="A23" s="19"/>
      <c r="C23" s="3">
        <v>43982</v>
      </c>
      <c r="D23" s="21">
        <v>2181263.8387096776</v>
      </c>
      <c r="E23" s="21">
        <v>13224.572043010965</v>
      </c>
      <c r="F23" s="27">
        <v>6.099784374912905E-3</v>
      </c>
      <c r="G23" s="21">
        <v>1225369.3677798421</v>
      </c>
      <c r="H23" s="21">
        <v>29832.678917782847</v>
      </c>
      <c r="I23" s="27">
        <v>2.4953378006473657E-2</v>
      </c>
      <c r="J23" s="21">
        <v>3811061.7741935491</v>
      </c>
      <c r="K23" s="21">
        <v>252224.04086021613</v>
      </c>
      <c r="L23" s="27">
        <v>7.0872588119934937E-2</v>
      </c>
      <c r="M23" s="21">
        <v>1579681.6129032257</v>
      </c>
      <c r="N23" s="21">
        <v>118641.31290322589</v>
      </c>
      <c r="O23" s="27">
        <v>8.1203313079882808E-2</v>
      </c>
      <c r="P23" s="21">
        <v>17200.612903225807</v>
      </c>
      <c r="Q23" s="21">
        <v>-875.08709677419392</v>
      </c>
      <c r="R23" s="27">
        <v>-4.8412348997504601E-2</v>
      </c>
      <c r="S23" s="21">
        <v>2659227.7272580634</v>
      </c>
      <c r="T23" s="21">
        <v>67470.715131395496</v>
      </c>
      <c r="U23" s="27">
        <v>2.6032808946094974E-2</v>
      </c>
      <c r="V23" s="21">
        <v>7144.3548387096762</v>
      </c>
      <c r="W23" s="21">
        <v>-575.34516129032363</v>
      </c>
      <c r="X23" s="27">
        <v>-7.4529471519660606E-2</v>
      </c>
      <c r="Y23" s="94">
        <v>0.265625</v>
      </c>
      <c r="Z23" s="90">
        <v>812.49999999999989</v>
      </c>
      <c r="AA23" s="90" t="s">
        <v>124</v>
      </c>
      <c r="AB23" s="21">
        <v>1945.672172</v>
      </c>
      <c r="AC23" s="27">
        <v>0.27631471697842452</v>
      </c>
      <c r="AD23" s="89">
        <v>88.439644181818181</v>
      </c>
      <c r="AE23" s="47">
        <v>70.760000000000005</v>
      </c>
      <c r="AF23" s="49">
        <v>6.1506150615061594E-2</v>
      </c>
      <c r="AG23" s="62">
        <v>0.58087578194816825</v>
      </c>
      <c r="AH23" s="47">
        <v>113.42</v>
      </c>
      <c r="AI23" s="92">
        <v>-1.0728303532490213E-2</v>
      </c>
      <c r="AJ23" s="24">
        <v>0.60288298473713953</v>
      </c>
      <c r="AK23" s="21">
        <v>42589</v>
      </c>
      <c r="AL23" s="27">
        <v>-2.2470620639001071E-2</v>
      </c>
      <c r="AM23" s="47">
        <v>5.3369999999999997</v>
      </c>
      <c r="AN23" s="27">
        <v>-2.7425968109339394E-2</v>
      </c>
      <c r="AO23" s="25">
        <v>843.88</v>
      </c>
      <c r="AP23" s="86">
        <v>310.0767218319175</v>
      </c>
      <c r="AQ23" s="84">
        <v>-1.2867303013288311E-2</v>
      </c>
      <c r="AS23" s="47">
        <v>69.94</v>
      </c>
      <c r="AT23" s="27">
        <v>7.1511238227887977E-2</v>
      </c>
      <c r="AU23" s="27">
        <v>0.55892232071280534</v>
      </c>
      <c r="AV23" s="47">
        <v>116.53218750000002</v>
      </c>
      <c r="AW23" s="49">
        <v>0.11792708985258323</v>
      </c>
      <c r="AX23" s="88">
        <v>0.66361977796979543</v>
      </c>
      <c r="AY23" s="21">
        <v>43084.119354838724</v>
      </c>
      <c r="AZ23" s="27">
        <v>-1.4874941211658435E-2</v>
      </c>
      <c r="BA23" s="47">
        <v>5.4255499999999994</v>
      </c>
      <c r="BB23" s="27">
        <v>-0.24851285656131727</v>
      </c>
      <c r="BC23" s="91">
        <v>844.43499999999995</v>
      </c>
      <c r="BD23" s="85">
        <v>309.35741091462899</v>
      </c>
      <c r="BE23" s="27">
        <v>-6.4810835872760597E-3</v>
      </c>
      <c r="BG23" s="70">
        <v>125.23652602060267</v>
      </c>
      <c r="BH23" s="72">
        <v>15.113272693331851</v>
      </c>
      <c r="BI23" s="27">
        <v>-0.12067783396391529</v>
      </c>
      <c r="BJ23" s="70">
        <v>114.61897858700007</v>
      </c>
      <c r="BK23" s="72">
        <v>-2.5515076314751184</v>
      </c>
      <c r="BL23" s="27">
        <v>2.2260777952565869E-2</v>
      </c>
      <c r="BN23" s="70">
        <v>124.6663646688918</v>
      </c>
      <c r="BO23" s="72">
        <v>14.543111341620985</v>
      </c>
      <c r="BP23" s="27">
        <v>-0.11665625592152962</v>
      </c>
      <c r="BQ23" s="72">
        <v>112.5102819331936</v>
      </c>
      <c r="BR23" s="72">
        <v>-4.6602042852815941</v>
      </c>
      <c r="BS23" s="27">
        <v>4.1420252489001275E-2</v>
      </c>
      <c r="BW23" s="63">
        <v>43460</v>
      </c>
      <c r="BX23" s="65">
        <v>3.9220000000000002</v>
      </c>
      <c r="BZ23" s="63">
        <v>43467</v>
      </c>
      <c r="CA23" s="67">
        <v>37.81</v>
      </c>
      <c r="CC23" s="63">
        <v>43462</v>
      </c>
      <c r="CD23" s="68">
        <v>38.5</v>
      </c>
      <c r="CE23" s="68">
        <v>40.5</v>
      </c>
      <c r="CG23" s="69">
        <v>35976</v>
      </c>
      <c r="CH23" s="70">
        <v>81.768134381455553</v>
      </c>
      <c r="CI23" s="70">
        <v>71.165064000493558</v>
      </c>
      <c r="CK23" s="63">
        <v>35448</v>
      </c>
      <c r="CL23" s="70">
        <v>85.228714778241269</v>
      </c>
      <c r="CM23" s="70">
        <v>70.194999269021864</v>
      </c>
      <c r="CO23" s="63">
        <v>43118</v>
      </c>
      <c r="CP23" s="71">
        <v>18.87</v>
      </c>
      <c r="CR23" s="63">
        <v>43444</v>
      </c>
      <c r="CS23" s="71">
        <v>884.25</v>
      </c>
      <c r="CT23" s="71">
        <v>324.9103442194068</v>
      </c>
      <c r="CV23" s="63">
        <v>43452</v>
      </c>
      <c r="CW23" s="93">
        <v>0.48062500000000002</v>
      </c>
      <c r="CY23" s="83"/>
    </row>
    <row r="24" spans="1:103" ht="15" thickBot="1">
      <c r="A24" s="19"/>
      <c r="C24" s="3">
        <v>44012</v>
      </c>
      <c r="D24" s="21">
        <v>2149122.5666666669</v>
      </c>
      <c r="E24" s="21">
        <v>-32141.272043010686</v>
      </c>
      <c r="F24" s="27">
        <v>-1.4735160173023266E-2</v>
      </c>
      <c r="G24" s="21">
        <v>1613424.5838217072</v>
      </c>
      <c r="H24" s="21">
        <v>388055.21604186506</v>
      </c>
      <c r="I24" s="27">
        <v>0.31668428005912547</v>
      </c>
      <c r="J24" s="21">
        <v>4079515.0666666664</v>
      </c>
      <c r="K24" s="21">
        <v>268453.29247311736</v>
      </c>
      <c r="L24" s="27">
        <v>7.0440551315892594E-2</v>
      </c>
      <c r="M24" s="21">
        <v>1768269.5</v>
      </c>
      <c r="N24" s="21">
        <v>188587.8870967743</v>
      </c>
      <c r="O24" s="27">
        <v>0.11938347927604039</v>
      </c>
      <c r="P24" s="21">
        <v>16837.666666666668</v>
      </c>
      <c r="Q24" s="21">
        <v>-362.94623655913892</v>
      </c>
      <c r="R24" s="27">
        <v>-2.1100773478314364E-2</v>
      </c>
      <c r="S24" s="21">
        <v>2727689.1368333334</v>
      </c>
      <c r="T24" s="21">
        <v>68461.409575270023</v>
      </c>
      <c r="U24" s="27">
        <v>2.5744846473100203E-2</v>
      </c>
      <c r="V24" s="21">
        <v>6644.7</v>
      </c>
      <c r="W24" s="21">
        <v>-499.65483870967637</v>
      </c>
      <c r="X24" s="27">
        <v>-6.9937013206908039E-2</v>
      </c>
      <c r="Y24" s="94">
        <v>0.296875</v>
      </c>
      <c r="Z24" s="90">
        <v>312.5</v>
      </c>
      <c r="AA24" s="90">
        <v>-46076.044299999987</v>
      </c>
      <c r="AB24" s="21">
        <v>2343.986868</v>
      </c>
      <c r="AC24" s="27">
        <v>0.20471829824783036</v>
      </c>
      <c r="AD24" s="89">
        <v>106.54485763636363</v>
      </c>
      <c r="AE24" s="47">
        <v>74.069999999999993</v>
      </c>
      <c r="AF24" s="49">
        <v>4.6777840587902686E-2</v>
      </c>
      <c r="AG24" s="62">
        <v>0.74487632508833901</v>
      </c>
      <c r="AH24" s="47">
        <v>104.14</v>
      </c>
      <c r="AI24" s="92">
        <v>-8.1819784870393208E-2</v>
      </c>
      <c r="AJ24" s="24">
        <v>0.40596732820305137</v>
      </c>
      <c r="AK24" s="21">
        <v>42590</v>
      </c>
      <c r="AL24" s="27">
        <v>2.3480241376772071E-5</v>
      </c>
      <c r="AM24" s="47">
        <v>5.4858000000000002</v>
      </c>
      <c r="AN24" s="27">
        <v>2.7880831928049465E-2</v>
      </c>
      <c r="AO24" s="25">
        <v>852.38</v>
      </c>
      <c r="AP24" s="86">
        <v>313.1999764837297</v>
      </c>
      <c r="AQ24" s="84">
        <v>1.0072522159548791E-2</v>
      </c>
      <c r="AS24" s="47">
        <v>72.424999999999997</v>
      </c>
      <c r="AT24" s="27">
        <v>3.5306219564991893E-2</v>
      </c>
      <c r="AU24" s="27">
        <v>0.65611943051232002</v>
      </c>
      <c r="AV24" s="47">
        <v>110.24806451612901</v>
      </c>
      <c r="AW24" s="49">
        <v>-5.3926070716479202E-2</v>
      </c>
      <c r="AX24" s="88">
        <v>0.52023359894329291</v>
      </c>
      <c r="AY24" s="21">
        <v>43051.156666666662</v>
      </c>
      <c r="AZ24" s="27">
        <v>-7.6507745001313263E-4</v>
      </c>
      <c r="BA24" s="47">
        <v>5.3843499999999995</v>
      </c>
      <c r="BB24" s="27">
        <v>0.29659284054233798</v>
      </c>
      <c r="BC24" s="91">
        <v>852.93499999999995</v>
      </c>
      <c r="BD24" s="85">
        <v>318.32612256786979</v>
      </c>
      <c r="BE24" s="27">
        <v>2.8991423307831665E-2</v>
      </c>
      <c r="BG24" s="70">
        <v>126.63159363762514</v>
      </c>
      <c r="BH24" s="72">
        <v>16.508340310354328</v>
      </c>
      <c r="BI24" s="27">
        <v>-0.13036509954692166</v>
      </c>
      <c r="BJ24" s="70">
        <v>116.03425906979325</v>
      </c>
      <c r="BK24" s="72">
        <v>-1.1362271486819395</v>
      </c>
      <c r="BL24" s="27">
        <v>9.7921696384384305E-3</v>
      </c>
      <c r="BN24" s="70">
        <v>125.99810100737133</v>
      </c>
      <c r="BO24" s="72">
        <v>15.874847680100515</v>
      </c>
      <c r="BP24" s="27">
        <v>-0.12599275348738614</v>
      </c>
      <c r="BQ24" s="72">
        <v>117.17077518184468</v>
      </c>
      <c r="BR24" s="72">
        <v>2.8896336948491808E-4</v>
      </c>
      <c r="BS24" s="27">
        <v>-2.4661727212604845E-6</v>
      </c>
      <c r="BW24" s="63">
        <v>43461</v>
      </c>
      <c r="BX24" s="65">
        <v>3.8734999999999999</v>
      </c>
      <c r="BZ24" s="63">
        <v>43468</v>
      </c>
      <c r="CA24" s="67">
        <v>37.61</v>
      </c>
      <c r="CC24" s="63">
        <v>43467</v>
      </c>
      <c r="CD24" s="68">
        <v>38.5</v>
      </c>
      <c r="CE24" s="68">
        <v>40.5</v>
      </c>
      <c r="CG24" s="69">
        <v>36007</v>
      </c>
      <c r="CH24" s="70">
        <v>81.336605901541532</v>
      </c>
      <c r="CI24" s="70">
        <v>71.11726920668751</v>
      </c>
      <c r="CK24" s="63">
        <v>35449</v>
      </c>
      <c r="CL24" s="70">
        <v>85.234735981000625</v>
      </c>
      <c r="CM24" s="70">
        <v>70.188714847164434</v>
      </c>
      <c r="CO24" s="63">
        <v>43119</v>
      </c>
      <c r="CP24" s="71">
        <v>18.995000000000001</v>
      </c>
      <c r="CR24" s="63">
        <v>43445</v>
      </c>
      <c r="CS24" s="71">
        <v>870.5</v>
      </c>
      <c r="CT24" s="71">
        <v>319.85802051794587</v>
      </c>
      <c r="CV24" s="63">
        <v>43453</v>
      </c>
      <c r="CW24" s="93">
        <v>0.49562499999999998</v>
      </c>
      <c r="CY24" s="83"/>
    </row>
    <row r="25" spans="1:103" ht="15" thickBot="1">
      <c r="A25" s="19"/>
      <c r="C25" s="3">
        <v>44043</v>
      </c>
      <c r="D25" s="21">
        <v>2303559.6129032257</v>
      </c>
      <c r="E25" s="21">
        <v>154437.04623655882</v>
      </c>
      <c r="F25" s="27">
        <v>7.1860511183451881E-2</v>
      </c>
      <c r="G25" s="21">
        <v>1659949.9662609801</v>
      </c>
      <c r="H25" s="21">
        <v>46525.382439272944</v>
      </c>
      <c r="I25" s="27">
        <v>2.8836415972458163E-2</v>
      </c>
      <c r="J25" s="21">
        <v>4329769.8709677421</v>
      </c>
      <c r="K25" s="21">
        <v>250254.80430107564</v>
      </c>
      <c r="L25" s="27">
        <v>6.1344252983861758E-2</v>
      </c>
      <c r="M25" s="21">
        <v>1898724.7096774194</v>
      </c>
      <c r="N25" s="21">
        <v>130455.20967741939</v>
      </c>
      <c r="O25" s="27">
        <v>7.3775637524381543E-2</v>
      </c>
      <c r="P25" s="21">
        <v>16997.322580645163</v>
      </c>
      <c r="Q25" s="21">
        <v>159.65591397849494</v>
      </c>
      <c r="R25" s="27">
        <v>9.4820688126914816E-3</v>
      </c>
      <c r="S25" s="21">
        <v>2764426.413441936</v>
      </c>
      <c r="T25" s="21">
        <v>36737.276608602609</v>
      </c>
      <c r="U25" s="27">
        <v>1.3468278372531907E-2</v>
      </c>
      <c r="V25" s="21">
        <v>6058.0967741935483</v>
      </c>
      <c r="W25" s="21">
        <v>-586.60322580645152</v>
      </c>
      <c r="X25" s="27">
        <v>-8.8281370988374408E-2</v>
      </c>
      <c r="Y25" s="94">
        <v>0.291875</v>
      </c>
      <c r="Z25" s="90">
        <v>-50.000000000000043</v>
      </c>
      <c r="AA25" s="90">
        <v>46402.259700000024</v>
      </c>
      <c r="AB25" s="21">
        <v>2296.0728009999998</v>
      </c>
      <c r="AC25" s="27">
        <v>-2.044126938342564E-2</v>
      </c>
      <c r="AD25" s="89">
        <v>95.669700041666658</v>
      </c>
      <c r="AE25" s="47">
        <v>76.39</v>
      </c>
      <c r="AF25" s="49">
        <v>3.1321722694748422E-2</v>
      </c>
      <c r="AG25" s="62">
        <v>0.74128105767038988</v>
      </c>
      <c r="AH25" s="47">
        <v>124.1</v>
      </c>
      <c r="AI25" s="92">
        <v>0.19166506625696167</v>
      </c>
      <c r="AJ25" s="24">
        <v>0.62455818824453457</v>
      </c>
      <c r="AK25" s="21">
        <v>42591</v>
      </c>
      <c r="AL25" s="27">
        <v>2.3479690067995662E-5</v>
      </c>
      <c r="AM25" s="47">
        <v>5.2241999999999997</v>
      </c>
      <c r="AN25" s="27">
        <v>-4.7686754894454841E-2</v>
      </c>
      <c r="AO25" s="25">
        <v>857.38</v>
      </c>
      <c r="AP25" s="86">
        <v>315.03718510244278</v>
      </c>
      <c r="AQ25" s="84">
        <v>5.8659283418194264E-3</v>
      </c>
      <c r="AS25" s="47">
        <v>75.384999999999991</v>
      </c>
      <c r="AT25" s="27">
        <v>3.9004359419611563E-2</v>
      </c>
      <c r="AU25" s="27">
        <v>0.77195522689770901</v>
      </c>
      <c r="AV25" s="47">
        <v>114.31843749999997</v>
      </c>
      <c r="AW25" s="49">
        <v>3.6920130994911773E-2</v>
      </c>
      <c r="AX25" s="88">
        <v>0.51718403129675172</v>
      </c>
      <c r="AY25" s="21">
        <v>43312.84516129033</v>
      </c>
      <c r="AZ25" s="27">
        <v>6.0785473582010878E-3</v>
      </c>
      <c r="BA25" s="47">
        <v>5.3626000000000005</v>
      </c>
      <c r="BB25" s="27">
        <v>2.1078788700448881E-2</v>
      </c>
      <c r="BC25" s="91">
        <v>882.125</v>
      </c>
      <c r="BD25" s="85">
        <v>327.90611256880743</v>
      </c>
      <c r="BE25" s="27">
        <v>3.0094891125044487E-2</v>
      </c>
      <c r="BG25" s="70">
        <v>127.14439638937762</v>
      </c>
      <c r="BH25" s="72">
        <v>16.970097015340613</v>
      </c>
      <c r="BI25" s="27">
        <v>-0.1334710572959108</v>
      </c>
      <c r="BJ25" s="70">
        <v>120.18908794106471</v>
      </c>
      <c r="BK25" s="72">
        <v>3.0103964916616945</v>
      </c>
      <c r="BL25" s="27">
        <v>-2.5047169782483558E-2</v>
      </c>
      <c r="BN25" s="70">
        <v>126.83722791789967</v>
      </c>
      <c r="BO25" s="72">
        <v>16.662928543862662</v>
      </c>
      <c r="BP25" s="27">
        <v>-0.13137253799529891</v>
      </c>
      <c r="BQ25" s="72">
        <v>118.19270903851178</v>
      </c>
      <c r="BR25" s="72">
        <v>1.0140175891087608</v>
      </c>
      <c r="BS25" s="27">
        <v>-8.5793582138671276E-3</v>
      </c>
      <c r="BW25" s="63">
        <v>43462</v>
      </c>
      <c r="BX25" s="65">
        <v>3.8813</v>
      </c>
      <c r="BZ25" s="63">
        <v>43469</v>
      </c>
      <c r="CA25" s="67">
        <v>37.47</v>
      </c>
      <c r="CC25" s="63">
        <v>43468</v>
      </c>
      <c r="CD25" s="68">
        <v>38.25</v>
      </c>
      <c r="CE25" s="68">
        <v>40.25</v>
      </c>
      <c r="CG25" s="69">
        <v>36038</v>
      </c>
      <c r="CH25" s="70">
        <v>80.937225721090797</v>
      </c>
      <c r="CI25" s="70">
        <v>71.13189448881019</v>
      </c>
      <c r="CK25" s="63">
        <v>35450</v>
      </c>
      <c r="CL25" s="70">
        <v>85.022314676121141</v>
      </c>
      <c r="CM25" s="70">
        <v>70.182430987939057</v>
      </c>
      <c r="CO25" s="63">
        <v>43120</v>
      </c>
      <c r="CP25" s="71">
        <v>18.995000000000001</v>
      </c>
      <c r="CR25" s="63">
        <v>43446</v>
      </c>
      <c r="CS25" s="71">
        <v>870</v>
      </c>
      <c r="CT25" s="71">
        <v>319.67429965607454</v>
      </c>
      <c r="CV25" s="63">
        <v>43454</v>
      </c>
      <c r="CW25" s="93">
        <v>0.48562499999999997</v>
      </c>
      <c r="CY25" s="83"/>
    </row>
    <row r="26" spans="1:103" ht="15" thickBot="1">
      <c r="A26" s="19"/>
      <c r="C26" s="3">
        <v>44074</v>
      </c>
      <c r="D26" s="21">
        <v>2329228</v>
      </c>
      <c r="E26" s="21">
        <v>25668.387096774299</v>
      </c>
      <c r="F26" s="27">
        <v>1.1142922871626439E-2</v>
      </c>
      <c r="G26" s="21">
        <v>1777836.7340952759</v>
      </c>
      <c r="H26" s="21">
        <v>117886.76783429575</v>
      </c>
      <c r="I26" s="27">
        <v>7.1018265749198728E-2</v>
      </c>
      <c r="J26" s="21">
        <v>4433426.4193548393</v>
      </c>
      <c r="K26" s="21">
        <v>103656.54838709719</v>
      </c>
      <c r="L26" s="27">
        <v>2.3940429047313094E-2</v>
      </c>
      <c r="M26" s="21">
        <v>2050627.8064516129</v>
      </c>
      <c r="N26" s="21">
        <v>151903.09677419346</v>
      </c>
      <c r="O26" s="27">
        <v>8.0002696546778898E-2</v>
      </c>
      <c r="P26" s="21">
        <v>17212.322580645163</v>
      </c>
      <c r="Q26" s="21">
        <v>215</v>
      </c>
      <c r="R26" s="27">
        <v>1.2649050989055201E-2</v>
      </c>
      <c r="S26" s="21">
        <v>2838061.5606451617</v>
      </c>
      <c r="T26" s="21">
        <v>73635.147203225642</v>
      </c>
      <c r="U26" s="27">
        <v>2.6636681969603917E-2</v>
      </c>
      <c r="V26" s="21">
        <v>5571.1290322580653</v>
      </c>
      <c r="W26" s="21">
        <v>-486.96774193548299</v>
      </c>
      <c r="X26" s="27">
        <v>-8.0382958557196016E-2</v>
      </c>
      <c r="Y26" s="94">
        <v>0.29625000000000001</v>
      </c>
      <c r="Z26" s="90">
        <v>43.750000000000178</v>
      </c>
      <c r="AA26" s="90">
        <v>-40535.287700000001</v>
      </c>
      <c r="AB26" s="21">
        <v>1743.000372</v>
      </c>
      <c r="AC26" s="27">
        <v>-0.24087756658200138</v>
      </c>
      <c r="AD26" s="89">
        <v>79.227289636363636</v>
      </c>
      <c r="AE26" s="47">
        <v>78.36</v>
      </c>
      <c r="AF26" s="49">
        <v>2.5788715800497464E-2</v>
      </c>
      <c r="AG26" s="62">
        <v>0.31675348680893967</v>
      </c>
      <c r="AH26" s="47">
        <v>125.79</v>
      </c>
      <c r="AI26" s="92">
        <v>1.3618049959710055E-2</v>
      </c>
      <c r="AJ26" s="24">
        <v>0.6052833078101072</v>
      </c>
      <c r="AK26" s="21">
        <v>42842.1</v>
      </c>
      <c r="AL26" s="27">
        <v>5.8956117489610271E-3</v>
      </c>
      <c r="AM26" s="47">
        <v>5.4924999999999997</v>
      </c>
      <c r="AN26" s="27">
        <v>5.1357145591669484E-2</v>
      </c>
      <c r="AO26" s="25">
        <v>868.38</v>
      </c>
      <c r="AP26" s="86">
        <v>319.07904406361155</v>
      </c>
      <c r="AQ26" s="84">
        <v>1.2829783759826574E-2</v>
      </c>
      <c r="AS26" s="47">
        <v>77.569999999999993</v>
      </c>
      <c r="AT26" s="27">
        <v>2.8984545997214332E-2</v>
      </c>
      <c r="AU26" s="27">
        <v>0.49359776643881753</v>
      </c>
      <c r="AV26" s="47">
        <v>127.67531250000002</v>
      </c>
      <c r="AW26" s="49">
        <v>0.11683920190039379</v>
      </c>
      <c r="AX26" s="88">
        <v>0.64593673456233125</v>
      </c>
      <c r="AY26" s="21">
        <v>43152.29354838709</v>
      </c>
      <c r="AZ26" s="27">
        <v>-3.7067898057809631E-3</v>
      </c>
      <c r="BA26" s="47">
        <v>5.3587500000000006</v>
      </c>
      <c r="BB26" s="27">
        <v>-7.1793532987729503E-4</v>
      </c>
      <c r="BC26" s="91">
        <v>925.69</v>
      </c>
      <c r="BD26" s="85">
        <v>340.13712925130073</v>
      </c>
      <c r="BE26" s="27">
        <v>3.7300361944081706E-2</v>
      </c>
      <c r="BG26" s="70">
        <v>128.57040972276212</v>
      </c>
      <c r="BH26" s="72">
        <v>18.263428955668942</v>
      </c>
      <c r="BI26" s="27">
        <v>-0.14205001753553237</v>
      </c>
      <c r="BJ26" s="70">
        <v>120.68709664876087</v>
      </c>
      <c r="BK26" s="72">
        <v>3.4863256719178963</v>
      </c>
      <c r="BL26" s="27">
        <v>-2.8887310812225842E-2</v>
      </c>
      <c r="BN26" s="70">
        <v>128.37440503365201</v>
      </c>
      <c r="BO26" s="72">
        <v>18.067424266558831</v>
      </c>
      <c r="BP26" s="27">
        <v>-0.14074008180854003</v>
      </c>
      <c r="BQ26" s="72">
        <v>119.93207562005087</v>
      </c>
      <c r="BR26" s="72">
        <v>2.731304643207892</v>
      </c>
      <c r="BS26" s="27">
        <v>-2.277376280771426E-2</v>
      </c>
      <c r="BW26" s="63">
        <v>43465</v>
      </c>
      <c r="BX26" s="65">
        <v>3.8813</v>
      </c>
      <c r="BZ26" s="63">
        <v>43472</v>
      </c>
      <c r="CA26" s="67">
        <v>37.5</v>
      </c>
      <c r="CC26" s="63">
        <v>43469</v>
      </c>
      <c r="CD26" s="68">
        <v>38</v>
      </c>
      <c r="CE26" s="68">
        <v>40</v>
      </c>
      <c r="CG26" s="69">
        <v>36068</v>
      </c>
      <c r="CH26" s="70">
        <v>81.94622178172186</v>
      </c>
      <c r="CI26" s="70">
        <v>71.200985915569291</v>
      </c>
      <c r="CK26" s="63">
        <v>35451</v>
      </c>
      <c r="CL26" s="70">
        <v>85.060911810615508</v>
      </c>
      <c r="CM26" s="70">
        <v>70.176993645700691</v>
      </c>
      <c r="CO26" s="63">
        <v>43121</v>
      </c>
      <c r="CP26" s="71">
        <v>18.995000000000001</v>
      </c>
      <c r="CR26" s="63">
        <v>43447</v>
      </c>
      <c r="CS26" s="71">
        <v>882.75</v>
      </c>
      <c r="CT26" s="71">
        <v>324.3591816337929</v>
      </c>
      <c r="CV26" s="63">
        <v>43455</v>
      </c>
      <c r="CW26" s="93">
        <v>0.479375</v>
      </c>
      <c r="CY26" s="83"/>
    </row>
    <row r="27" spans="1:103" ht="15" thickBot="1">
      <c r="A27" s="19"/>
      <c r="C27" s="3">
        <v>44104</v>
      </c>
      <c r="D27" s="21">
        <v>2313177.7333333334</v>
      </c>
      <c r="E27" s="21">
        <v>-16050.266666666605</v>
      </c>
      <c r="F27" s="27">
        <v>-6.8908096015789797E-3</v>
      </c>
      <c r="G27" s="21">
        <v>1802772.573188897</v>
      </c>
      <c r="H27" s="21">
        <v>24935.839093621122</v>
      </c>
      <c r="I27" s="27">
        <v>1.4025944348770998E-2</v>
      </c>
      <c r="J27" s="21">
        <v>4524599.0333333323</v>
      </c>
      <c r="K27" s="21">
        <v>91172.613978493027</v>
      </c>
      <c r="L27" s="27">
        <v>2.0564819476977053E-2</v>
      </c>
      <c r="M27" s="21">
        <v>2174568.4666666668</v>
      </c>
      <c r="N27" s="21">
        <v>123940.66021505394</v>
      </c>
      <c r="O27" s="27">
        <v>6.0440348962945013E-2</v>
      </c>
      <c r="P27" s="21">
        <v>17109.599999999999</v>
      </c>
      <c r="Q27" s="21">
        <v>-102.72258064516427</v>
      </c>
      <c r="R27" s="27">
        <v>-5.9679674351835188E-3</v>
      </c>
      <c r="S27" s="21">
        <v>2892852.2163333339</v>
      </c>
      <c r="T27" s="21">
        <v>54790.655688172206</v>
      </c>
      <c r="U27" s="27">
        <v>1.9305661458491032E-2</v>
      </c>
      <c r="V27" s="21">
        <v>5240.7666666666664</v>
      </c>
      <c r="W27" s="21">
        <v>-330.36236559139888</v>
      </c>
      <c r="X27" s="27">
        <v>-5.9298997326848513E-2</v>
      </c>
      <c r="Y27" s="94">
        <v>0.296875</v>
      </c>
      <c r="Z27" s="90">
        <v>6.2499999999998668</v>
      </c>
      <c r="AA27" s="90">
        <v>-93656.498699999996</v>
      </c>
      <c r="AB27" s="21">
        <v>1787.4496590000001</v>
      </c>
      <c r="AC27" s="27">
        <v>2.5501593524616954E-2</v>
      </c>
      <c r="AD27" s="89">
        <v>77.715202565217396</v>
      </c>
      <c r="AE27" s="47">
        <v>80.62</v>
      </c>
      <c r="AF27" s="49">
        <v>2.8841245533435478E-2</v>
      </c>
      <c r="AG27" s="62">
        <v>0.39977428596232323</v>
      </c>
      <c r="AH27" s="47">
        <v>145.65</v>
      </c>
      <c r="AI27" s="92">
        <v>0.15788218459337</v>
      </c>
      <c r="AJ27" s="24">
        <v>0.80662366658397411</v>
      </c>
      <c r="AK27" s="21">
        <v>41378.800000000003</v>
      </c>
      <c r="AL27" s="27">
        <v>-3.4155655301677412E-2</v>
      </c>
      <c r="AM27" s="47">
        <v>5.6109</v>
      </c>
      <c r="AN27" s="27">
        <v>2.155666818388724E-2</v>
      </c>
      <c r="AO27" s="25">
        <v>868.25</v>
      </c>
      <c r="AP27" s="86">
        <v>319.031276639525</v>
      </c>
      <c r="AQ27" s="84">
        <v>-1.4970404661551751E-4</v>
      </c>
      <c r="AS27" s="47">
        <v>79.650000000000006</v>
      </c>
      <c r="AT27" s="27">
        <v>2.681449013794009E-2</v>
      </c>
      <c r="AU27" s="27">
        <v>0.3597951344430218</v>
      </c>
      <c r="AV27" s="47">
        <v>134.21903225806454</v>
      </c>
      <c r="AW27" s="49">
        <v>5.1252819593173307E-2</v>
      </c>
      <c r="AX27" s="88">
        <v>0.68511026061600178</v>
      </c>
      <c r="AY27" s="21">
        <v>42350.333333333328</v>
      </c>
      <c r="AZ27" s="27">
        <v>-1.8584416936136092E-2</v>
      </c>
      <c r="BA27" s="47">
        <v>5.5198499999999999</v>
      </c>
      <c r="BB27" s="27">
        <v>3.0062981105668074E-2</v>
      </c>
      <c r="BC27" s="91">
        <v>988.56500000000005</v>
      </c>
      <c r="BD27" s="85">
        <v>363.24002763161764</v>
      </c>
      <c r="BE27" s="27">
        <v>6.7922306603722671E-2</v>
      </c>
      <c r="BG27" s="70">
        <v>128.65721631800042</v>
      </c>
      <c r="BH27" s="72">
        <v>18.350235550907243</v>
      </c>
      <c r="BI27" s="27">
        <v>-0.14262888686749753</v>
      </c>
      <c r="BJ27" s="70">
        <v>118.96925030301804</v>
      </c>
      <c r="BK27" s="72">
        <v>1.7684793261750684</v>
      </c>
      <c r="BL27" s="27">
        <v>-1.4865011939393602E-2</v>
      </c>
      <c r="BN27" s="70">
        <v>128.57950000391335</v>
      </c>
      <c r="BO27" s="72">
        <v>18.272519236820173</v>
      </c>
      <c r="BP27" s="27">
        <v>-0.14211067266760291</v>
      </c>
      <c r="BQ27" s="72">
        <v>120.65195527013196</v>
      </c>
      <c r="BR27" s="72">
        <v>3.4511842932889891</v>
      </c>
      <c r="BS27" s="27">
        <v>-2.8604462195096714E-2</v>
      </c>
      <c r="BW27" s="63">
        <v>43466</v>
      </c>
      <c r="BX27" s="65">
        <v>3.8813</v>
      </c>
      <c r="BZ27" s="63">
        <v>43473</v>
      </c>
      <c r="CA27" s="67">
        <v>37.51</v>
      </c>
      <c r="CC27" s="63">
        <v>43472</v>
      </c>
      <c r="CD27" s="68">
        <v>37.5</v>
      </c>
      <c r="CE27" s="68">
        <v>39.5</v>
      </c>
      <c r="CG27" s="69">
        <v>36099</v>
      </c>
      <c r="CH27" s="70">
        <v>83.085012862711807</v>
      </c>
      <c r="CI27" s="70">
        <v>71.457727204467517</v>
      </c>
      <c r="CK27" s="63">
        <v>35452</v>
      </c>
      <c r="CL27" s="70">
        <v>84.771980789234064</v>
      </c>
      <c r="CM27" s="70">
        <v>70.171556734914262</v>
      </c>
      <c r="CO27" s="63">
        <v>43122</v>
      </c>
      <c r="CP27" s="71">
        <v>19.146000000000001</v>
      </c>
      <c r="CR27" s="63">
        <v>43448</v>
      </c>
      <c r="CS27" s="71">
        <v>894</v>
      </c>
      <c r="CT27" s="71">
        <v>328.49290102589731</v>
      </c>
      <c r="CV27" s="63">
        <v>43456</v>
      </c>
      <c r="CW27" s="93">
        <v>0.479375</v>
      </c>
      <c r="CY27" s="83"/>
    </row>
    <row r="28" spans="1:103" ht="15" thickBot="1">
      <c r="A28" s="19"/>
      <c r="C28" s="3">
        <v>44135</v>
      </c>
      <c r="D28" s="21">
        <v>2318890.1290322579</v>
      </c>
      <c r="E28" s="21">
        <v>5712.3956989245489</v>
      </c>
      <c r="F28" s="27">
        <v>2.4695014207545898E-3</v>
      </c>
      <c r="G28" s="21">
        <v>1671738.2179420434</v>
      </c>
      <c r="H28" s="21">
        <v>-131034.35524685355</v>
      </c>
      <c r="I28" s="27">
        <v>-7.2684906124941134E-2</v>
      </c>
      <c r="J28" s="21">
        <v>4580196.064516129</v>
      </c>
      <c r="K28" s="21">
        <v>55597.031182796694</v>
      </c>
      <c r="L28" s="27">
        <v>1.2287725558266236E-2</v>
      </c>
      <c r="M28" s="21">
        <v>2162759.5806451612</v>
      </c>
      <c r="N28" s="21">
        <v>-11808.886021505576</v>
      </c>
      <c r="O28" s="27">
        <v>-5.4304503180840642E-3</v>
      </c>
      <c r="P28" s="21">
        <v>15320.645161290322</v>
      </c>
      <c r="Q28" s="21">
        <v>-1788.9548387096766</v>
      </c>
      <c r="R28" s="27">
        <v>-0.10455854249717567</v>
      </c>
      <c r="S28" s="21">
        <v>2974986.4303419353</v>
      </c>
      <c r="T28" s="21">
        <v>82134.214008601382</v>
      </c>
      <c r="U28" s="27">
        <v>2.8392122329949442E-2</v>
      </c>
      <c r="V28" s="21">
        <v>4954.2580645161288</v>
      </c>
      <c r="W28" s="21">
        <v>-286.50860215053763</v>
      </c>
      <c r="X28" s="27">
        <v>-5.4669215474301702E-2</v>
      </c>
      <c r="Y28" s="94">
        <v>0.3175</v>
      </c>
      <c r="Z28" s="90">
        <v>206.25000000000006</v>
      </c>
      <c r="AA28" s="90">
        <v>-121338.70310000003</v>
      </c>
      <c r="AB28" s="21">
        <v>1715.520147</v>
      </c>
      <c r="AC28" s="27">
        <v>-4.024141974450994E-2</v>
      </c>
      <c r="AD28" s="89">
        <v>74.587832478260864</v>
      </c>
      <c r="AE28" s="47">
        <v>83.89</v>
      </c>
      <c r="AF28" s="49">
        <v>4.0560654924336248E-2</v>
      </c>
      <c r="AG28" s="62">
        <v>0.40589911178146476</v>
      </c>
      <c r="AH28" s="47">
        <v>147.69999999999999</v>
      </c>
      <c r="AI28" s="92">
        <v>1.407483693786471E-2</v>
      </c>
      <c r="AJ28" s="24">
        <v>0.76063893193467624</v>
      </c>
      <c r="AK28" s="21">
        <v>39856.300000000003</v>
      </c>
      <c r="AL28" s="27">
        <v>-3.6794203795180169E-2</v>
      </c>
      <c r="AM28" s="47">
        <v>5.7446000000000002</v>
      </c>
      <c r="AN28" s="27">
        <v>2.382861929458735E-2</v>
      </c>
      <c r="AO28" s="25">
        <v>869.38</v>
      </c>
      <c r="AP28" s="86">
        <v>319.44648578735416</v>
      </c>
      <c r="AQ28" s="84">
        <v>1.3014684710626057E-3</v>
      </c>
      <c r="AS28" s="47">
        <v>82.60499999999999</v>
      </c>
      <c r="AT28" s="27">
        <v>3.7099811676082659E-2</v>
      </c>
      <c r="AU28" s="27">
        <v>0.40736008177868627</v>
      </c>
      <c r="AV28" s="47">
        <v>158.33687499999999</v>
      </c>
      <c r="AW28" s="49">
        <v>0.17969018503697584</v>
      </c>
      <c r="AX28" s="88">
        <v>0.91679529084195877</v>
      </c>
      <c r="AY28" s="21">
        <v>40739.429032258071</v>
      </c>
      <c r="AZ28" s="27">
        <v>-3.8037582570981519E-2</v>
      </c>
      <c r="BA28" s="47">
        <v>5.6930999999999994</v>
      </c>
      <c r="BB28" s="27">
        <v>3.1386722465284178E-2</v>
      </c>
      <c r="BC28" s="91">
        <v>1042.25</v>
      </c>
      <c r="BD28" s="85">
        <v>382.96613657073988</v>
      </c>
      <c r="BE28" s="27">
        <v>5.4305988984032272E-2</v>
      </c>
      <c r="BG28" s="70">
        <v>127.53382992561937</v>
      </c>
      <c r="BH28" s="72">
        <v>17.167539751792248</v>
      </c>
      <c r="BI28" s="27">
        <v>-0.13461165372203399</v>
      </c>
      <c r="BJ28" s="70">
        <v>117.62329740253814</v>
      </c>
      <c r="BK28" s="72">
        <v>0.41243758424833743</v>
      </c>
      <c r="BL28" s="27">
        <v>-3.5064276665945915E-3</v>
      </c>
      <c r="BN28" s="70">
        <v>128.5365673797842</v>
      </c>
      <c r="BO28" s="72">
        <v>18.170277205957078</v>
      </c>
      <c r="BP28" s="27">
        <v>-0.14136270772090676</v>
      </c>
      <c r="BQ28" s="72">
        <v>119.34350877089008</v>
      </c>
      <c r="BR28" s="72">
        <v>2.1326489526002774</v>
      </c>
      <c r="BS28" s="27">
        <v>-1.7869836194396083E-2</v>
      </c>
      <c r="BW28" s="63">
        <v>43467</v>
      </c>
      <c r="BX28" s="65">
        <v>3.79</v>
      </c>
      <c r="BZ28" s="63">
        <v>43474</v>
      </c>
      <c r="CA28" s="67">
        <v>37.46</v>
      </c>
      <c r="CC28" s="63">
        <v>43473</v>
      </c>
      <c r="CD28" s="68">
        <v>37.25</v>
      </c>
      <c r="CE28" s="68">
        <v>39.25</v>
      </c>
      <c r="CG28" s="69">
        <v>36129</v>
      </c>
      <c r="CH28" s="70">
        <v>82.690497176282079</v>
      </c>
      <c r="CI28" s="70">
        <v>71.80249681121208</v>
      </c>
      <c r="CK28" s="63">
        <v>35453</v>
      </c>
      <c r="CL28" s="70">
        <v>84.706988559829568</v>
      </c>
      <c r="CM28" s="70">
        <v>70.165274411821358</v>
      </c>
      <c r="CO28" s="63">
        <v>43123</v>
      </c>
      <c r="CP28" s="71">
        <v>19.335000000000001</v>
      </c>
      <c r="CR28" s="63">
        <v>43451</v>
      </c>
      <c r="CS28" s="71">
        <v>906.75</v>
      </c>
      <c r="CT28" s="71">
        <v>333.17778300361562</v>
      </c>
      <c r="CV28" s="63">
        <v>43457</v>
      </c>
      <c r="CW28" s="93">
        <v>0.479375</v>
      </c>
      <c r="CY28" s="83"/>
    </row>
    <row r="29" spans="1:103" ht="15" thickBot="1">
      <c r="C29" s="3">
        <f t="shared" ref="C29" si="3">EOMONTH(C28,1)</f>
        <v>44165</v>
      </c>
      <c r="D29" s="21">
        <v>2337726.1666666665</v>
      </c>
      <c r="E29" s="21">
        <f t="shared" ref="E29:E31" si="4">+D29-D28</f>
        <v>18836.037634408567</v>
      </c>
      <c r="F29" s="27">
        <f t="shared" ref="F29:F31" si="5">+(D29-D28)/D28</f>
        <v>8.1228676592234265E-3</v>
      </c>
      <c r="G29" s="21">
        <v>1599503.4404476038</v>
      </c>
      <c r="H29" s="21">
        <f t="shared" ref="H29:H31" si="6">G29-G28</f>
        <v>-72234.777494439622</v>
      </c>
      <c r="I29" s="27">
        <f t="shared" ref="I29:I31" si="7">+(G29-G28)/G28</f>
        <v>-4.320938333476796E-2</v>
      </c>
      <c r="J29" s="21">
        <v>4624096.7666666666</v>
      </c>
      <c r="K29" s="21">
        <f t="shared" ref="K29:K31" si="8">+J29-J28</f>
        <v>43900.702150537632</v>
      </c>
      <c r="L29" s="27">
        <f t="shared" ref="L29:L31" si="9">+(J29-J28)/J28</f>
        <v>9.5848958280731339E-3</v>
      </c>
      <c r="M29" s="21">
        <f>+M28+N28</f>
        <v>2150950.6946236556</v>
      </c>
      <c r="N29" s="21">
        <f t="shared" ref="N29:N31" si="10">+M29-M28</f>
        <v>-11808.886021505576</v>
      </c>
      <c r="O29" s="27">
        <f t="shared" ref="O29:O31" si="11">+(M29-M28)/M28</f>
        <v>-5.4601011259804155E-3</v>
      </c>
      <c r="P29" s="21">
        <v>14662.2</v>
      </c>
      <c r="Q29" s="21">
        <f t="shared" ref="Q29:Q31" si="12">+P29-P28</f>
        <v>-658.44516129032127</v>
      </c>
      <c r="R29" s="27">
        <f t="shared" ref="R29:R31" si="13">+(P29-P28)/P28</f>
        <v>-4.297763928075117E-2</v>
      </c>
      <c r="S29" s="21">
        <v>3061705.4176200009</v>
      </c>
      <c r="T29" s="21">
        <f t="shared" ref="T29:T31" si="14">+S29-S28</f>
        <v>86718.987278065644</v>
      </c>
      <c r="U29" s="27">
        <f t="shared" ref="U29:U31" si="15">+(S29-S28)/S28</f>
        <v>2.9149372378178696E-2</v>
      </c>
      <c r="V29" s="21">
        <v>4759.333333333333</v>
      </c>
      <c r="W29" s="21">
        <f t="shared" ref="W29:W31" si="16">+V29-V28</f>
        <v>-194.92473118279577</v>
      </c>
      <c r="X29" s="27">
        <f t="shared" ref="X29:X31" si="17">+V29/V28-1</f>
        <v>-3.9344888506899656E-2</v>
      </c>
      <c r="Y29" s="94">
        <f t="shared" ref="Y29" si="18">+VLOOKUP(C29,$CV:$CW,2,FALSE)</f>
        <v>0.33750000000000002</v>
      </c>
      <c r="Z29" s="90">
        <f t="shared" ref="Z29:Z31" si="19">(Y29-Y28)*10000</f>
        <v>200.00000000000017</v>
      </c>
      <c r="AA29" s="90">
        <v>-84521.379199999996</v>
      </c>
      <c r="AB29" s="21">
        <v>1734.2930260000001</v>
      </c>
      <c r="AC29" s="27">
        <f t="shared" ref="AC29:AC31" si="20">+(AB29-AB28)/AB28</f>
        <v>1.0942966209303342E-2</v>
      </c>
      <c r="AD29" s="89">
        <f t="shared" ref="AD29:AD31" si="21">AB29/NETWORKDAYS(C28,C29)</f>
        <v>82.585382190476196</v>
      </c>
      <c r="AE29" s="47">
        <f t="shared" ref="AE29:AE31" si="22">VLOOKUP(C29,$CO:$CP,2)</f>
        <v>86.72</v>
      </c>
      <c r="AF29" s="49">
        <f>AE29/AE28-1</f>
        <v>3.3734652521158592E-2</v>
      </c>
      <c r="AG29" s="62">
        <f t="shared" ref="AG29:AG31" si="23">AE29/AE17-1</f>
        <v>0.44678011344678015</v>
      </c>
      <c r="AH29" s="47">
        <f t="shared" ref="AH29:AH31" si="24">VLOOKUP(C29,BZ:CA,2)</f>
        <v>148.04</v>
      </c>
      <c r="AI29" s="92">
        <f t="shared" ref="AI29:AI31" si="25">+AH29/AH28-1</f>
        <v>2.3019634394041422E-3</v>
      </c>
      <c r="AJ29" s="24">
        <f t="shared" ref="AJ29:AJ31" si="26">AH29/AE29-1</f>
        <v>0.70710332103321027</v>
      </c>
      <c r="AK29" s="21">
        <v>38652</v>
      </c>
      <c r="AL29" s="27">
        <f t="shared" ref="AL29:AL31" si="27">AK29/AK28-1</f>
        <v>-3.021605116380599E-2</v>
      </c>
      <c r="AM29" s="47">
        <f>VLOOKUP(C29,BW:BX,2)</f>
        <v>5.3319000000000001</v>
      </c>
      <c r="AN29" s="27">
        <f t="shared" ref="AN29:AN31" si="28">+AM29/AM28-1</f>
        <v>-7.1841381471294818E-2</v>
      </c>
      <c r="AO29" s="25">
        <f t="shared" ref="AO29:AO31" si="29">+VLOOKUP(C29,CR18:CT416,2)</f>
        <v>863.75</v>
      </c>
      <c r="AP29" s="86">
        <f t="shared" ref="AP29:AP31" si="30">+AO29*50/136.076</f>
        <v>317.37778888268321</v>
      </c>
      <c r="AQ29" s="84">
        <f t="shared" ref="AQ29:AQ31" si="31">+AP29/AP28-1</f>
        <v>-6.4758793623043154E-3</v>
      </c>
      <c r="AS29" s="47">
        <f ca="1">+AVERAGE(OFFSET($CO$1,MATCH($C28,CO:CO,1),1,1,1),OFFSET($CO$1,MATCH($C29,$CO:$CO,1),1,1,1))</f>
        <v>85.68</v>
      </c>
      <c r="AT29" s="27">
        <f t="shared" ref="AT29:AT31" ca="1" si="32">+(AS29-AS28)/AS28</f>
        <v>3.7225349555111885E-2</v>
      </c>
      <c r="AU29" s="27">
        <f t="shared" ref="AU29:AU31" ca="1" si="33">+($AS29-$AS17)/$AS17</f>
        <v>0.43169855459938189</v>
      </c>
      <c r="AV29" s="47">
        <f ca="1">AVERAGE(OFFSET($BZ$1,MATCH(C28,$BZ:$BZ),1,1,1):OFFSET($BZ$1,MATCH(C29,$BZ:$BZ),1,1,1))</f>
        <v>148.01870967741937</v>
      </c>
      <c r="AW29" s="49">
        <f t="shared" ref="AW29:AW31" ca="1" si="34">+(AV29-AV28)/AV28</f>
        <v>-6.5165902273747828E-2</v>
      </c>
      <c r="AX29" s="88">
        <f t="shared" ref="AX29:AX31" ca="1" si="35">AV29/AS29-1</f>
        <v>0.72757597662721007</v>
      </c>
      <c r="AY29" s="21">
        <v>39164.239999999998</v>
      </c>
      <c r="AZ29" s="27">
        <f t="shared" ref="AZ29:AZ31" si="36">+(AY29-AY28)/AY28</f>
        <v>-3.8664975667941137E-2</v>
      </c>
      <c r="BA29" s="47">
        <f t="shared" ref="BA29:BA31" ca="1" si="37">+AVERAGE(OFFSET($BX$1,MATCH(C28,BW:BW,1),0),OFFSET($BX$1,MATCH(C29,BW:BW,1),0))</f>
        <v>5.4742999999999995</v>
      </c>
      <c r="BB29" s="27">
        <f t="shared" ref="BB29:BB31" ca="1" si="38">BA29/BA28-1</f>
        <v>-3.8432488450931834E-2</v>
      </c>
      <c r="BC29" s="91">
        <f t="shared" ref="BC29:BC31" ca="1" si="39">+AVERAGE(OFFSET($CS$1,MATCH(C28,CR:CR,1),0),OFFSET($CS$1,MATCH(C29,CR:CR,1),0))</f>
        <v>1111.75</v>
      </c>
      <c r="BD29" s="85">
        <f t="shared" ref="BD29:BD31" ca="1" si="40">+BC29*50/136.076</f>
        <v>408.50333637085163</v>
      </c>
      <c r="BE29" s="27">
        <f t="shared" ref="BE29:BE31" ca="1" si="41">+BD29/BD28-1</f>
        <v>6.6682657711681692E-2</v>
      </c>
      <c r="BG29" s="70">
        <f>VLOOKUP($C29,$CK:$CM,3)</f>
        <v>128.09740783014351</v>
      </c>
      <c r="BH29" s="72">
        <f t="shared" ref="BH29:BH31" si="42">+BG29-$CM$3</f>
        <v>17.470592041499287</v>
      </c>
      <c r="BI29" s="27">
        <f t="shared" ref="BI29:BI31" si="43">$CM$3/BG29-1</f>
        <v>-0.13638521135935244</v>
      </c>
      <c r="BJ29" s="70">
        <f t="shared" ref="BJ29:BJ31" si="44">VLOOKUP($C29,$CK:$CM,2)</f>
        <v>121.26496490659808</v>
      </c>
      <c r="BK29" s="72">
        <f t="shared" ref="BK29:BK31" si="45">+BJ29-$CL$3</f>
        <v>3.975413849300125</v>
      </c>
      <c r="BL29" s="27">
        <f t="shared" ref="BL29:BL31" si="46">$CL$3/BJ29-1</f>
        <v>-3.278287222003573E-2</v>
      </c>
      <c r="BN29" s="70">
        <f>+CI292</f>
        <v>127.97126031907678</v>
      </c>
      <c r="BO29" s="72">
        <f t="shared" ref="BO29" si="47">+BN29-$CM$3</f>
        <v>17.344444530432554</v>
      </c>
      <c r="BP29" s="27">
        <f t="shared" ref="BP29" si="48">$CM$3/BN29-1</f>
        <v>-0.13553390415306399</v>
      </c>
      <c r="BQ29" s="72">
        <f t="shared" ref="BQ29:BQ31" si="49">VLOOKUP($C29,$CG:$CI,2)</f>
        <v>120.51046552985849</v>
      </c>
      <c r="BR29" s="72">
        <f t="shared" ref="BR29" si="50">+BQ29-$CL$3</f>
        <v>3.220914472560537</v>
      </c>
      <c r="BS29" s="27">
        <f t="shared" ref="BS29" si="51">$CL$3/BQ29-1</f>
        <v>-2.6727259399412895E-2</v>
      </c>
      <c r="BW29" s="63">
        <v>43468</v>
      </c>
      <c r="BX29" s="65">
        <v>3.7565</v>
      </c>
      <c r="BZ29" s="63">
        <v>43475</v>
      </c>
      <c r="CA29" s="67">
        <v>37.24</v>
      </c>
      <c r="CC29" s="63">
        <v>43474</v>
      </c>
      <c r="CD29" s="68">
        <v>37.75</v>
      </c>
      <c r="CE29" s="68">
        <v>39.75</v>
      </c>
      <c r="CG29" s="69">
        <v>36160</v>
      </c>
      <c r="CH29" s="70">
        <v>82.815481837329173</v>
      </c>
      <c r="CI29" s="70">
        <v>72.000283313378574</v>
      </c>
      <c r="CK29" s="63">
        <v>35454</v>
      </c>
      <c r="CL29" s="70">
        <v>84.922335821985513</v>
      </c>
      <c r="CM29" s="70">
        <v>70.161530016339455</v>
      </c>
      <c r="CO29" s="63">
        <v>43124</v>
      </c>
      <c r="CP29" s="71">
        <v>19.68</v>
      </c>
      <c r="CR29" s="63">
        <v>43452</v>
      </c>
      <c r="CS29" s="71">
        <v>910.5</v>
      </c>
      <c r="CT29" s="71">
        <v>334.55568946765044</v>
      </c>
      <c r="CV29" s="63">
        <v>43458</v>
      </c>
      <c r="CW29" s="93">
        <v>0.479375</v>
      </c>
      <c r="CY29" s="83"/>
    </row>
    <row r="30" spans="1:103" ht="15" thickBot="1">
      <c r="C30" s="3">
        <v>44196</v>
      </c>
      <c r="D30" s="21">
        <v>2425024.8709677421</v>
      </c>
      <c r="E30" s="21">
        <f t="shared" si="4"/>
        <v>87298.704301075544</v>
      </c>
      <c r="F30" s="27">
        <f t="shared" si="5"/>
        <v>3.7343426080375206E-2</v>
      </c>
      <c r="G30" s="21">
        <v>1701909.0708560001</v>
      </c>
      <c r="H30" s="21">
        <f t="shared" si="6"/>
        <v>102405.63040839625</v>
      </c>
      <c r="I30" s="27">
        <f t="shared" si="7"/>
        <v>6.4023388646003251E-2</v>
      </c>
      <c r="J30" s="21">
        <v>4874838.6774193551</v>
      </c>
      <c r="K30" s="21">
        <f t="shared" si="8"/>
        <v>250741.91075268853</v>
      </c>
      <c r="L30" s="27">
        <f t="shared" si="9"/>
        <v>5.4225057001443054E-2</v>
      </c>
      <c r="M30" s="21">
        <v>2203252.7741935486</v>
      </c>
      <c r="N30" s="21">
        <f t="shared" si="10"/>
        <v>52302.079569892958</v>
      </c>
      <c r="O30" s="27">
        <f t="shared" si="11"/>
        <v>2.4315796592001414E-2</v>
      </c>
      <c r="P30" s="21">
        <v>15112</v>
      </c>
      <c r="Q30" s="21">
        <f t="shared" si="12"/>
        <v>449.79999999999927</v>
      </c>
      <c r="R30" s="27">
        <f t="shared" si="13"/>
        <v>3.0677524518830684E-2</v>
      </c>
      <c r="S30" s="21">
        <v>3147318.6627225811</v>
      </c>
      <c r="T30" s="21">
        <f t="shared" si="14"/>
        <v>85613.245102580171</v>
      </c>
      <c r="U30" s="27">
        <f t="shared" si="15"/>
        <v>2.7962600389272962E-2</v>
      </c>
      <c r="V30" s="21">
        <v>4556.9032258064517</v>
      </c>
      <c r="W30" s="21">
        <f t="shared" si="16"/>
        <v>-202.43010752688133</v>
      </c>
      <c r="X30" s="27">
        <f t="shared" si="17"/>
        <v>-4.2533290557546177E-2</v>
      </c>
      <c r="Y30" s="94">
        <f>+VLOOKUP(C30,$CV:$CW,2)</f>
        <v>0.34250000000000003</v>
      </c>
      <c r="Z30" s="90">
        <f t="shared" si="19"/>
        <v>50.000000000000043</v>
      </c>
      <c r="AA30" s="90">
        <v>-26272.698899999996</v>
      </c>
      <c r="AB30" s="21">
        <v>1690.80753</v>
      </c>
      <c r="AC30" s="27">
        <f t="shared" si="20"/>
        <v>-2.5073903514618648E-2</v>
      </c>
      <c r="AD30" s="89">
        <f t="shared" si="21"/>
        <v>70.450313750000007</v>
      </c>
      <c r="AE30" s="47">
        <f t="shared" si="22"/>
        <v>89.87</v>
      </c>
      <c r="AF30" s="49">
        <f t="shared" ref="AF30:AF31" si="52">AE30/AE29-1</f>
        <v>3.6323800738007339E-2</v>
      </c>
      <c r="AG30" s="62">
        <f t="shared" si="23"/>
        <v>0.50058440474202714</v>
      </c>
      <c r="AH30" s="47">
        <f t="shared" si="24"/>
        <v>140.26</v>
      </c>
      <c r="AI30" s="92">
        <f t="shared" si="25"/>
        <v>-5.255336395568766E-2</v>
      </c>
      <c r="AJ30" s="24">
        <f t="shared" si="26"/>
        <v>0.56069878713697552</v>
      </c>
      <c r="AK30" s="21">
        <v>39387</v>
      </c>
      <c r="AL30" s="27">
        <f t="shared" si="27"/>
        <v>1.9015833592052056E-2</v>
      </c>
      <c r="AM30" s="47">
        <f t="shared" ref="AM30:AM31" si="53">VLOOKUP(C30,BW:BX,2)</f>
        <v>5.1935000000000002</v>
      </c>
      <c r="AN30" s="27">
        <f t="shared" si="28"/>
        <v>-2.5956975937283078E-2</v>
      </c>
      <c r="AO30" s="25">
        <f t="shared" si="29"/>
        <v>863.62</v>
      </c>
      <c r="AP30" s="86">
        <f t="shared" si="30"/>
        <v>317.33002145859666</v>
      </c>
      <c r="AQ30" s="84">
        <f t="shared" si="31"/>
        <v>-1.5050651230097412E-4</v>
      </c>
      <c r="AS30" s="47">
        <f t="shared" ref="AS30:AS31" ca="1" si="54">+AVERAGE(OFFSET($CO$1,MATCH($C29,CO:CO,1),1,1,1),OFFSET($CO$1,MATCH($C30,$CO:$CO,1),1,1,1))</f>
        <v>88.585000000000008</v>
      </c>
      <c r="AT30" s="27">
        <f t="shared" ca="1" si="32"/>
        <v>3.3905228758169946E-2</v>
      </c>
      <c r="AU30" s="27">
        <f t="shared" ca="1" si="33"/>
        <v>0.47851122423433212</v>
      </c>
      <c r="AV30" s="47">
        <f ca="1">AVERAGE(OFFSET($BZ$1,MATCH(C29,$BZ:$BZ),1,1,1):OFFSET($BZ$1,MATCH(C30,$BZ:$BZ),1,1,1))</f>
        <v>142.43718750000002</v>
      </c>
      <c r="AW30" s="49">
        <f t="shared" ca="1" si="34"/>
        <v>-3.7708220734954966E-2</v>
      </c>
      <c r="AX30" s="88">
        <f t="shared" ca="1" si="35"/>
        <v>0.60791542021787004</v>
      </c>
      <c r="AY30" s="21">
        <v>38899.738709677426</v>
      </c>
      <c r="AZ30" s="27">
        <f t="shared" si="36"/>
        <v>-6.7536428722368277E-3</v>
      </c>
      <c r="BA30" s="47">
        <f t="shared" ca="1" si="37"/>
        <v>5.2514500000000002</v>
      </c>
      <c r="BB30" s="27">
        <f t="shared" ca="1" si="38"/>
        <v>-4.0708401074109779E-2</v>
      </c>
      <c r="BC30" s="91">
        <f t="shared" ca="1" si="39"/>
        <v>1236.75</v>
      </c>
      <c r="BD30" s="85">
        <f t="shared" ca="1" si="40"/>
        <v>454.4335518386784</v>
      </c>
      <c r="BE30" s="27">
        <f t="shared" ca="1" si="41"/>
        <v>0.11243534967393742</v>
      </c>
      <c r="BG30" s="70">
        <f t="shared" ref="BG30:BG31" si="55">VLOOKUP($C30,$CK:$CM,3)</f>
        <v>128.32005885318318</v>
      </c>
      <c r="BH30" s="72">
        <f t="shared" si="42"/>
        <v>17.693243064538962</v>
      </c>
      <c r="BI30" s="27">
        <f t="shared" si="43"/>
        <v>-0.13788368882204616</v>
      </c>
      <c r="BJ30" s="70">
        <f t="shared" si="44"/>
        <v>124.73479607764889</v>
      </c>
      <c r="BK30" s="72">
        <f t="shared" si="45"/>
        <v>7.4452450203509386</v>
      </c>
      <c r="BL30" s="27">
        <f t="shared" si="46"/>
        <v>-5.968859736393195E-2</v>
      </c>
      <c r="BN30" s="70">
        <f t="shared" ref="BN30:BN31" si="56">+CI293</f>
        <v>128.27534235245355</v>
      </c>
      <c r="BO30" s="72">
        <f t="shared" ref="BO30:BO31" si="57">+BN30-$CM$3</f>
        <v>17.648526563809327</v>
      </c>
      <c r="BP30" s="27">
        <f t="shared" ref="BP30:BP31" si="58">$CM$3/BN30-1</f>
        <v>-0.13758315698209289</v>
      </c>
      <c r="BQ30" s="72">
        <f t="shared" si="49"/>
        <v>123.97835241954003</v>
      </c>
      <c r="BR30" s="72">
        <f t="shared" ref="BR30:BR31" si="59">+BQ30-$CL$3</f>
        <v>6.6888013622420743</v>
      </c>
      <c r="BS30" s="27">
        <f t="shared" ref="BS30:BS31" si="60">$CL$3/BQ30-1</f>
        <v>-5.3951365151291175E-2</v>
      </c>
      <c r="BW30" s="63">
        <v>43469</v>
      </c>
      <c r="BX30" s="65">
        <v>3.7155</v>
      </c>
      <c r="BZ30" s="63">
        <v>43476</v>
      </c>
      <c r="CA30" s="67">
        <v>37.090000000000003</v>
      </c>
      <c r="CC30" s="63">
        <v>43475</v>
      </c>
      <c r="CD30" s="68">
        <v>37.25</v>
      </c>
      <c r="CE30" s="68">
        <v>39.25</v>
      </c>
      <c r="CG30" s="69">
        <v>36191</v>
      </c>
      <c r="CH30" s="70">
        <v>78.255480070636423</v>
      </c>
      <c r="CI30" s="70">
        <v>71.961661998792451</v>
      </c>
      <c r="CK30" s="63">
        <v>35455</v>
      </c>
      <c r="CL30" s="70">
        <v>84.928335379811898</v>
      </c>
      <c r="CM30" s="70">
        <v>70.155248590919157</v>
      </c>
      <c r="CO30" s="63">
        <v>43125</v>
      </c>
      <c r="CP30" s="71">
        <v>19.559999999999999</v>
      </c>
      <c r="CR30" s="63">
        <v>43453</v>
      </c>
      <c r="CS30" s="71">
        <v>922.12</v>
      </c>
      <c r="CT30" s="71">
        <v>338.82536229753964</v>
      </c>
      <c r="CV30" s="63">
        <v>43459</v>
      </c>
      <c r="CW30" s="93">
        <v>0.479375</v>
      </c>
      <c r="CY30" s="83"/>
    </row>
    <row r="31" spans="1:103" ht="15" thickBot="1">
      <c r="C31" s="3">
        <v>44227</v>
      </c>
      <c r="D31" s="21">
        <v>2581522.4193548388</v>
      </c>
      <c r="E31" s="21">
        <f t="shared" si="4"/>
        <v>156497.54838709673</v>
      </c>
      <c r="F31" s="27">
        <f t="shared" si="5"/>
        <v>6.4534409630464556E-2</v>
      </c>
      <c r="G31" s="21">
        <v>1739075.900569</v>
      </c>
      <c r="H31" s="21">
        <f t="shared" si="6"/>
        <v>37166.829712999985</v>
      </c>
      <c r="I31" s="27">
        <f t="shared" si="7"/>
        <v>2.1838316952095673E-2</v>
      </c>
      <c r="J31" s="21">
        <v>5063209.0967741944</v>
      </c>
      <c r="K31" s="21">
        <f t="shared" si="8"/>
        <v>188370.41935483925</v>
      </c>
      <c r="L31" s="27">
        <f t="shared" si="9"/>
        <v>3.8641364734260067E-2</v>
      </c>
      <c r="M31" s="21">
        <v>2381530.1290322584</v>
      </c>
      <c r="N31" s="21">
        <f t="shared" si="10"/>
        <v>178277.35483870981</v>
      </c>
      <c r="O31" s="27">
        <f t="shared" si="11"/>
        <v>8.091552495784976E-2</v>
      </c>
      <c r="P31" s="21">
        <v>15745.322580645161</v>
      </c>
      <c r="Q31" s="21">
        <f t="shared" si="12"/>
        <v>633.322580645161</v>
      </c>
      <c r="R31" s="27">
        <f t="shared" si="13"/>
        <v>4.1908587919875659E-2</v>
      </c>
      <c r="S31" s="21">
        <v>3226577.5896193548</v>
      </c>
      <c r="T31" s="21">
        <f t="shared" si="14"/>
        <v>79258.926896773744</v>
      </c>
      <c r="U31" s="27">
        <f t="shared" si="15"/>
        <v>2.5183000321998213E-2</v>
      </c>
      <c r="V31" s="21">
        <v>4413.6129032258059</v>
      </c>
      <c r="W31" s="21">
        <f t="shared" si="16"/>
        <v>-143.29032258064581</v>
      </c>
      <c r="X31" s="27">
        <f t="shared" si="17"/>
        <v>-3.1444670970664945E-2</v>
      </c>
      <c r="Y31" s="94">
        <f>+VLOOKUP(C31,$CV:$CW,2)</f>
        <v>0.34187499999999998</v>
      </c>
      <c r="Z31" s="90">
        <f t="shared" si="19"/>
        <v>-6.2500000000004219</v>
      </c>
      <c r="AA31" s="90">
        <v>50680.866300000009</v>
      </c>
      <c r="AB31" s="21">
        <v>2140.3545749999998</v>
      </c>
      <c r="AC31" s="27">
        <f t="shared" si="20"/>
        <v>0.26587712499718985</v>
      </c>
      <c r="AD31" s="89">
        <f t="shared" si="21"/>
        <v>97.288844318181816</v>
      </c>
      <c r="AE31" s="47">
        <f t="shared" si="22"/>
        <v>92.7</v>
      </c>
      <c r="AF31" s="49">
        <f t="shared" si="52"/>
        <v>3.1489929898742552E-2</v>
      </c>
      <c r="AG31" s="62">
        <f t="shared" si="23"/>
        <v>0.53603976801988407</v>
      </c>
      <c r="AH31" s="47">
        <f t="shared" si="24"/>
        <v>150.52000000000001</v>
      </c>
      <c r="AI31" s="92">
        <f t="shared" si="25"/>
        <v>7.3149864537288112E-2</v>
      </c>
      <c r="AJ31" s="24">
        <f t="shared" si="26"/>
        <v>0.62373247033441204</v>
      </c>
      <c r="AK31" s="21">
        <v>39515.199999999997</v>
      </c>
      <c r="AL31" s="27">
        <f t="shared" si="27"/>
        <v>3.2548810521237925E-3</v>
      </c>
      <c r="AM31" s="47">
        <f t="shared" si="53"/>
        <v>5.4625000000000004</v>
      </c>
      <c r="AN31" s="27">
        <f t="shared" si="28"/>
        <v>5.1795513622797662E-2</v>
      </c>
      <c r="AO31" s="25">
        <f t="shared" si="29"/>
        <v>866</v>
      </c>
      <c r="AP31" s="86">
        <f t="shared" si="30"/>
        <v>318.20453276110408</v>
      </c>
      <c r="AQ31" s="84">
        <f t="shared" si="31"/>
        <v>2.7558416896320548E-3</v>
      </c>
      <c r="AS31" s="47">
        <f t="shared" ca="1" si="54"/>
        <v>90.22</v>
      </c>
      <c r="AT31" s="27">
        <f t="shared" ca="1" si="32"/>
        <v>1.8456849353727954E-2</v>
      </c>
      <c r="AU31" s="27">
        <f t="shared" ca="1" si="33"/>
        <v>0.50066533599467722</v>
      </c>
      <c r="AV31" s="47">
        <f ca="1">AVERAGE(OFFSET($BZ$1,MATCH(C30,$BZ:$BZ),1,1,1):OFFSET($BZ$1,MATCH(C31,$BZ:$BZ),1,1,1))</f>
        <v>146.55419354838713</v>
      </c>
      <c r="AW31" s="49">
        <f t="shared" ca="1" si="34"/>
        <v>2.8904011098836887E-2</v>
      </c>
      <c r="AX31" s="88">
        <f t="shared" ca="1" si="35"/>
        <v>0.62440915039223155</v>
      </c>
      <c r="AY31" s="21">
        <v>39612.661290322576</v>
      </c>
      <c r="AZ31" s="27">
        <f t="shared" si="36"/>
        <v>1.8327181731629227E-2</v>
      </c>
      <c r="BA31" s="47">
        <f t="shared" ca="1" si="37"/>
        <v>5.2968000000000002</v>
      </c>
      <c r="BB31" s="27">
        <f t="shared" ca="1" si="38"/>
        <v>8.6357101372001033E-3</v>
      </c>
      <c r="BC31" s="91">
        <f t="shared" ca="1" si="39"/>
        <v>1310.25</v>
      </c>
      <c r="BD31" s="85">
        <f t="shared" ca="1" si="40"/>
        <v>481.44051853376055</v>
      </c>
      <c r="BE31" s="27">
        <f t="shared" ca="1" si="41"/>
        <v>5.9429957550030332E-2</v>
      </c>
      <c r="BG31" s="70">
        <f t="shared" si="55"/>
        <v>128.31533406781833</v>
      </c>
      <c r="BH31" s="72">
        <f t="shared" si="42"/>
        <v>17.688518279174104</v>
      </c>
      <c r="BI31" s="27">
        <f t="shared" si="43"/>
        <v>-0.1378519442565237</v>
      </c>
      <c r="BJ31" s="70">
        <f t="shared" si="44"/>
        <v>122.91147708375291</v>
      </c>
      <c r="BK31" s="72">
        <f t="shared" si="45"/>
        <v>5.6219260264549575</v>
      </c>
      <c r="BL31" s="27">
        <f t="shared" si="46"/>
        <v>-4.573963440878781E-2</v>
      </c>
      <c r="BN31" s="70">
        <f t="shared" si="56"/>
        <v>128.42556756637677</v>
      </c>
      <c r="BO31" s="72">
        <f t="shared" si="57"/>
        <v>17.798751777732548</v>
      </c>
      <c r="BP31" s="27">
        <f t="shared" si="58"/>
        <v>-0.13859196509708438</v>
      </c>
      <c r="BQ31" s="72">
        <f t="shared" si="49"/>
        <v>123.72219487078384</v>
      </c>
      <c r="BR31" s="72">
        <f t="shared" si="59"/>
        <v>6.4326438134858819</v>
      </c>
      <c r="BS31" s="27">
        <f t="shared" si="60"/>
        <v>-5.1992642227242869E-2</v>
      </c>
      <c r="BW31" s="63">
        <v>43472</v>
      </c>
      <c r="BX31" s="65">
        <v>3.7355999999999998</v>
      </c>
      <c r="BZ31" s="63">
        <v>43479</v>
      </c>
      <c r="CA31" s="67">
        <v>36.89</v>
      </c>
      <c r="CC31" s="63">
        <v>43476</v>
      </c>
      <c r="CD31" s="68">
        <v>37.25</v>
      </c>
      <c r="CE31" s="68">
        <v>39.25</v>
      </c>
      <c r="CG31" s="69">
        <v>36219</v>
      </c>
      <c r="CH31" s="70">
        <v>70.3067456694383</v>
      </c>
      <c r="CI31" s="70">
        <v>71.921288024927293</v>
      </c>
      <c r="CK31" s="63">
        <v>35456</v>
      </c>
      <c r="CL31" s="70">
        <v>84.934335361492586</v>
      </c>
      <c r="CM31" s="70">
        <v>70.148967727862669</v>
      </c>
      <c r="CO31" s="63">
        <v>43126</v>
      </c>
      <c r="CP31" s="71">
        <v>19.57</v>
      </c>
      <c r="CR31" s="63">
        <v>43454</v>
      </c>
      <c r="CS31" s="71">
        <v>920.75</v>
      </c>
      <c r="CT31" s="71">
        <v>338.32196713601223</v>
      </c>
      <c r="CV31" s="63">
        <v>43460</v>
      </c>
      <c r="CW31" s="93">
        <v>0.47</v>
      </c>
      <c r="CY31" s="83"/>
    </row>
    <row r="32" spans="1:103" ht="15" thickBot="1">
      <c r="M32" s="21"/>
      <c r="S32" s="21"/>
      <c r="V32" s="21"/>
      <c r="AB32" s="21"/>
      <c r="BW32" s="63">
        <v>43473</v>
      </c>
      <c r="BX32" s="65">
        <v>3.7132999999999998</v>
      </c>
      <c r="BZ32" s="63">
        <v>43480</v>
      </c>
      <c r="CA32" s="67">
        <v>37.090000000000003</v>
      </c>
      <c r="CC32" s="63">
        <v>43479</v>
      </c>
      <c r="CD32" s="68">
        <v>37.25</v>
      </c>
      <c r="CE32" s="68">
        <v>39</v>
      </c>
      <c r="CG32" s="69">
        <v>36250</v>
      </c>
      <c r="CH32" s="70">
        <v>70.867314477839159</v>
      </c>
      <c r="CI32" s="70">
        <v>72.280404471234974</v>
      </c>
      <c r="CK32" s="63">
        <v>35457</v>
      </c>
      <c r="CL32" s="70">
        <v>84.775312795734962</v>
      </c>
      <c r="CM32" s="70">
        <v>70.145224294341034</v>
      </c>
      <c r="CO32" s="63">
        <v>43127</v>
      </c>
      <c r="CP32" s="71">
        <v>19.57</v>
      </c>
      <c r="CR32" s="63">
        <v>43455</v>
      </c>
      <c r="CS32" s="71">
        <v>923</v>
      </c>
      <c r="CT32" s="71">
        <v>339.1487110144331</v>
      </c>
      <c r="CV32" s="63">
        <v>43461</v>
      </c>
      <c r="CW32" s="93">
        <v>0.48249999999999998</v>
      </c>
      <c r="CY32" s="83"/>
    </row>
    <row r="33" spans="13:103" ht="15" thickBot="1">
      <c r="M33" s="21"/>
      <c r="AB33" s="21"/>
      <c r="BW33" s="63">
        <v>43474</v>
      </c>
      <c r="BX33" s="65">
        <v>3.6806999999999999</v>
      </c>
      <c r="BZ33" s="63">
        <v>43481</v>
      </c>
      <c r="CA33" s="67">
        <v>37.619999999999997</v>
      </c>
      <c r="CC33" s="63">
        <v>43480</v>
      </c>
      <c r="CD33" s="68">
        <v>37.25</v>
      </c>
      <c r="CE33" s="68">
        <v>39.25</v>
      </c>
      <c r="CG33" s="69">
        <v>36280</v>
      </c>
      <c r="CH33" s="70">
        <v>73.641684152449486</v>
      </c>
      <c r="CI33" s="70">
        <v>72.852461077227446</v>
      </c>
      <c r="CK33" s="63">
        <v>35458</v>
      </c>
      <c r="CL33" s="70">
        <v>84.468275060063888</v>
      </c>
      <c r="CM33" s="70">
        <v>70.142326800978424</v>
      </c>
      <c r="CO33" s="63">
        <v>43128</v>
      </c>
      <c r="CP33" s="71">
        <v>19.57</v>
      </c>
      <c r="CR33" s="63">
        <v>43458</v>
      </c>
      <c r="CS33" s="71">
        <v>918.5</v>
      </c>
      <c r="CT33" s="71">
        <v>337.49522325759136</v>
      </c>
      <c r="CV33" s="63">
        <v>43462</v>
      </c>
      <c r="CW33" s="93">
        <v>0.495</v>
      </c>
      <c r="CY33" s="83"/>
    </row>
    <row r="34" spans="13:103" ht="15" thickBot="1">
      <c r="M34" s="21"/>
      <c r="BW34" s="63">
        <v>43475</v>
      </c>
      <c r="BX34" s="65">
        <v>3.7105000000000001</v>
      </c>
      <c r="BZ34" s="63">
        <v>43482</v>
      </c>
      <c r="CA34" s="67">
        <v>37.9</v>
      </c>
      <c r="CC34" s="63">
        <v>43481</v>
      </c>
      <c r="CD34" s="68">
        <v>37.25</v>
      </c>
      <c r="CE34" s="68">
        <v>39.25</v>
      </c>
      <c r="CG34" s="69">
        <v>36311</v>
      </c>
      <c r="CH34" s="70">
        <v>74.453710946138742</v>
      </c>
      <c r="CI34" s="70">
        <v>73.330943235041374</v>
      </c>
      <c r="CK34" s="63">
        <v>35459</v>
      </c>
      <c r="CL34" s="70">
        <v>84.547911374483434</v>
      </c>
      <c r="CM34" s="70">
        <v>70.139429590424641</v>
      </c>
      <c r="CO34" s="63">
        <v>43129</v>
      </c>
      <c r="CP34" s="71">
        <v>19.579999999999998</v>
      </c>
      <c r="CR34" s="63">
        <v>43459</v>
      </c>
      <c r="CS34" s="71">
        <v>923.75</v>
      </c>
      <c r="CT34" s="71">
        <v>339.42429230724008</v>
      </c>
      <c r="CV34" s="63">
        <v>43463</v>
      </c>
      <c r="CW34" s="93">
        <v>0.495</v>
      </c>
      <c r="CY34" s="83"/>
    </row>
    <row r="35" spans="13:103" ht="15" thickBot="1">
      <c r="M35" s="21"/>
      <c r="BW35" s="63">
        <v>43476</v>
      </c>
      <c r="BX35" s="65">
        <v>3.7113</v>
      </c>
      <c r="BZ35" s="63">
        <v>43483</v>
      </c>
      <c r="CA35" s="67">
        <v>37.78</v>
      </c>
      <c r="CC35" s="63">
        <v>43482</v>
      </c>
      <c r="CD35" s="68">
        <v>37</v>
      </c>
      <c r="CE35" s="68">
        <v>39</v>
      </c>
      <c r="CG35" s="69">
        <v>36341</v>
      </c>
      <c r="CH35" s="70">
        <v>73.18614646845532</v>
      </c>
      <c r="CI35" s="70">
        <v>73.529951225289636</v>
      </c>
      <c r="CK35" s="63">
        <v>35460</v>
      </c>
      <c r="CL35" s="70">
        <v>84.616822260080269</v>
      </c>
      <c r="CM35" s="70">
        <v>70.134841362357719</v>
      </c>
      <c r="CO35" s="63">
        <v>43130</v>
      </c>
      <c r="CP35" s="71">
        <v>19.635000000000002</v>
      </c>
      <c r="CR35" s="63">
        <v>43460</v>
      </c>
      <c r="CS35" s="71">
        <v>907.25</v>
      </c>
      <c r="CT35" s="71">
        <v>333.36150386548695</v>
      </c>
      <c r="CV35" s="63">
        <v>43464</v>
      </c>
      <c r="CW35" s="93">
        <v>0.495</v>
      </c>
      <c r="CY35" s="83"/>
    </row>
    <row r="36" spans="13:103" ht="15" thickBot="1">
      <c r="BW36" s="63">
        <v>43479</v>
      </c>
      <c r="BX36" s="65">
        <v>3.6991000000000001</v>
      </c>
      <c r="BZ36" s="63">
        <v>43487</v>
      </c>
      <c r="CA36" s="67">
        <v>37.630000000000003</v>
      </c>
      <c r="CC36" s="63">
        <v>43483</v>
      </c>
      <c r="CD36" s="68">
        <v>37</v>
      </c>
      <c r="CE36" s="68">
        <v>39</v>
      </c>
      <c r="CG36" s="69">
        <v>36372</v>
      </c>
      <c r="CH36" s="70">
        <v>72.336065226259635</v>
      </c>
      <c r="CI36" s="70">
        <v>73.621394238572393</v>
      </c>
      <c r="CK36" s="63">
        <v>35461</v>
      </c>
      <c r="CL36" s="70">
        <v>84.618075240084451</v>
      </c>
      <c r="CM36" s="70">
        <v>70.131944705674258</v>
      </c>
      <c r="CO36" s="63">
        <v>43131</v>
      </c>
      <c r="CP36" s="71">
        <v>19.649999999999999</v>
      </c>
      <c r="CR36" s="63">
        <v>43461</v>
      </c>
      <c r="CS36" s="71">
        <v>910.5</v>
      </c>
      <c r="CT36" s="71">
        <v>334.55568946765044</v>
      </c>
      <c r="CV36" s="63">
        <v>43465</v>
      </c>
      <c r="CW36" s="93">
        <v>0.495</v>
      </c>
      <c r="CY36" s="83"/>
    </row>
    <row r="37" spans="13:103" ht="15" thickBot="1">
      <c r="BW37" s="63">
        <v>43480</v>
      </c>
      <c r="BX37" s="65">
        <v>3.7172000000000001</v>
      </c>
      <c r="BZ37" s="63">
        <v>43488</v>
      </c>
      <c r="CA37" s="67">
        <v>37.630000000000003</v>
      </c>
      <c r="CC37" s="63">
        <v>43486</v>
      </c>
      <c r="CD37" s="68">
        <v>36.75</v>
      </c>
      <c r="CE37" s="68">
        <v>38.75</v>
      </c>
      <c r="CG37" s="69">
        <v>36403</v>
      </c>
      <c r="CH37" s="70">
        <v>72.317754428890211</v>
      </c>
      <c r="CI37" s="70">
        <v>73.940307666676347</v>
      </c>
      <c r="CK37" s="63">
        <v>35462</v>
      </c>
      <c r="CL37" s="70">
        <v>84.621323278367143</v>
      </c>
      <c r="CM37" s="70">
        <v>70.127042531119983</v>
      </c>
      <c r="CO37" s="63">
        <v>43132</v>
      </c>
      <c r="CP37" s="71">
        <v>19.38</v>
      </c>
      <c r="CR37" s="63">
        <v>43462</v>
      </c>
      <c r="CS37" s="71">
        <v>903.5</v>
      </c>
      <c r="CT37" s="71">
        <v>331.98359740145213</v>
      </c>
      <c r="CV37" s="63">
        <v>43466</v>
      </c>
      <c r="CW37" s="93">
        <v>0.495</v>
      </c>
    </row>
    <row r="38" spans="13:103" ht="15" thickBot="1">
      <c r="BW38" s="63">
        <v>43481</v>
      </c>
      <c r="BX38" s="65">
        <v>3.7366000000000001</v>
      </c>
      <c r="BZ38" s="63">
        <v>43489</v>
      </c>
      <c r="CA38" s="67">
        <v>37.479999999999997</v>
      </c>
      <c r="CC38" s="63">
        <v>43487</v>
      </c>
      <c r="CD38" s="68">
        <v>36.75</v>
      </c>
      <c r="CE38" s="68">
        <v>38.75</v>
      </c>
      <c r="CG38" s="69">
        <v>36433</v>
      </c>
      <c r="CH38" s="70">
        <v>72.552147400234375</v>
      </c>
      <c r="CI38" s="70">
        <v>74.398275893029464</v>
      </c>
      <c r="CK38" s="63">
        <v>35463</v>
      </c>
      <c r="CL38" s="70">
        <v>84.62457144132479</v>
      </c>
      <c r="CM38" s="70">
        <v>70.122140699224303</v>
      </c>
      <c r="CO38" s="63">
        <v>43133</v>
      </c>
      <c r="CP38" s="71">
        <v>19.5</v>
      </c>
      <c r="CR38" s="63">
        <v>43465</v>
      </c>
      <c r="CS38" s="71">
        <v>893.25</v>
      </c>
      <c r="CT38" s="71">
        <v>328.21731973309033</v>
      </c>
      <c r="CV38" s="63">
        <v>43467</v>
      </c>
      <c r="CW38" s="93">
        <v>0.47</v>
      </c>
    </row>
    <row r="39" spans="13:103" ht="15" thickBot="1">
      <c r="BW39" s="63">
        <v>43482</v>
      </c>
      <c r="BX39" s="65">
        <v>3.7504</v>
      </c>
      <c r="BZ39" s="63">
        <v>43490</v>
      </c>
      <c r="CA39" s="67">
        <v>37.01</v>
      </c>
      <c r="CC39" s="63">
        <v>43488</v>
      </c>
      <c r="CD39" s="68">
        <v>37</v>
      </c>
      <c r="CE39" s="68">
        <v>39</v>
      </c>
      <c r="CG39" s="69">
        <v>36464</v>
      </c>
      <c r="CH39" s="70">
        <v>72.473462502803059</v>
      </c>
      <c r="CI39" s="70">
        <v>74.695385381411157</v>
      </c>
      <c r="CK39" s="63">
        <v>35464</v>
      </c>
      <c r="CL39" s="70">
        <v>84.535918335688535</v>
      </c>
      <c r="CM39" s="70">
        <v>70.119775676635967</v>
      </c>
      <c r="CO39" s="63">
        <v>43134</v>
      </c>
      <c r="CP39" s="71">
        <v>19.5</v>
      </c>
      <c r="CR39" s="63">
        <v>43466</v>
      </c>
      <c r="CS39" s="71">
        <v>894.5</v>
      </c>
      <c r="CT39" s="71">
        <v>328.67662188776859</v>
      </c>
      <c r="CV39" s="63">
        <v>43468</v>
      </c>
      <c r="CW39" s="93">
        <v>0.47499999999999998</v>
      </c>
    </row>
    <row r="40" spans="13:103" ht="15" thickBot="1">
      <c r="BW40" s="63">
        <v>43483</v>
      </c>
      <c r="BX40" s="65">
        <v>3.7517</v>
      </c>
      <c r="BZ40" s="63">
        <v>43493</v>
      </c>
      <c r="CA40" s="67">
        <v>37.08</v>
      </c>
      <c r="CC40" s="63">
        <v>43489</v>
      </c>
      <c r="CD40" s="68">
        <v>36.5</v>
      </c>
      <c r="CE40" s="68">
        <v>38.5</v>
      </c>
      <c r="CG40" s="69">
        <v>36494</v>
      </c>
      <c r="CH40" s="70">
        <v>72.304584158873737</v>
      </c>
      <c r="CI40" s="70">
        <v>74.957139228159662</v>
      </c>
      <c r="CK40" s="63">
        <v>35465</v>
      </c>
      <c r="CL40" s="70">
        <v>84.539881280537571</v>
      </c>
      <c r="CM40" s="70">
        <v>70.118256357311893</v>
      </c>
      <c r="CO40" s="63">
        <v>43135</v>
      </c>
      <c r="CP40" s="71">
        <v>19.5</v>
      </c>
      <c r="CR40" s="63">
        <v>43467</v>
      </c>
      <c r="CS40" s="71">
        <v>907</v>
      </c>
      <c r="CT40" s="71">
        <v>333.26964343455131</v>
      </c>
      <c r="CV40" s="63">
        <v>43469</v>
      </c>
      <c r="CW40" s="93">
        <v>0.46937499999999999</v>
      </c>
    </row>
    <row r="41" spans="13:103" ht="15" thickBot="1">
      <c r="BW41" s="63">
        <v>43486</v>
      </c>
      <c r="BX41" s="65">
        <v>3.7549999999999999</v>
      </c>
      <c r="BZ41" s="63">
        <v>43494</v>
      </c>
      <c r="CA41" s="67">
        <v>37.5</v>
      </c>
      <c r="CC41" s="63">
        <v>43490</v>
      </c>
      <c r="CD41" s="68">
        <v>36.25</v>
      </c>
      <c r="CE41" s="68">
        <v>38.25</v>
      </c>
      <c r="CG41" s="69">
        <v>36525</v>
      </c>
      <c r="CH41" s="70">
        <v>72.803640178101915</v>
      </c>
      <c r="CI41" s="70">
        <v>75.252822662909679</v>
      </c>
      <c r="CK41" s="63">
        <v>35466</v>
      </c>
      <c r="CL41" s="70">
        <v>84.445017878650901</v>
      </c>
      <c r="CM41" s="70">
        <v>70.115046146018699</v>
      </c>
      <c r="CO41" s="63">
        <v>43136</v>
      </c>
      <c r="CP41" s="71">
        <v>19.47</v>
      </c>
      <c r="CR41" s="63">
        <v>43468</v>
      </c>
      <c r="CS41" s="71">
        <v>915.12</v>
      </c>
      <c r="CT41" s="71">
        <v>336.25327023134133</v>
      </c>
      <c r="CV41" s="63">
        <v>43470</v>
      </c>
      <c r="CW41" s="93">
        <v>0.46937499999999999</v>
      </c>
    </row>
    <row r="42" spans="13:103" ht="15" thickBot="1">
      <c r="BW42" s="63">
        <v>43487</v>
      </c>
      <c r="BX42" s="65">
        <v>3.8151999999999999</v>
      </c>
      <c r="BZ42" s="63">
        <v>43495</v>
      </c>
      <c r="CA42" s="67">
        <v>37.409999999999997</v>
      </c>
      <c r="CC42" s="63">
        <v>43493</v>
      </c>
      <c r="CD42" s="68">
        <v>36.25</v>
      </c>
      <c r="CE42" s="68">
        <v>38.25</v>
      </c>
      <c r="CG42" s="69">
        <v>36556</v>
      </c>
      <c r="CH42" s="70">
        <v>73.553419295840584</v>
      </c>
      <c r="CI42" s="70">
        <v>75.149939911900944</v>
      </c>
      <c r="CK42" s="63">
        <v>35467</v>
      </c>
      <c r="CL42" s="70">
        <v>84.440176359579993</v>
      </c>
      <c r="CM42" s="70">
        <v>70.117755159251573</v>
      </c>
      <c r="CO42" s="63">
        <v>43137</v>
      </c>
      <c r="CP42" s="71">
        <v>19.559999999999999</v>
      </c>
      <c r="CR42" s="63">
        <v>43469</v>
      </c>
      <c r="CS42" s="71">
        <v>915</v>
      </c>
      <c r="CT42" s="71">
        <v>336.20917722449224</v>
      </c>
      <c r="CV42" s="63">
        <v>43471</v>
      </c>
      <c r="CW42" s="93">
        <v>0.46937499999999999</v>
      </c>
    </row>
    <row r="43" spans="13:103" ht="15" thickBot="1">
      <c r="BW43" s="63">
        <v>43488</v>
      </c>
      <c r="BX43" s="65">
        <v>3.7663000000000002</v>
      </c>
      <c r="BZ43" s="63">
        <v>43496</v>
      </c>
      <c r="CA43" s="67">
        <v>37.450000000000003</v>
      </c>
      <c r="CC43" s="63">
        <v>43494</v>
      </c>
      <c r="CD43" s="68">
        <v>36.5</v>
      </c>
      <c r="CE43" s="68">
        <v>38.5</v>
      </c>
      <c r="CG43" s="69">
        <v>36585</v>
      </c>
      <c r="CH43" s="70">
        <v>73.332835051306034</v>
      </c>
      <c r="CI43" s="70">
        <v>75.110194430956625</v>
      </c>
      <c r="CK43" s="63">
        <v>35468</v>
      </c>
      <c r="CL43" s="70">
        <v>84.099853334216562</v>
      </c>
      <c r="CM43" s="70">
        <v>70.112853976536826</v>
      </c>
      <c r="CO43" s="63">
        <v>43138</v>
      </c>
      <c r="CP43" s="71">
        <v>19.695</v>
      </c>
      <c r="CR43" s="63">
        <v>43472</v>
      </c>
      <c r="CS43" s="71">
        <v>914</v>
      </c>
      <c r="CT43" s="71">
        <v>335.84173550074962</v>
      </c>
      <c r="CV43" s="63">
        <v>43472</v>
      </c>
      <c r="CW43" s="93">
        <v>0.47249999999999998</v>
      </c>
    </row>
    <row r="44" spans="13:103" ht="15" thickBot="1">
      <c r="BW44" s="63">
        <v>43489</v>
      </c>
      <c r="BX44" s="65">
        <v>3.7732999999999999</v>
      </c>
      <c r="BZ44" s="63">
        <v>43497</v>
      </c>
      <c r="CA44" s="67">
        <v>37.31</v>
      </c>
      <c r="CC44" s="63">
        <v>43495</v>
      </c>
      <c r="CD44" s="68">
        <v>36.25</v>
      </c>
      <c r="CE44" s="68">
        <v>38.25</v>
      </c>
      <c r="CG44" s="69">
        <v>36616</v>
      </c>
      <c r="CH44" s="70">
        <v>73.684087985640801</v>
      </c>
      <c r="CI44" s="70">
        <v>75.693658861679609</v>
      </c>
      <c r="CK44" s="63">
        <v>35469</v>
      </c>
      <c r="CL44" s="70">
        <v>84.103081480713939</v>
      </c>
      <c r="CM44" s="70">
        <v>70.107953136411339</v>
      </c>
      <c r="CO44" s="63">
        <v>43139</v>
      </c>
      <c r="CP44" s="71">
        <v>19.97</v>
      </c>
      <c r="CR44" s="63">
        <v>43473</v>
      </c>
      <c r="CS44" s="71">
        <v>910.25</v>
      </c>
      <c r="CT44" s="71">
        <v>334.4638290367148</v>
      </c>
      <c r="CV44" s="63">
        <v>43473</v>
      </c>
      <c r="CW44" s="93">
        <v>0.47062500000000002</v>
      </c>
    </row>
    <row r="45" spans="13:103" ht="15" thickBot="1">
      <c r="BW45" s="63">
        <v>43490</v>
      </c>
      <c r="BX45" s="65">
        <v>3.7707999999999999</v>
      </c>
      <c r="BZ45" s="63">
        <v>43500</v>
      </c>
      <c r="CA45" s="67">
        <v>37.130000000000003</v>
      </c>
      <c r="CC45" s="63">
        <v>43496</v>
      </c>
      <c r="CD45" s="68">
        <v>35.5</v>
      </c>
      <c r="CE45" s="68">
        <v>37.5</v>
      </c>
      <c r="CG45" s="69">
        <v>36646</v>
      </c>
      <c r="CH45" s="70">
        <v>73.63497220297667</v>
      </c>
      <c r="CI45" s="70">
        <v>76.124472481874122</v>
      </c>
      <c r="CK45" s="63">
        <v>35470</v>
      </c>
      <c r="CL45" s="70">
        <v>84.106309751122694</v>
      </c>
      <c r="CM45" s="70">
        <v>70.10305263885121</v>
      </c>
      <c r="CO45" s="63">
        <v>43140</v>
      </c>
      <c r="CP45" s="71">
        <v>19.98</v>
      </c>
      <c r="CR45" s="63">
        <v>43474</v>
      </c>
      <c r="CS45" s="71">
        <v>915</v>
      </c>
      <c r="CT45" s="71">
        <v>336.20917722449224</v>
      </c>
      <c r="CV45" s="63">
        <v>43474</v>
      </c>
      <c r="CW45" s="93">
        <v>0.45937499999999998</v>
      </c>
    </row>
    <row r="46" spans="13:103" ht="15" thickBot="1">
      <c r="BW46" s="63">
        <v>43493</v>
      </c>
      <c r="BX46" s="65">
        <v>3.7618999999999998</v>
      </c>
      <c r="BZ46" s="63">
        <v>43501</v>
      </c>
      <c r="CA46" s="67">
        <v>37.15</v>
      </c>
      <c r="CC46" s="63">
        <v>43497</v>
      </c>
      <c r="CD46" s="68">
        <v>35.75</v>
      </c>
      <c r="CE46" s="68">
        <v>37.75</v>
      </c>
      <c r="CG46" s="69">
        <v>36677</v>
      </c>
      <c r="CH46" s="70">
        <v>72.68587589551592</v>
      </c>
      <c r="CI46" s="70">
        <v>76.366755323125801</v>
      </c>
      <c r="CK46" s="63">
        <v>35471</v>
      </c>
      <c r="CL46" s="70">
        <v>84.365860815268647</v>
      </c>
      <c r="CM46" s="70">
        <v>70.098152483832479</v>
      </c>
      <c r="CO46" s="63">
        <v>43141</v>
      </c>
      <c r="CP46" s="71">
        <v>19.98</v>
      </c>
      <c r="CR46" s="63">
        <v>43475</v>
      </c>
      <c r="CS46" s="71">
        <v>916.25</v>
      </c>
      <c r="CT46" s="71">
        <v>336.66847937917049</v>
      </c>
      <c r="CV46" s="63">
        <v>43475</v>
      </c>
      <c r="CW46" s="93">
        <v>0.46562500000000001</v>
      </c>
    </row>
    <row r="47" spans="13:103" ht="15" thickBot="1">
      <c r="BW47" s="63">
        <v>43494</v>
      </c>
      <c r="BX47" s="65">
        <v>3.7202000000000002</v>
      </c>
      <c r="BZ47" s="63">
        <v>43502</v>
      </c>
      <c r="CA47" s="67">
        <v>37.479999999999997</v>
      </c>
      <c r="CC47" s="63">
        <v>43500</v>
      </c>
      <c r="CD47" s="68">
        <v>35.5</v>
      </c>
      <c r="CE47" s="68">
        <v>37.5</v>
      </c>
      <c r="CG47" s="69">
        <v>36707</v>
      </c>
      <c r="CH47" s="70">
        <v>73.770980948964748</v>
      </c>
      <c r="CI47" s="70">
        <v>76.880075489151849</v>
      </c>
      <c r="CK47" s="63">
        <v>35472</v>
      </c>
      <c r="CL47" s="70">
        <v>84.166051178918877</v>
      </c>
      <c r="CM47" s="70">
        <v>70.093252671331172</v>
      </c>
      <c r="CO47" s="63">
        <v>43142</v>
      </c>
      <c r="CP47" s="71">
        <v>19.98</v>
      </c>
      <c r="CR47" s="63">
        <v>43476</v>
      </c>
      <c r="CS47" s="71">
        <v>923.38</v>
      </c>
      <c r="CT47" s="71">
        <v>339.28833886945534</v>
      </c>
      <c r="CV47" s="63">
        <v>43476</v>
      </c>
      <c r="CW47" s="93">
        <v>0.45624999999999999</v>
      </c>
    </row>
    <row r="48" spans="13:103" ht="15" thickBot="1">
      <c r="BW48" s="63">
        <v>43495</v>
      </c>
      <c r="BX48" s="65">
        <v>3.6850000000000001</v>
      </c>
      <c r="BZ48" s="63">
        <v>43503</v>
      </c>
      <c r="CA48" s="67">
        <v>37.76</v>
      </c>
      <c r="CC48" s="63">
        <v>43501</v>
      </c>
      <c r="CD48" s="68">
        <v>35.299999999999997</v>
      </c>
      <c r="CE48" s="68">
        <v>37.299999999999997</v>
      </c>
      <c r="CG48" s="69">
        <v>36738</v>
      </c>
      <c r="CH48" s="70">
        <v>73.579376668610806</v>
      </c>
      <c r="CI48" s="70">
        <v>77.108508046950007</v>
      </c>
      <c r="CK48" s="63">
        <v>35473</v>
      </c>
      <c r="CL48" s="70">
        <v>83.977401804018925</v>
      </c>
      <c r="CM48" s="70">
        <v>70.0883532013234</v>
      </c>
      <c r="CO48" s="63">
        <v>43143</v>
      </c>
      <c r="CP48" s="71">
        <v>19.98</v>
      </c>
      <c r="CR48" s="63">
        <v>43479</v>
      </c>
      <c r="CS48" s="71">
        <v>920.5</v>
      </c>
      <c r="CT48" s="71">
        <v>338.23010670507659</v>
      </c>
      <c r="CV48" s="63">
        <v>43477</v>
      </c>
      <c r="CW48" s="93">
        <v>0.45624999999999999</v>
      </c>
    </row>
    <row r="49" spans="75:101" ht="15" thickBot="1">
      <c r="BW49" s="63">
        <v>43496</v>
      </c>
      <c r="BX49" s="65">
        <v>3.6440000000000001</v>
      </c>
      <c r="BZ49" s="63">
        <v>43504</v>
      </c>
      <c r="CA49" s="67">
        <v>37.85</v>
      </c>
      <c r="CC49" s="63">
        <v>43502</v>
      </c>
      <c r="CD49" s="68">
        <v>35.25</v>
      </c>
      <c r="CE49" s="68">
        <v>37.25</v>
      </c>
      <c r="CG49" s="69">
        <v>36769</v>
      </c>
      <c r="CH49" s="70">
        <v>73.246017495826578</v>
      </c>
      <c r="CI49" s="70">
        <v>77.14073330339086</v>
      </c>
      <c r="CK49" s="63">
        <v>35474</v>
      </c>
      <c r="CL49" s="70">
        <v>83.838105495833432</v>
      </c>
      <c r="CM49" s="70">
        <v>70.0783830344417</v>
      </c>
      <c r="CO49" s="63">
        <v>43144</v>
      </c>
      <c r="CP49" s="71">
        <v>19.98</v>
      </c>
      <c r="CR49" s="63">
        <v>43480</v>
      </c>
      <c r="CS49" s="71">
        <v>923</v>
      </c>
      <c r="CT49" s="71">
        <v>339.1487110144331</v>
      </c>
      <c r="CV49" s="63">
        <v>43478</v>
      </c>
      <c r="CW49" s="93">
        <v>0.45624999999999999</v>
      </c>
    </row>
    <row r="50" spans="75:101" ht="15" thickBot="1">
      <c r="BW50" s="63">
        <v>43497</v>
      </c>
      <c r="BX50" s="65">
        <v>3.6597</v>
      </c>
      <c r="BZ50" s="63">
        <v>43507</v>
      </c>
      <c r="CA50" s="67">
        <v>38.049999999999997</v>
      </c>
      <c r="CC50" s="63">
        <v>43503</v>
      </c>
      <c r="CD50" s="68">
        <v>36.75</v>
      </c>
      <c r="CE50" s="68">
        <v>37.75</v>
      </c>
      <c r="CG50" s="69">
        <v>36799</v>
      </c>
      <c r="CH50" s="70">
        <v>72.406118627682659</v>
      </c>
      <c r="CI50" s="70">
        <v>77.490460944011119</v>
      </c>
      <c r="CK50" s="63">
        <v>35475</v>
      </c>
      <c r="CL50" s="70">
        <v>83.832522993883813</v>
      </c>
      <c r="CM50" s="70">
        <v>70.070949536535906</v>
      </c>
      <c r="CO50" s="63">
        <v>43145</v>
      </c>
      <c r="CP50" s="71">
        <v>19.899999999999999</v>
      </c>
      <c r="CR50" s="63">
        <v>43481</v>
      </c>
      <c r="CS50" s="71">
        <v>919.5</v>
      </c>
      <c r="CT50" s="71">
        <v>337.86266498133398</v>
      </c>
      <c r="CV50" s="63">
        <v>43479</v>
      </c>
      <c r="CW50" s="93">
        <v>0.45874999999999999</v>
      </c>
    </row>
    <row r="51" spans="75:101" ht="15" thickBot="1">
      <c r="BW51" s="63">
        <v>43500</v>
      </c>
      <c r="BX51" s="65">
        <v>3.6686999999999999</v>
      </c>
      <c r="BZ51" s="63">
        <v>43508</v>
      </c>
      <c r="CA51" s="67">
        <v>38.020000000000003</v>
      </c>
      <c r="CC51" s="63">
        <v>43504</v>
      </c>
      <c r="CD51" s="68">
        <v>36.5</v>
      </c>
      <c r="CE51" s="68">
        <v>37.5</v>
      </c>
      <c r="CG51" s="69">
        <v>36830</v>
      </c>
      <c r="CH51" s="70">
        <v>71.716374334841447</v>
      </c>
      <c r="CI51" s="70">
        <v>77.738507993506417</v>
      </c>
      <c r="CK51" s="63">
        <v>35476</v>
      </c>
      <c r="CL51" s="70">
        <v>83.835740878989867</v>
      </c>
      <c r="CM51" s="70">
        <v>70.066051625501871</v>
      </c>
      <c r="CO51" s="63">
        <v>43146</v>
      </c>
      <c r="CP51" s="71">
        <v>19.66</v>
      </c>
      <c r="CR51" s="63">
        <v>43482</v>
      </c>
      <c r="CS51" s="71">
        <v>920</v>
      </c>
      <c r="CT51" s="71">
        <v>338.04638584320526</v>
      </c>
      <c r="CV51" s="63">
        <v>43480</v>
      </c>
      <c r="CW51" s="93">
        <v>0.46500000000000002</v>
      </c>
    </row>
    <row r="52" spans="75:101" ht="15" thickBot="1">
      <c r="BW52" s="63">
        <v>43501</v>
      </c>
      <c r="BX52" s="65">
        <v>3.6698</v>
      </c>
      <c r="BZ52" s="63">
        <v>43509</v>
      </c>
      <c r="CA52" s="67">
        <v>38.229999999999997</v>
      </c>
      <c r="CC52" s="63">
        <v>43507</v>
      </c>
      <c r="CD52" s="68">
        <v>37</v>
      </c>
      <c r="CE52" s="68">
        <v>38</v>
      </c>
      <c r="CG52" s="69">
        <v>36860</v>
      </c>
      <c r="CH52" s="70">
        <v>70.96594896880103</v>
      </c>
      <c r="CI52" s="70">
        <v>78.001964323545806</v>
      </c>
      <c r="CK52" s="63">
        <v>35477</v>
      </c>
      <c r="CL52" s="70">
        <v>83.838958887613458</v>
      </c>
      <c r="CM52" s="70">
        <v>70.061154056828428</v>
      </c>
      <c r="CO52" s="63">
        <v>43147</v>
      </c>
      <c r="CP52" s="71">
        <v>19.760000000000002</v>
      </c>
      <c r="CR52" s="63">
        <v>43483</v>
      </c>
      <c r="CS52" s="71">
        <v>915.75</v>
      </c>
      <c r="CT52" s="71">
        <v>336.48475851729916</v>
      </c>
      <c r="CV52" s="63">
        <v>43481</v>
      </c>
      <c r="CW52" s="93">
        <v>0.45624999999999999</v>
      </c>
    </row>
    <row r="53" spans="75:101" ht="15" thickBot="1">
      <c r="BW53" s="63">
        <v>43502</v>
      </c>
      <c r="BX53" s="65">
        <v>3.6983000000000001</v>
      </c>
      <c r="BZ53" s="63">
        <v>43510</v>
      </c>
      <c r="CA53" s="67">
        <v>38.35</v>
      </c>
      <c r="CC53" s="63">
        <v>43508</v>
      </c>
      <c r="CD53" s="68">
        <v>37</v>
      </c>
      <c r="CE53" s="68">
        <v>38</v>
      </c>
      <c r="CG53" s="69">
        <v>36891</v>
      </c>
      <c r="CH53" s="70">
        <v>72.068741415240964</v>
      </c>
      <c r="CI53" s="70">
        <v>78.394543723928649</v>
      </c>
      <c r="CK53" s="63">
        <v>35478</v>
      </c>
      <c r="CL53" s="70">
        <v>83.642905146339402</v>
      </c>
      <c r="CM53" s="70">
        <v>70.057101655353378</v>
      </c>
      <c r="CO53" s="63">
        <v>43148</v>
      </c>
      <c r="CP53" s="71">
        <v>19.760000000000002</v>
      </c>
      <c r="CR53" s="63">
        <v>43486</v>
      </c>
      <c r="CS53" s="71">
        <v>917.38</v>
      </c>
      <c r="CT53" s="71">
        <v>337.08368852699965</v>
      </c>
      <c r="CV53" s="63">
        <v>43482</v>
      </c>
      <c r="CW53" s="93">
        <v>0.45750000000000002</v>
      </c>
    </row>
    <row r="54" spans="75:101" ht="15" thickBot="1">
      <c r="BW54" s="63">
        <v>43503</v>
      </c>
      <c r="BX54" s="65">
        <v>3.7166999999999999</v>
      </c>
      <c r="BZ54" s="63">
        <v>43511</v>
      </c>
      <c r="CA54" s="67">
        <v>38.729999999999997</v>
      </c>
      <c r="CC54" s="63">
        <v>43509</v>
      </c>
      <c r="CD54" s="68">
        <v>37.25</v>
      </c>
      <c r="CE54" s="68">
        <v>38.25</v>
      </c>
      <c r="CG54" s="69">
        <v>36922</v>
      </c>
      <c r="CH54" s="70">
        <v>73.369152428581316</v>
      </c>
      <c r="CI54" s="70">
        <v>78.726614618971936</v>
      </c>
      <c r="CK54" s="63">
        <v>35479</v>
      </c>
      <c r="CL54" s="70">
        <v>83.692137609208245</v>
      </c>
      <c r="CM54" s="70">
        <v>70.054739131954932</v>
      </c>
      <c r="CO54" s="63">
        <v>43149</v>
      </c>
      <c r="CP54" s="71">
        <v>19.760000000000002</v>
      </c>
      <c r="CR54" s="63">
        <v>43487</v>
      </c>
      <c r="CS54" s="71">
        <v>917.5</v>
      </c>
      <c r="CT54" s="71">
        <v>337.12778153384875</v>
      </c>
      <c r="CV54" s="63">
        <v>43483</v>
      </c>
      <c r="CW54" s="93">
        <v>0.46</v>
      </c>
    </row>
    <row r="55" spans="75:101" ht="15" thickBot="1">
      <c r="BW55" s="63">
        <v>43504</v>
      </c>
      <c r="BX55" s="65">
        <v>3.7292000000000001</v>
      </c>
      <c r="BZ55" s="63">
        <v>43515</v>
      </c>
      <c r="CA55" s="67">
        <v>39.32</v>
      </c>
      <c r="CC55" s="63">
        <v>43510</v>
      </c>
      <c r="CD55" s="68">
        <v>37.5</v>
      </c>
      <c r="CE55" s="68">
        <v>38.5</v>
      </c>
      <c r="CG55" s="69">
        <v>36950</v>
      </c>
      <c r="CH55" s="70">
        <v>72.750594781347345</v>
      </c>
      <c r="CI55" s="70">
        <v>79.097566175845785</v>
      </c>
      <c r="CK55" s="63">
        <v>35480</v>
      </c>
      <c r="CL55" s="70">
        <v>83.640532027706755</v>
      </c>
      <c r="CM55" s="70">
        <v>70.035484070479669</v>
      </c>
      <c r="CO55" s="63">
        <v>43150</v>
      </c>
      <c r="CP55" s="71">
        <v>19.760000000000002</v>
      </c>
      <c r="CR55" s="63">
        <v>43488</v>
      </c>
      <c r="CS55" s="71">
        <v>919</v>
      </c>
      <c r="CT55" s="71">
        <v>337.67894411946264</v>
      </c>
      <c r="CV55" s="63">
        <v>43484</v>
      </c>
      <c r="CW55" s="93">
        <v>0.46</v>
      </c>
    </row>
    <row r="56" spans="75:101" ht="15" thickBot="1">
      <c r="BW56" s="63">
        <v>43507</v>
      </c>
      <c r="BX56" s="65">
        <v>3.7576999999999998</v>
      </c>
      <c r="BZ56" s="63">
        <v>43516</v>
      </c>
      <c r="CA56" s="67">
        <v>39.96</v>
      </c>
      <c r="CC56" s="63">
        <v>43511</v>
      </c>
      <c r="CD56" s="68">
        <v>37.75</v>
      </c>
      <c r="CE56" s="68">
        <v>38.75</v>
      </c>
      <c r="CG56" s="69">
        <v>36981</v>
      </c>
      <c r="CH56" s="70">
        <v>72.289164609338613</v>
      </c>
      <c r="CI56" s="70">
        <v>79.213931413033862</v>
      </c>
      <c r="CK56" s="63">
        <v>35481</v>
      </c>
      <c r="CL56" s="70">
        <v>83.776006386746047</v>
      </c>
      <c r="CM56" s="70">
        <v>70.029744275869817</v>
      </c>
      <c r="CO56" s="63">
        <v>43151</v>
      </c>
      <c r="CP56" s="71">
        <v>19.850000000000001</v>
      </c>
      <c r="CR56" s="63">
        <v>43489</v>
      </c>
      <c r="CS56" s="71">
        <v>920.25</v>
      </c>
      <c r="CT56" s="71">
        <v>338.13824627414095</v>
      </c>
      <c r="CV56" s="63">
        <v>43485</v>
      </c>
      <c r="CW56" s="93">
        <v>0.46</v>
      </c>
    </row>
    <row r="57" spans="75:101" ht="15" thickBot="1">
      <c r="BW57" s="63">
        <v>43508</v>
      </c>
      <c r="BX57" s="65">
        <v>3.7098</v>
      </c>
      <c r="BZ57" s="63">
        <v>43517</v>
      </c>
      <c r="CA57" s="67">
        <v>39.76</v>
      </c>
      <c r="CC57" s="63">
        <v>43514</v>
      </c>
      <c r="CD57" s="68">
        <v>37.75</v>
      </c>
      <c r="CE57" s="68">
        <v>38.75</v>
      </c>
      <c r="CG57" s="69">
        <v>37011</v>
      </c>
      <c r="CH57" s="70">
        <v>70.040511955364892</v>
      </c>
      <c r="CI57" s="70">
        <v>78.960896876142044</v>
      </c>
      <c r="CK57" s="63">
        <v>35482</v>
      </c>
      <c r="CL57" s="70">
        <v>83.865861162915394</v>
      </c>
      <c r="CM57" s="70">
        <v>70.023160698998367</v>
      </c>
      <c r="CO57" s="63">
        <v>43152</v>
      </c>
      <c r="CP57" s="71">
        <v>19.925000000000001</v>
      </c>
      <c r="CR57" s="63">
        <v>43490</v>
      </c>
      <c r="CS57" s="71">
        <v>921.25</v>
      </c>
      <c r="CT57" s="71">
        <v>338.50568799788357</v>
      </c>
      <c r="CV57" s="63">
        <v>43486</v>
      </c>
      <c r="CW57" s="93">
        <v>0.45124999999999998</v>
      </c>
    </row>
    <row r="58" spans="75:101" ht="15" thickBot="1">
      <c r="BW58" s="63">
        <v>43509</v>
      </c>
      <c r="BX58" s="65">
        <v>3.7544</v>
      </c>
      <c r="BZ58" s="63">
        <v>43518</v>
      </c>
      <c r="CA58" s="67">
        <v>39.340000000000003</v>
      </c>
      <c r="CC58" s="63">
        <v>43515</v>
      </c>
      <c r="CD58" s="68">
        <v>38</v>
      </c>
      <c r="CE58" s="68">
        <v>39</v>
      </c>
      <c r="CG58" s="69">
        <v>37042</v>
      </c>
      <c r="CH58" s="70">
        <v>69.381496355574996</v>
      </c>
      <c r="CI58" s="70">
        <v>78.955633379955785</v>
      </c>
      <c r="CK58" s="63">
        <v>35483</v>
      </c>
      <c r="CL58" s="70">
        <v>83.869080327696651</v>
      </c>
      <c r="CM58" s="70">
        <v>70.01826612837111</v>
      </c>
      <c r="CO58" s="63">
        <v>43153</v>
      </c>
      <c r="CP58" s="71">
        <v>19.95</v>
      </c>
      <c r="CR58" s="63">
        <v>43493</v>
      </c>
      <c r="CS58" s="71">
        <v>913</v>
      </c>
      <c r="CT58" s="71">
        <v>335.47429377700701</v>
      </c>
      <c r="CV58" s="63">
        <v>43487</v>
      </c>
      <c r="CW58" s="93">
        <v>0.455625</v>
      </c>
    </row>
    <row r="59" spans="75:101" ht="15" thickBot="1">
      <c r="BW59" s="63">
        <v>43510</v>
      </c>
      <c r="BX59" s="65">
        <v>3.7233000000000001</v>
      </c>
      <c r="BZ59" s="63">
        <v>43521</v>
      </c>
      <c r="CA59" s="67">
        <v>39.19</v>
      </c>
      <c r="CC59" s="63">
        <v>43516</v>
      </c>
      <c r="CD59" s="68">
        <v>38.75</v>
      </c>
      <c r="CE59" s="68">
        <v>39.75</v>
      </c>
      <c r="CG59" s="69">
        <v>37072</v>
      </c>
      <c r="CH59" s="70">
        <v>68.096565786112791</v>
      </c>
      <c r="CI59" s="70">
        <v>79.516319622282793</v>
      </c>
      <c r="CK59" s="63">
        <v>35484</v>
      </c>
      <c r="CL59" s="70">
        <v>83.872299616044515</v>
      </c>
      <c r="CM59" s="70">
        <v>70.013371899870961</v>
      </c>
      <c r="CO59" s="63">
        <v>43154</v>
      </c>
      <c r="CP59" s="71">
        <v>19.98</v>
      </c>
      <c r="CR59" s="63">
        <v>43494</v>
      </c>
      <c r="CS59" s="71">
        <v>916.5</v>
      </c>
      <c r="CT59" s="71">
        <v>336.76033981010613</v>
      </c>
      <c r="CV59" s="63">
        <v>43488</v>
      </c>
      <c r="CW59" s="93">
        <v>0.458125</v>
      </c>
    </row>
    <row r="60" spans="75:101" ht="15" thickBot="1">
      <c r="BW60" s="63">
        <v>43511</v>
      </c>
      <c r="BX60" s="65">
        <v>3.7008000000000001</v>
      </c>
      <c r="BZ60" s="63">
        <v>43522</v>
      </c>
      <c r="CA60" s="67">
        <v>39.090000000000003</v>
      </c>
      <c r="CC60" s="63">
        <v>43517</v>
      </c>
      <c r="CD60" s="68">
        <v>38.25</v>
      </c>
      <c r="CE60" s="68">
        <v>39.25</v>
      </c>
      <c r="CG60" s="69">
        <v>37103</v>
      </c>
      <c r="CH60" s="70">
        <v>67.914555160578544</v>
      </c>
      <c r="CI60" s="70">
        <v>79.945072619873045</v>
      </c>
      <c r="CK60" s="63">
        <v>35485</v>
      </c>
      <c r="CL60" s="70">
        <v>84.117193577450465</v>
      </c>
      <c r="CM60" s="70">
        <v>70.011010332001604</v>
      </c>
      <c r="CO60" s="63">
        <v>43155</v>
      </c>
      <c r="CP60" s="71">
        <v>19.98</v>
      </c>
      <c r="CR60" s="63">
        <v>43495</v>
      </c>
      <c r="CS60" s="71">
        <v>914.25</v>
      </c>
      <c r="CT60" s="71">
        <v>335.93359593168526</v>
      </c>
      <c r="CV60" s="63">
        <v>43489</v>
      </c>
      <c r="CW60" s="93">
        <v>0.45374999999999999</v>
      </c>
    </row>
    <row r="61" spans="75:101" ht="15" thickBot="1">
      <c r="BW61" s="63">
        <v>43514</v>
      </c>
      <c r="BX61" s="65">
        <v>3.7353000000000001</v>
      </c>
      <c r="BZ61" s="63">
        <v>43523</v>
      </c>
      <c r="CA61" s="67">
        <v>39.04</v>
      </c>
      <c r="CC61" s="63">
        <v>43518</v>
      </c>
      <c r="CD61" s="68">
        <v>38.75</v>
      </c>
      <c r="CE61" s="68">
        <v>38.75</v>
      </c>
      <c r="CG61" s="69">
        <v>37134</v>
      </c>
      <c r="CH61" s="70">
        <v>68.521983496444534</v>
      </c>
      <c r="CI61" s="70">
        <v>80.151363355972933</v>
      </c>
      <c r="CK61" s="63">
        <v>35486</v>
      </c>
      <c r="CL61" s="70">
        <v>84.007941066792768</v>
      </c>
      <c r="CM61" s="70">
        <v>70.004428495976569</v>
      </c>
      <c r="CO61" s="63">
        <v>43156</v>
      </c>
      <c r="CP61" s="71">
        <v>19.98</v>
      </c>
      <c r="CR61" s="63">
        <v>43496</v>
      </c>
      <c r="CS61" s="71">
        <v>905.75</v>
      </c>
      <c r="CT61" s="71">
        <v>332.810341279873</v>
      </c>
      <c r="CV61" s="63">
        <v>43490</v>
      </c>
      <c r="CW61" s="93">
        <v>0.44624999999999998</v>
      </c>
    </row>
    <row r="62" spans="75:101" ht="15" thickBot="1">
      <c r="BW62" s="63">
        <v>43515</v>
      </c>
      <c r="BX62" s="65">
        <v>3.7231000000000001</v>
      </c>
      <c r="BZ62" s="63">
        <v>43524</v>
      </c>
      <c r="CA62" s="67">
        <v>39.35</v>
      </c>
      <c r="CC62" s="63">
        <v>43521</v>
      </c>
      <c r="CD62" s="68">
        <v>36.75</v>
      </c>
      <c r="CE62" s="68">
        <v>38.75</v>
      </c>
      <c r="CG62" s="69">
        <v>37164</v>
      </c>
      <c r="CH62" s="70">
        <v>67.500434545664547</v>
      </c>
      <c r="CI62" s="70">
        <v>80.486371579871658</v>
      </c>
      <c r="CK62" s="63">
        <v>35487</v>
      </c>
      <c r="CL62" s="70">
        <v>83.790756700451382</v>
      </c>
      <c r="CM62" s="70">
        <v>69.992784061911792</v>
      </c>
      <c r="CO62" s="63">
        <v>43157</v>
      </c>
      <c r="CP62" s="71">
        <v>20.190000000000001</v>
      </c>
      <c r="CR62" s="63">
        <v>43497</v>
      </c>
      <c r="CS62" s="71">
        <v>917.5</v>
      </c>
      <c r="CT62" s="71">
        <v>337.12778153384875</v>
      </c>
      <c r="CV62" s="63">
        <v>43491</v>
      </c>
      <c r="CW62" s="93">
        <v>0.44624999999999998</v>
      </c>
    </row>
    <row r="63" spans="75:101" ht="15" thickBot="1">
      <c r="BW63" s="63">
        <v>43516</v>
      </c>
      <c r="BX63" s="65">
        <v>3.7277</v>
      </c>
      <c r="BZ63" s="63">
        <v>43525</v>
      </c>
      <c r="CA63" s="67">
        <v>40.31</v>
      </c>
      <c r="CC63" s="63">
        <v>43522</v>
      </c>
      <c r="CD63" s="68">
        <v>37.25</v>
      </c>
      <c r="CE63" s="68">
        <v>39.25</v>
      </c>
      <c r="CG63" s="69">
        <v>37195</v>
      </c>
      <c r="CH63" s="70">
        <v>66.458488498902341</v>
      </c>
      <c r="CI63" s="70">
        <v>80.736583917949773</v>
      </c>
      <c r="CK63" s="63">
        <v>35488</v>
      </c>
      <c r="CL63" s="70">
        <v>83.789873199985593</v>
      </c>
      <c r="CM63" s="70">
        <v>69.987891614590524</v>
      </c>
      <c r="CO63" s="63">
        <v>43158</v>
      </c>
      <c r="CP63" s="71">
        <v>20.28</v>
      </c>
      <c r="CR63" s="63">
        <v>43500</v>
      </c>
      <c r="CS63" s="71">
        <v>917.38</v>
      </c>
      <c r="CT63" s="71">
        <v>337.08368852699965</v>
      </c>
      <c r="CV63" s="63">
        <v>43492</v>
      </c>
      <c r="CW63" s="93">
        <v>0.44624999999999998</v>
      </c>
    </row>
    <row r="64" spans="75:101" ht="15" thickBot="1">
      <c r="BW64" s="63">
        <v>43517</v>
      </c>
      <c r="BX64" s="65">
        <v>3.7696000000000001</v>
      </c>
      <c r="BZ64" s="63">
        <v>43530</v>
      </c>
      <c r="CA64" s="67">
        <v>40.76</v>
      </c>
      <c r="CC64" s="63">
        <v>43523</v>
      </c>
      <c r="CD64" s="68">
        <v>38</v>
      </c>
      <c r="CE64" s="68">
        <v>39</v>
      </c>
      <c r="CG64" s="69">
        <v>37225</v>
      </c>
      <c r="CH64" s="70">
        <v>68.100160262686884</v>
      </c>
      <c r="CI64" s="70">
        <v>80.910934276956098</v>
      </c>
      <c r="CK64" s="63">
        <v>35489</v>
      </c>
      <c r="CL64" s="70">
        <v>83.733003820848268</v>
      </c>
      <c r="CM64" s="70">
        <v>69.977937691890659</v>
      </c>
      <c r="CO64" s="63">
        <v>43159</v>
      </c>
      <c r="CP64" s="71">
        <v>20.11</v>
      </c>
      <c r="CR64" s="63">
        <v>43501</v>
      </c>
      <c r="CS64" s="71">
        <v>905.75</v>
      </c>
      <c r="CT64" s="71">
        <v>332.810341279873</v>
      </c>
      <c r="CV64" s="63">
        <v>43493</v>
      </c>
      <c r="CW64" s="93">
        <v>0.44500000000000001</v>
      </c>
    </row>
    <row r="65" spans="75:101" ht="15" thickBot="1">
      <c r="BW65" s="63">
        <v>43518</v>
      </c>
      <c r="BX65" s="65">
        <v>3.7484999999999999</v>
      </c>
      <c r="BZ65" s="63">
        <v>43531</v>
      </c>
      <c r="CA65" s="67">
        <v>42.8</v>
      </c>
      <c r="CC65" s="63">
        <v>43524</v>
      </c>
      <c r="CD65" s="68">
        <v>38</v>
      </c>
      <c r="CE65" s="68">
        <v>39</v>
      </c>
      <c r="CG65" s="69">
        <v>37256</v>
      </c>
      <c r="CH65" s="70">
        <v>69.21317584112991</v>
      </c>
      <c r="CI65" s="70">
        <v>81.02755522357873</v>
      </c>
      <c r="CK65" s="63">
        <v>35490</v>
      </c>
      <c r="CL65" s="70">
        <v>83.754455156409833</v>
      </c>
      <c r="CM65" s="70">
        <v>69.99050593081148</v>
      </c>
      <c r="CO65" s="63">
        <v>43160</v>
      </c>
      <c r="CP65" s="71">
        <v>20.151</v>
      </c>
      <c r="CR65" s="63">
        <v>43502</v>
      </c>
      <c r="CS65" s="71">
        <v>907.62</v>
      </c>
      <c r="CT65" s="71">
        <v>333.49745730327174</v>
      </c>
      <c r="CV65" s="63">
        <v>43494</v>
      </c>
      <c r="CW65" s="93">
        <v>0.44624999999999998</v>
      </c>
    </row>
    <row r="66" spans="75:101" ht="15" thickBot="1">
      <c r="BW66" s="63">
        <v>43521</v>
      </c>
      <c r="BX66" s="65">
        <v>3.7521</v>
      </c>
      <c r="BZ66" s="63">
        <v>43532</v>
      </c>
      <c r="CA66" s="67">
        <v>41.43</v>
      </c>
      <c r="CC66" s="63">
        <v>43525</v>
      </c>
      <c r="CD66" s="68">
        <v>37</v>
      </c>
      <c r="CE66" s="68">
        <v>39</v>
      </c>
      <c r="CG66" s="69">
        <v>37287</v>
      </c>
      <c r="CH66" s="70">
        <v>109.99815201886172</v>
      </c>
      <c r="CI66" s="70">
        <v>128.12264415801363</v>
      </c>
      <c r="CK66" s="63">
        <v>35491</v>
      </c>
      <c r="CL66" s="70">
        <v>83.775911987532027</v>
      </c>
      <c r="CM66" s="70">
        <v>70.003076427024169</v>
      </c>
      <c r="CO66" s="63">
        <v>43161</v>
      </c>
      <c r="CP66" s="71">
        <v>20.29</v>
      </c>
      <c r="CR66" s="63">
        <v>43503</v>
      </c>
      <c r="CS66" s="71">
        <v>907.75</v>
      </c>
      <c r="CT66" s="71">
        <v>333.54522472735823</v>
      </c>
      <c r="CV66" s="63">
        <v>43495</v>
      </c>
      <c r="CW66" s="93">
        <v>0.44062499999999999</v>
      </c>
    </row>
    <row r="67" spans="75:101" ht="15" thickBot="1">
      <c r="BW67" s="63">
        <v>43522</v>
      </c>
      <c r="BX67" s="65">
        <v>3.7488999999999999</v>
      </c>
      <c r="BZ67" s="63">
        <v>43535</v>
      </c>
      <c r="CA67" s="67">
        <v>41.32</v>
      </c>
      <c r="CC67" s="63">
        <v>43530</v>
      </c>
      <c r="CD67" s="68">
        <v>38.5</v>
      </c>
      <c r="CE67" s="68">
        <v>40.5</v>
      </c>
      <c r="CG67" s="69">
        <v>37315</v>
      </c>
      <c r="CH67" s="70">
        <v>134.31270443413453</v>
      </c>
      <c r="CI67" s="70">
        <v>156.87494169998826</v>
      </c>
      <c r="CK67" s="63">
        <v>35492</v>
      </c>
      <c r="CL67" s="70">
        <v>83.6746676204084</v>
      </c>
      <c r="CM67" s="70">
        <v>70.01058536831259</v>
      </c>
      <c r="CO67" s="63">
        <v>43162</v>
      </c>
      <c r="CP67" s="71">
        <v>20.29</v>
      </c>
      <c r="CR67" s="63">
        <v>43504</v>
      </c>
      <c r="CS67" s="71">
        <v>907.5</v>
      </c>
      <c r="CT67" s="71">
        <v>333.45336429642259</v>
      </c>
      <c r="CV67" s="63">
        <v>43496</v>
      </c>
      <c r="CW67" s="93">
        <v>0.44562499999999999</v>
      </c>
    </row>
    <row r="68" spans="75:101" ht="15" thickBot="1">
      <c r="BW68" s="63">
        <v>43523</v>
      </c>
      <c r="BX68" s="65">
        <v>3.7286999999999999</v>
      </c>
      <c r="BZ68" s="63">
        <v>43536</v>
      </c>
      <c r="CA68" s="67">
        <v>41.39</v>
      </c>
      <c r="CC68" s="63">
        <v>43531</v>
      </c>
      <c r="CD68" s="68">
        <v>41.5</v>
      </c>
      <c r="CE68" s="68">
        <v>42.5</v>
      </c>
      <c r="CG68" s="69">
        <v>37346</v>
      </c>
      <c r="CH68" s="70">
        <v>163.99902188604091</v>
      </c>
      <c r="CI68" s="70">
        <v>188.82894958865705</v>
      </c>
      <c r="CK68" s="63">
        <v>35493</v>
      </c>
      <c r="CL68" s="70">
        <v>83.46946301403004</v>
      </c>
      <c r="CM68" s="70">
        <v>70.029068384527577</v>
      </c>
      <c r="CO68" s="63">
        <v>43163</v>
      </c>
      <c r="CP68" s="71">
        <v>20.29</v>
      </c>
      <c r="CR68" s="63">
        <v>43507</v>
      </c>
      <c r="CS68" s="71">
        <v>901.75</v>
      </c>
      <c r="CT68" s="71">
        <v>331.3405743849026</v>
      </c>
      <c r="CV68" s="63">
        <v>43497</v>
      </c>
      <c r="CW68" s="93">
        <v>0.42562499999999998</v>
      </c>
    </row>
    <row r="69" spans="75:101" ht="15" thickBot="1">
      <c r="BW69" s="63">
        <v>43524</v>
      </c>
      <c r="BX69" s="65">
        <v>3.7513999999999998</v>
      </c>
      <c r="BZ69" s="63">
        <v>43537</v>
      </c>
      <c r="CA69" s="67">
        <v>41.27</v>
      </c>
      <c r="CC69" s="63">
        <v>43532</v>
      </c>
      <c r="CD69" s="68">
        <v>40</v>
      </c>
      <c r="CE69" s="68">
        <v>41</v>
      </c>
      <c r="CG69" s="69">
        <v>37376</v>
      </c>
      <c r="CH69" s="70">
        <v>182.80212736437446</v>
      </c>
      <c r="CI69" s="70">
        <v>208.76774049999116</v>
      </c>
      <c r="CK69" s="63">
        <v>35494</v>
      </c>
      <c r="CL69" s="70">
        <v>83.424821347112754</v>
      </c>
      <c r="CM69" s="70">
        <v>70.04417895841496</v>
      </c>
      <c r="CO69" s="63">
        <v>43164</v>
      </c>
      <c r="CP69" s="71">
        <v>20.22</v>
      </c>
      <c r="CR69" s="63">
        <v>43508</v>
      </c>
      <c r="CS69" s="71">
        <v>902.75</v>
      </c>
      <c r="CT69" s="71">
        <v>331.70801610864521</v>
      </c>
      <c r="CV69" s="63">
        <v>43498</v>
      </c>
      <c r="CW69" s="93">
        <v>0.42562499999999998</v>
      </c>
    </row>
    <row r="70" spans="75:101" ht="15" thickBot="1">
      <c r="BW70" s="63">
        <v>43525</v>
      </c>
      <c r="BX70" s="65">
        <v>3.7751999999999999</v>
      </c>
      <c r="BZ70" s="63">
        <v>43538</v>
      </c>
      <c r="CA70" s="67">
        <v>40.799999999999997</v>
      </c>
      <c r="CC70" s="63">
        <v>43535</v>
      </c>
      <c r="CD70" s="68">
        <v>40</v>
      </c>
      <c r="CE70" s="68">
        <v>41</v>
      </c>
      <c r="CG70" s="69">
        <v>37407</v>
      </c>
      <c r="CH70" s="70">
        <v>191.19485677334706</v>
      </c>
      <c r="CI70" s="70">
        <v>220.86503605156148</v>
      </c>
      <c r="CK70" s="63">
        <v>35495</v>
      </c>
      <c r="CL70" s="70">
        <v>83.367586838307687</v>
      </c>
      <c r="CM70" s="70">
        <v>70.050847630522753</v>
      </c>
      <c r="CO70" s="63">
        <v>43165</v>
      </c>
      <c r="CP70" s="71">
        <v>20.34</v>
      </c>
      <c r="CR70" s="63">
        <v>43509</v>
      </c>
      <c r="CS70" s="71">
        <v>910.75</v>
      </c>
      <c r="CT70" s="71">
        <v>334.64754989858608</v>
      </c>
      <c r="CV70" s="63">
        <v>43499</v>
      </c>
      <c r="CW70" s="93">
        <v>0.42562499999999998</v>
      </c>
    </row>
    <row r="71" spans="75:101" ht="15" thickBot="1">
      <c r="BW71" s="63">
        <v>43528</v>
      </c>
      <c r="BX71" s="65">
        <v>3.7755000000000001</v>
      </c>
      <c r="BZ71" s="63">
        <v>43539</v>
      </c>
      <c r="CA71" s="67">
        <v>40.130000000000003</v>
      </c>
      <c r="CC71" s="63">
        <v>43536</v>
      </c>
      <c r="CD71" s="68">
        <v>40.25</v>
      </c>
      <c r="CE71" s="68">
        <v>41.25</v>
      </c>
      <c r="CG71" s="69">
        <v>37437</v>
      </c>
      <c r="CH71" s="70">
        <v>198.84855724641221</v>
      </c>
      <c r="CI71" s="70">
        <v>233.61925590597446</v>
      </c>
      <c r="CK71" s="63">
        <v>35496</v>
      </c>
      <c r="CL71" s="70">
        <v>83.371893452916538</v>
      </c>
      <c r="CM71" s="70">
        <v>70.063428964278302</v>
      </c>
      <c r="CO71" s="63">
        <v>43166</v>
      </c>
      <c r="CP71" s="71">
        <v>20.41</v>
      </c>
      <c r="CR71" s="63">
        <v>43510</v>
      </c>
      <c r="CS71" s="71">
        <v>910.25</v>
      </c>
      <c r="CT71" s="71">
        <v>334.4638290367148</v>
      </c>
      <c r="CV71" s="63">
        <v>43500</v>
      </c>
      <c r="CW71" s="93">
        <v>0.42375000000000002</v>
      </c>
    </row>
    <row r="72" spans="75:101" ht="15" thickBot="1">
      <c r="BW72" s="63">
        <v>43529</v>
      </c>
      <c r="BX72" s="65">
        <v>3.7755000000000001</v>
      </c>
      <c r="BZ72" s="63">
        <v>43542</v>
      </c>
      <c r="CA72" s="67">
        <v>40.020000000000003</v>
      </c>
      <c r="CC72" s="63">
        <v>43537</v>
      </c>
      <c r="CD72" s="68">
        <v>40.5</v>
      </c>
      <c r="CE72" s="68">
        <v>41.5</v>
      </c>
      <c r="CG72" s="69">
        <v>37468</v>
      </c>
      <c r="CH72" s="70">
        <v>187.74218211402928</v>
      </c>
      <c r="CI72" s="70">
        <v>224.13785633894946</v>
      </c>
      <c r="CK72" s="63">
        <v>35497</v>
      </c>
      <c r="CL72" s="70">
        <v>83.393317456947258</v>
      </c>
      <c r="CM72" s="70">
        <v>70.076012557677572</v>
      </c>
      <c r="CO72" s="63">
        <v>43167</v>
      </c>
      <c r="CP72" s="71">
        <v>20.36</v>
      </c>
      <c r="CR72" s="63">
        <v>43511</v>
      </c>
      <c r="CS72" s="71">
        <v>924</v>
      </c>
      <c r="CT72" s="71">
        <v>339.51615273817572</v>
      </c>
      <c r="CV72" s="63">
        <v>43501</v>
      </c>
      <c r="CW72" s="93">
        <v>0.41437499999999999</v>
      </c>
    </row>
    <row r="73" spans="75:101" ht="15" thickBot="1">
      <c r="BW73" s="63">
        <v>43530</v>
      </c>
      <c r="BX73" s="65">
        <v>3.8401000000000001</v>
      </c>
      <c r="BZ73" s="63">
        <v>43543</v>
      </c>
      <c r="CA73" s="67">
        <v>40.31</v>
      </c>
      <c r="CC73" s="63">
        <v>43538</v>
      </c>
      <c r="CD73" s="68">
        <v>40</v>
      </c>
      <c r="CE73" s="68">
        <v>41</v>
      </c>
      <c r="CG73" s="69">
        <v>37499</v>
      </c>
      <c r="CH73" s="70">
        <v>179.13370823768523</v>
      </c>
      <c r="CI73" s="70">
        <v>219.25390408636846</v>
      </c>
      <c r="CK73" s="63">
        <v>35498</v>
      </c>
      <c r="CL73" s="70">
        <v>83.414746966285946</v>
      </c>
      <c r="CM73" s="70">
        <v>70.088598411126469</v>
      </c>
      <c r="CO73" s="63">
        <v>43168</v>
      </c>
      <c r="CP73" s="71">
        <v>20.239999999999998</v>
      </c>
      <c r="CR73" s="63">
        <v>43514</v>
      </c>
      <c r="CS73" s="71">
        <v>917.5</v>
      </c>
      <c r="CT73" s="71">
        <v>337.12778153384875</v>
      </c>
      <c r="CV73" s="63">
        <v>43502</v>
      </c>
      <c r="CW73" s="93">
        <v>0.40812500000000002</v>
      </c>
    </row>
    <row r="74" spans="75:101" ht="15" thickBot="1">
      <c r="BW74" s="63">
        <v>43531</v>
      </c>
      <c r="BX74" s="65">
        <v>3.8704000000000001</v>
      </c>
      <c r="BZ74" s="63">
        <v>43544</v>
      </c>
      <c r="CA74" s="67">
        <v>40.74</v>
      </c>
      <c r="CC74" s="63">
        <v>43539</v>
      </c>
      <c r="CD74" s="68">
        <v>39</v>
      </c>
      <c r="CE74" s="68">
        <v>41</v>
      </c>
      <c r="CG74" s="69">
        <v>37529</v>
      </c>
      <c r="CH74" s="70">
        <v>174.03115301823425</v>
      </c>
      <c r="CI74" s="70">
        <v>217.3845317460146</v>
      </c>
      <c r="CK74" s="63">
        <v>35499</v>
      </c>
      <c r="CL74" s="70">
        <v>83.651983190543632</v>
      </c>
      <c r="CM74" s="70">
        <v>70.104566809602787</v>
      </c>
      <c r="CO74" s="63">
        <v>43169</v>
      </c>
      <c r="CP74" s="71">
        <v>20.239999999999998</v>
      </c>
      <c r="CR74" s="63">
        <v>43515</v>
      </c>
      <c r="CS74" s="71">
        <v>916.5</v>
      </c>
      <c r="CT74" s="71">
        <v>336.76033981010613</v>
      </c>
      <c r="CV74" s="63">
        <v>43503</v>
      </c>
      <c r="CW74" s="93">
        <v>0.39437499999999998</v>
      </c>
    </row>
    <row r="75" spans="75:101" ht="15" thickBot="1">
      <c r="BW75" s="63">
        <v>43532</v>
      </c>
      <c r="BX75" s="65">
        <v>3.8668</v>
      </c>
      <c r="BZ75" s="63">
        <v>43545</v>
      </c>
      <c r="CA75" s="67">
        <v>40.96</v>
      </c>
      <c r="CC75" s="63">
        <v>43542</v>
      </c>
      <c r="CD75" s="68">
        <v>40</v>
      </c>
      <c r="CE75" s="68">
        <v>41</v>
      </c>
      <c r="CG75" s="69">
        <v>37560</v>
      </c>
      <c r="CH75" s="70">
        <v>167.43026805648637</v>
      </c>
      <c r="CI75" s="70">
        <v>216.97389361927483</v>
      </c>
      <c r="CK75" s="63">
        <v>35500</v>
      </c>
      <c r="CL75" s="70">
        <v>83.615508459717049</v>
      </c>
      <c r="CM75" s="70">
        <v>70.118003065344169</v>
      </c>
      <c r="CO75" s="63">
        <v>43170</v>
      </c>
      <c r="CP75" s="71">
        <v>20.239999999999998</v>
      </c>
      <c r="CR75" s="63">
        <v>43516</v>
      </c>
      <c r="CS75" s="71">
        <v>910</v>
      </c>
      <c r="CT75" s="71">
        <v>334.37196860577916</v>
      </c>
      <c r="CV75" s="63">
        <v>43504</v>
      </c>
      <c r="CW75" s="93">
        <v>0.38124999999999998</v>
      </c>
    </row>
    <row r="76" spans="75:101" ht="15" thickBot="1">
      <c r="BW76" s="63">
        <v>43535</v>
      </c>
      <c r="BX76" s="65">
        <v>3.8403</v>
      </c>
      <c r="BZ76" s="63">
        <v>43546</v>
      </c>
      <c r="CA76" s="67">
        <v>42.07</v>
      </c>
      <c r="CC76" s="63">
        <v>43543</v>
      </c>
      <c r="CD76" s="68">
        <v>40.25</v>
      </c>
      <c r="CE76" s="68">
        <v>41.25</v>
      </c>
      <c r="CG76" s="69">
        <v>37590</v>
      </c>
      <c r="CH76" s="70">
        <v>165.94207229747954</v>
      </c>
      <c r="CI76" s="70">
        <v>208.77447905200799</v>
      </c>
      <c r="CK76" s="63">
        <v>35501</v>
      </c>
      <c r="CL76" s="70">
        <v>83.661106149510601</v>
      </c>
      <c r="CM76" s="70">
        <v>70.12975103472867</v>
      </c>
      <c r="CO76" s="63">
        <v>43171</v>
      </c>
      <c r="CP76" s="71">
        <v>20.2</v>
      </c>
      <c r="CR76" s="63">
        <v>43517</v>
      </c>
      <c r="CS76" s="71">
        <v>910.62</v>
      </c>
      <c r="CT76" s="71">
        <v>334.59978247449953</v>
      </c>
      <c r="CV76" s="63">
        <v>43505</v>
      </c>
      <c r="CW76" s="93">
        <v>0.38124999999999998</v>
      </c>
    </row>
    <row r="77" spans="75:101" ht="15" thickBot="1">
      <c r="BW77" s="63">
        <v>43536</v>
      </c>
      <c r="BX77" s="65">
        <v>3.8113999999999999</v>
      </c>
      <c r="BZ77" s="63">
        <v>43549</v>
      </c>
      <c r="CA77" s="67">
        <v>42.04</v>
      </c>
      <c r="CC77" s="63">
        <v>43544</v>
      </c>
      <c r="CD77" s="68">
        <v>40.25</v>
      </c>
      <c r="CE77" s="68">
        <v>41.25</v>
      </c>
      <c r="CG77" s="69">
        <v>37621</v>
      </c>
      <c r="CH77" s="70">
        <v>165.31990480366457</v>
      </c>
      <c r="CI77" s="70">
        <v>205.87832933727185</v>
      </c>
      <c r="CK77" s="63">
        <v>35502</v>
      </c>
      <c r="CL77" s="70">
        <v>83.666126036323874</v>
      </c>
      <c r="CM77" s="70">
        <v>70.140655445879418</v>
      </c>
      <c r="CO77" s="63">
        <v>43172</v>
      </c>
      <c r="CP77" s="71">
        <v>20.22</v>
      </c>
      <c r="CR77" s="63">
        <v>43518</v>
      </c>
      <c r="CS77" s="71">
        <v>916.25</v>
      </c>
      <c r="CT77" s="71">
        <v>336.66847937917049</v>
      </c>
      <c r="CV77" s="63">
        <v>43506</v>
      </c>
      <c r="CW77" s="93">
        <v>0.38124999999999998</v>
      </c>
    </row>
    <row r="78" spans="75:101" ht="15" thickBot="1">
      <c r="BW78" s="63">
        <v>43537</v>
      </c>
      <c r="BX78" s="65">
        <v>3.8147000000000002</v>
      </c>
      <c r="BZ78" s="63">
        <v>43550</v>
      </c>
      <c r="CA78" s="67">
        <v>42.58</v>
      </c>
      <c r="CC78" s="63">
        <v>43545</v>
      </c>
      <c r="CD78" s="68">
        <v>39.25</v>
      </c>
      <c r="CE78" s="68">
        <v>41.25</v>
      </c>
      <c r="CG78" s="69">
        <v>37652</v>
      </c>
      <c r="CH78" s="70">
        <v>158.16521856373825</v>
      </c>
      <c r="CI78" s="70">
        <v>191.35683112797977</v>
      </c>
      <c r="CK78" s="63">
        <v>35503</v>
      </c>
      <c r="CL78" s="70">
        <v>83.697936811013548</v>
      </c>
      <c r="CM78" s="70">
        <v>70.15325290937696</v>
      </c>
      <c r="CO78" s="63">
        <v>43173</v>
      </c>
      <c r="CP78" s="71">
        <v>20.239999999999998</v>
      </c>
      <c r="CR78" s="63">
        <v>43521</v>
      </c>
      <c r="CS78" s="71">
        <v>913.75</v>
      </c>
      <c r="CT78" s="71">
        <v>335.74987506981392</v>
      </c>
      <c r="CV78" s="63">
        <v>43507</v>
      </c>
      <c r="CW78" s="93">
        <v>0.37375000000000003</v>
      </c>
    </row>
    <row r="79" spans="75:101" ht="15" thickBot="1">
      <c r="BW79" s="63">
        <v>43538</v>
      </c>
      <c r="BX79" s="65">
        <v>3.8443000000000001</v>
      </c>
      <c r="BZ79" s="63">
        <v>43551</v>
      </c>
      <c r="CA79" s="67">
        <v>43.92</v>
      </c>
      <c r="CC79" s="63">
        <v>43546</v>
      </c>
      <c r="CD79" s="68">
        <v>39.75</v>
      </c>
      <c r="CE79" s="68">
        <v>41.75</v>
      </c>
      <c r="CG79" s="69">
        <v>37680</v>
      </c>
      <c r="CH79" s="70">
        <v>151.88967492779938</v>
      </c>
      <c r="CI79" s="70">
        <v>185.24391774171394</v>
      </c>
      <c r="CK79" s="63">
        <v>35504</v>
      </c>
      <c r="CL79" s="70">
        <v>83.719444598126643</v>
      </c>
      <c r="CM79" s="70">
        <v>70.165852635415177</v>
      </c>
      <c r="CO79" s="63">
        <v>43174</v>
      </c>
      <c r="CP79" s="71">
        <v>20.344999999999999</v>
      </c>
      <c r="CR79" s="63">
        <v>43522</v>
      </c>
      <c r="CS79" s="71">
        <v>902</v>
      </c>
      <c r="CT79" s="71">
        <v>331.43243481583823</v>
      </c>
      <c r="CV79" s="63">
        <v>43508</v>
      </c>
      <c r="CW79" s="93">
        <v>0.36625000000000002</v>
      </c>
    </row>
    <row r="80" spans="75:101" ht="15" thickBot="1">
      <c r="BW80" s="63">
        <v>43539</v>
      </c>
      <c r="BX80" s="65">
        <v>3.8144</v>
      </c>
      <c r="BZ80" s="63">
        <v>43552</v>
      </c>
      <c r="CA80" s="67">
        <v>43.67</v>
      </c>
      <c r="CC80" s="63">
        <v>43549</v>
      </c>
      <c r="CD80" s="68">
        <v>40.9</v>
      </c>
      <c r="CE80" s="68">
        <v>41.9</v>
      </c>
      <c r="CG80" s="69">
        <v>37711</v>
      </c>
      <c r="CH80" s="70">
        <v>149.25467782011458</v>
      </c>
      <c r="CI80" s="70">
        <v>179.23912699881487</v>
      </c>
      <c r="CK80" s="63">
        <v>35505</v>
      </c>
      <c r="CL80" s="70">
        <v>83.740957912077363</v>
      </c>
      <c r="CM80" s="70">
        <v>70.178454624400459</v>
      </c>
      <c r="CO80" s="63">
        <v>43175</v>
      </c>
      <c r="CP80" s="71">
        <v>20.190000000000001</v>
      </c>
      <c r="CR80" s="63">
        <v>43523</v>
      </c>
      <c r="CS80" s="71">
        <v>901.5</v>
      </c>
      <c r="CT80" s="71">
        <v>331.2487139539669</v>
      </c>
      <c r="CV80" s="63">
        <v>43509</v>
      </c>
      <c r="CW80" s="93">
        <v>0.35875000000000001</v>
      </c>
    </row>
    <row r="81" spans="75:101" ht="15" thickBot="1">
      <c r="BW81" s="63">
        <v>43542</v>
      </c>
      <c r="BX81" s="65">
        <v>3.7915000000000001</v>
      </c>
      <c r="BZ81" s="63">
        <v>43553</v>
      </c>
      <c r="CA81" s="67">
        <v>43.53</v>
      </c>
      <c r="CC81" s="63">
        <v>43550</v>
      </c>
      <c r="CD81" s="68">
        <v>41.55</v>
      </c>
      <c r="CE81" s="68">
        <v>42.55</v>
      </c>
      <c r="CG81" s="69">
        <v>37741</v>
      </c>
      <c r="CH81" s="70">
        <v>145.64264339811382</v>
      </c>
      <c r="CI81" s="70">
        <v>168.01422716370359</v>
      </c>
      <c r="CK81" s="63">
        <v>35506</v>
      </c>
      <c r="CL81" s="70">
        <v>83.737129371355493</v>
      </c>
      <c r="CM81" s="70">
        <v>70.188520566068391</v>
      </c>
      <c r="CO81" s="63">
        <v>43176</v>
      </c>
      <c r="CP81" s="71">
        <v>20.190000000000001</v>
      </c>
      <c r="CR81" s="63">
        <v>43524</v>
      </c>
      <c r="CS81" s="71">
        <v>895.12</v>
      </c>
      <c r="CT81" s="71">
        <v>328.90443575648902</v>
      </c>
      <c r="CV81" s="63">
        <v>43510</v>
      </c>
      <c r="CW81" s="93">
        <v>0.36062499999999997</v>
      </c>
    </row>
    <row r="82" spans="75:101" ht="15" thickBot="1">
      <c r="BW82" s="63">
        <v>43543</v>
      </c>
      <c r="BX82" s="65">
        <v>3.7890999999999999</v>
      </c>
      <c r="BZ82" s="63">
        <v>43556</v>
      </c>
      <c r="CA82" s="67">
        <v>43.27</v>
      </c>
      <c r="CC82" s="63">
        <v>43551</v>
      </c>
      <c r="CD82" s="68">
        <v>43</v>
      </c>
      <c r="CE82" s="68">
        <v>44</v>
      </c>
      <c r="CG82" s="69">
        <v>37772</v>
      </c>
      <c r="CH82" s="70">
        <v>148.78956138121154</v>
      </c>
      <c r="CI82" s="70">
        <v>164.73650321262582</v>
      </c>
      <c r="CK82" s="63">
        <v>35507</v>
      </c>
      <c r="CL82" s="70">
        <v>83.912451294280558</v>
      </c>
      <c r="CM82" s="70">
        <v>70.201126626279233</v>
      </c>
      <c r="CO82" s="63">
        <v>43177</v>
      </c>
      <c r="CP82" s="71">
        <v>20.190000000000001</v>
      </c>
      <c r="CR82" s="63">
        <v>43525</v>
      </c>
      <c r="CS82" s="71">
        <v>890</v>
      </c>
      <c r="CT82" s="71">
        <v>327.02313413092685</v>
      </c>
      <c r="CV82" s="63">
        <v>43511</v>
      </c>
      <c r="CW82" s="93">
        <v>0.35375000000000001</v>
      </c>
    </row>
    <row r="83" spans="75:101" ht="15" thickBot="1">
      <c r="BW83" s="63">
        <v>43544</v>
      </c>
      <c r="BX83" s="65">
        <v>3.7763</v>
      </c>
      <c r="BZ83" s="63">
        <v>43558</v>
      </c>
      <c r="CA83" s="67">
        <v>42.71</v>
      </c>
      <c r="CC83" s="63">
        <v>43552</v>
      </c>
      <c r="CD83" s="68">
        <v>41.8</v>
      </c>
      <c r="CE83" s="68">
        <v>43.8</v>
      </c>
      <c r="CG83" s="69">
        <v>37802</v>
      </c>
      <c r="CH83" s="70">
        <v>149.13503521519519</v>
      </c>
      <c r="CI83" s="70">
        <v>163.39670351459478</v>
      </c>
      <c r="CK83" s="63">
        <v>35508</v>
      </c>
      <c r="CL83" s="70">
        <v>83.924094224562666</v>
      </c>
      <c r="CM83" s="70">
        <v>70.212888583876122</v>
      </c>
      <c r="CO83" s="63">
        <v>43178</v>
      </c>
      <c r="CP83" s="71">
        <v>20.2</v>
      </c>
      <c r="CR83" s="63">
        <v>43528</v>
      </c>
      <c r="CS83" s="71">
        <v>896.5</v>
      </c>
      <c r="CT83" s="71">
        <v>329.41150533525382</v>
      </c>
      <c r="CV83" s="63">
        <v>43512</v>
      </c>
      <c r="CW83" s="93">
        <v>0.35375000000000001</v>
      </c>
    </row>
    <row r="84" spans="75:101" ht="15" thickBot="1">
      <c r="BW84" s="63">
        <v>43545</v>
      </c>
      <c r="BX84" s="65">
        <v>3.7930000000000001</v>
      </c>
      <c r="BZ84" s="63">
        <v>43559</v>
      </c>
      <c r="CA84" s="67">
        <v>43.4</v>
      </c>
      <c r="CC84" s="63">
        <v>43553</v>
      </c>
      <c r="CD84" s="68">
        <v>42.65</v>
      </c>
      <c r="CE84" s="68">
        <v>43.65</v>
      </c>
      <c r="CG84" s="69">
        <v>37833</v>
      </c>
      <c r="CH84" s="70">
        <v>147.42000809589175</v>
      </c>
      <c r="CI84" s="70">
        <v>162.70674124803355</v>
      </c>
      <c r="CK84" s="63">
        <v>35509</v>
      </c>
      <c r="CL84" s="70">
        <v>83.830682352596156</v>
      </c>
      <c r="CM84" s="70">
        <v>70.225499020653047</v>
      </c>
      <c r="CO84" s="63">
        <v>43179</v>
      </c>
      <c r="CP84" s="71">
        <v>20.265000000000001</v>
      </c>
      <c r="CR84" s="63">
        <v>43529</v>
      </c>
      <c r="CS84" s="71">
        <v>901.5</v>
      </c>
      <c r="CT84" s="71">
        <v>331.2487139539669</v>
      </c>
      <c r="CV84" s="63">
        <v>43513</v>
      </c>
      <c r="CW84" s="93">
        <v>0.35375000000000001</v>
      </c>
    </row>
    <row r="85" spans="75:101" ht="15" thickBot="1">
      <c r="BW85" s="63">
        <v>43546</v>
      </c>
      <c r="BX85" s="65">
        <v>3.9070999999999998</v>
      </c>
      <c r="BZ85" s="63">
        <v>43560</v>
      </c>
      <c r="CA85" s="67">
        <v>43.81</v>
      </c>
      <c r="CC85" s="63">
        <v>43556</v>
      </c>
      <c r="CD85" s="68">
        <v>42.5</v>
      </c>
      <c r="CE85" s="68">
        <v>43.5</v>
      </c>
      <c r="CG85" s="69">
        <v>37864</v>
      </c>
      <c r="CH85" s="70">
        <v>151.2233075503064</v>
      </c>
      <c r="CI85" s="70">
        <v>170.41690622373739</v>
      </c>
      <c r="CK85" s="63">
        <v>35510</v>
      </c>
      <c r="CL85" s="70">
        <v>83.904163686040363</v>
      </c>
      <c r="CM85" s="70">
        <v>70.240651795775378</v>
      </c>
      <c r="CO85" s="63">
        <v>43180</v>
      </c>
      <c r="CP85" s="71">
        <v>20.27</v>
      </c>
      <c r="CR85" s="63">
        <v>43530</v>
      </c>
      <c r="CS85" s="71">
        <v>899</v>
      </c>
      <c r="CT85" s="71">
        <v>330.33010964461039</v>
      </c>
      <c r="CV85" s="63">
        <v>43514</v>
      </c>
      <c r="CW85" s="93">
        <v>0.35249999999999998</v>
      </c>
    </row>
    <row r="86" spans="75:101" ht="15" thickBot="1">
      <c r="BW86" s="63">
        <v>43549</v>
      </c>
      <c r="BX86" s="65">
        <v>3.8544</v>
      </c>
      <c r="BZ86" s="63">
        <v>43563</v>
      </c>
      <c r="CA86" s="67">
        <v>43.49</v>
      </c>
      <c r="CC86" s="63">
        <v>43558</v>
      </c>
      <c r="CD86" s="68">
        <v>42.5</v>
      </c>
      <c r="CE86" s="68">
        <v>43.5</v>
      </c>
      <c r="CG86" s="69">
        <v>37894</v>
      </c>
      <c r="CH86" s="70">
        <v>153.28200475966949</v>
      </c>
      <c r="CI86" s="70">
        <v>170.41446607369889</v>
      </c>
      <c r="CK86" s="63">
        <v>35511</v>
      </c>
      <c r="CL86" s="70">
        <v>83.925724467096856</v>
      </c>
      <c r="CM86" s="70">
        <v>70.253267218905023</v>
      </c>
      <c r="CO86" s="63">
        <v>43181</v>
      </c>
      <c r="CP86" s="71">
        <v>20.225000000000001</v>
      </c>
      <c r="CR86" s="63">
        <v>43531</v>
      </c>
      <c r="CS86" s="71">
        <v>909.38</v>
      </c>
      <c r="CT86" s="71">
        <v>334.14415473705873</v>
      </c>
      <c r="CV86" s="63">
        <v>43515</v>
      </c>
      <c r="CW86" s="93">
        <v>0.35375000000000001</v>
      </c>
    </row>
    <row r="87" spans="75:101" ht="15" thickBot="1">
      <c r="BW87" s="63">
        <v>43550</v>
      </c>
      <c r="BX87" s="65">
        <v>3.8773</v>
      </c>
      <c r="BZ87" s="63">
        <v>43564</v>
      </c>
      <c r="CA87" s="67">
        <v>43.41</v>
      </c>
      <c r="CC87" s="63">
        <v>43559</v>
      </c>
      <c r="CD87" s="68">
        <v>42.65</v>
      </c>
      <c r="CE87" s="68">
        <v>43.65</v>
      </c>
      <c r="CG87" s="69">
        <v>37925</v>
      </c>
      <c r="CH87" s="70">
        <v>152.74193535781993</v>
      </c>
      <c r="CI87" s="70">
        <v>166.35432695042806</v>
      </c>
      <c r="CK87" s="63">
        <v>35512</v>
      </c>
      <c r="CL87" s="70">
        <v>83.947290788608768</v>
      </c>
      <c r="CM87" s="70">
        <v>70.265884907800967</v>
      </c>
      <c r="CO87" s="63">
        <v>43182</v>
      </c>
      <c r="CP87" s="71">
        <v>20.190000000000001</v>
      </c>
      <c r="CR87" s="63">
        <v>43532</v>
      </c>
      <c r="CS87" s="71">
        <v>905.5</v>
      </c>
      <c r="CT87" s="71">
        <v>332.71848084893736</v>
      </c>
      <c r="CV87" s="63">
        <v>43516</v>
      </c>
      <c r="CW87" s="93">
        <v>0.35187499999999999</v>
      </c>
    </row>
    <row r="88" spans="75:101" ht="15" thickBot="1">
      <c r="BW88" s="63">
        <v>43551</v>
      </c>
      <c r="BX88" s="65">
        <v>3.9935</v>
      </c>
      <c r="BZ88" s="63">
        <v>43565</v>
      </c>
      <c r="CA88" s="67">
        <v>43.05</v>
      </c>
      <c r="CC88" s="63">
        <v>43560</v>
      </c>
      <c r="CD88" s="68">
        <v>43</v>
      </c>
      <c r="CE88" s="68">
        <v>44</v>
      </c>
      <c r="CG88" s="69">
        <v>37955</v>
      </c>
      <c r="CH88" s="70">
        <v>153.65797859471752</v>
      </c>
      <c r="CI88" s="70">
        <v>167.50847019458644</v>
      </c>
      <c r="CK88" s="63">
        <v>35513</v>
      </c>
      <c r="CL88" s="70">
        <v>83.910994861980598</v>
      </c>
      <c r="CM88" s="70">
        <v>70.278504862870136</v>
      </c>
      <c r="CO88" s="63">
        <v>43183</v>
      </c>
      <c r="CP88" s="71">
        <v>20.190000000000001</v>
      </c>
      <c r="CR88" s="63">
        <v>43535</v>
      </c>
      <c r="CS88" s="71">
        <v>903.5</v>
      </c>
      <c r="CT88" s="71">
        <v>331.98359740145213</v>
      </c>
      <c r="CV88" s="63">
        <v>43517</v>
      </c>
      <c r="CW88" s="93">
        <v>0.359375</v>
      </c>
    </row>
    <row r="89" spans="75:101" ht="15" thickBot="1">
      <c r="BW89" s="63">
        <v>43552</v>
      </c>
      <c r="BX89" s="65">
        <v>3.9009999999999998</v>
      </c>
      <c r="BZ89" s="63">
        <v>43566</v>
      </c>
      <c r="CA89" s="67">
        <v>42.97</v>
      </c>
      <c r="CC89" s="63">
        <v>43563</v>
      </c>
      <c r="CD89" s="68">
        <v>43</v>
      </c>
      <c r="CE89" s="68">
        <v>44</v>
      </c>
      <c r="CG89" s="69">
        <v>37986</v>
      </c>
      <c r="CH89" s="70">
        <v>159.82705980627352</v>
      </c>
      <c r="CI89" s="70">
        <v>171.52328251007197</v>
      </c>
      <c r="CK89" s="63">
        <v>35514</v>
      </c>
      <c r="CL89" s="70">
        <v>83.890037792676054</v>
      </c>
      <c r="CM89" s="70">
        <v>70.28096059231757</v>
      </c>
      <c r="CO89" s="63">
        <v>43184</v>
      </c>
      <c r="CP89" s="71">
        <v>20.190000000000001</v>
      </c>
      <c r="CR89" s="63">
        <v>43536</v>
      </c>
      <c r="CS89" s="71">
        <v>905.25</v>
      </c>
      <c r="CT89" s="71">
        <v>332.62662041800172</v>
      </c>
      <c r="CV89" s="63">
        <v>43518</v>
      </c>
      <c r="CW89" s="93">
        <v>0.36562499999999998</v>
      </c>
    </row>
    <row r="90" spans="75:101" ht="15" thickBot="1">
      <c r="BW90" s="63">
        <v>43553</v>
      </c>
      <c r="BX90" s="65">
        <v>3.9247000000000001</v>
      </c>
      <c r="BZ90" s="63">
        <v>43567</v>
      </c>
      <c r="CA90" s="67">
        <v>42.26</v>
      </c>
      <c r="CC90" s="63">
        <v>43564</v>
      </c>
      <c r="CD90" s="68">
        <v>43</v>
      </c>
      <c r="CE90" s="68">
        <v>44</v>
      </c>
      <c r="CG90" s="69">
        <v>38017</v>
      </c>
      <c r="CH90" s="70">
        <v>159.60274625266501</v>
      </c>
      <c r="CI90" s="70">
        <v>168.08873997153015</v>
      </c>
      <c r="CK90" s="63">
        <v>35515</v>
      </c>
      <c r="CL90" s="70">
        <v>83.929380721640641</v>
      </c>
      <c r="CM90" s="70">
        <v>70.295277770445153</v>
      </c>
      <c r="CO90" s="63">
        <v>43185</v>
      </c>
      <c r="CP90" s="71">
        <v>20.190000000000001</v>
      </c>
      <c r="CR90" s="63">
        <v>43537</v>
      </c>
      <c r="CS90" s="71">
        <v>910.5</v>
      </c>
      <c r="CT90" s="71">
        <v>334.55568946765044</v>
      </c>
      <c r="CV90" s="63">
        <v>43519</v>
      </c>
      <c r="CW90" s="93">
        <v>0.36562499999999998</v>
      </c>
    </row>
    <row r="91" spans="75:101" ht="15" thickBot="1">
      <c r="BW91" s="63">
        <v>43556</v>
      </c>
      <c r="BX91" s="65">
        <v>3.8517999999999999</v>
      </c>
      <c r="BZ91" s="63">
        <v>43570</v>
      </c>
      <c r="CA91" s="67">
        <v>41.77</v>
      </c>
      <c r="CC91" s="63">
        <v>43565</v>
      </c>
      <c r="CD91" s="68">
        <v>43</v>
      </c>
      <c r="CE91" s="68">
        <v>44</v>
      </c>
      <c r="CG91" s="69">
        <v>38046</v>
      </c>
      <c r="CH91" s="70">
        <v>160.33452114261891</v>
      </c>
      <c r="CI91" s="70">
        <v>170.14421703686506</v>
      </c>
      <c r="CK91" s="63">
        <v>35516</v>
      </c>
      <c r="CL91" s="70">
        <v>84.237053640959914</v>
      </c>
      <c r="CM91" s="70">
        <v>70.309597906032437</v>
      </c>
      <c r="CO91" s="63">
        <v>43186</v>
      </c>
      <c r="CP91" s="71">
        <v>20.167999999999999</v>
      </c>
      <c r="CR91" s="63">
        <v>43538</v>
      </c>
      <c r="CS91" s="71">
        <v>904.12</v>
      </c>
      <c r="CT91" s="71">
        <v>332.21141127017256</v>
      </c>
      <c r="CV91" s="63">
        <v>43520</v>
      </c>
      <c r="CW91" s="93">
        <v>0.36562499999999998</v>
      </c>
    </row>
    <row r="92" spans="75:101" ht="15" thickBot="1">
      <c r="BW92" s="63">
        <v>43557</v>
      </c>
      <c r="BX92" s="65">
        <v>3.8536999999999999</v>
      </c>
      <c r="BZ92" s="63">
        <v>43571</v>
      </c>
      <c r="CA92" s="67">
        <v>43.06</v>
      </c>
      <c r="CC92" s="63">
        <v>43566</v>
      </c>
      <c r="CD92" s="68">
        <v>43</v>
      </c>
      <c r="CE92" s="68">
        <v>44</v>
      </c>
      <c r="CG92" s="69">
        <v>38077</v>
      </c>
      <c r="CH92" s="70">
        <v>157.19694876137129</v>
      </c>
      <c r="CI92" s="70">
        <v>167.89441703022061</v>
      </c>
      <c r="CK92" s="63">
        <v>35517</v>
      </c>
      <c r="CL92" s="70">
        <v>84.274825928481775</v>
      </c>
      <c r="CM92" s="70">
        <v>70.32222571208186</v>
      </c>
      <c r="CO92" s="63">
        <v>43187</v>
      </c>
      <c r="CP92" s="71">
        <v>20.149000000000001</v>
      </c>
      <c r="CR92" s="63">
        <v>43539</v>
      </c>
      <c r="CS92" s="71">
        <v>906.5</v>
      </c>
      <c r="CT92" s="71">
        <v>333.08592257267998</v>
      </c>
      <c r="CV92" s="63">
        <v>43521</v>
      </c>
      <c r="CW92" s="93">
        <v>0.36</v>
      </c>
    </row>
    <row r="93" spans="75:101" ht="15" thickBot="1">
      <c r="BW93" s="63">
        <v>43558</v>
      </c>
      <c r="BX93" s="65">
        <v>3.87</v>
      </c>
      <c r="BZ93" s="63">
        <v>43572</v>
      </c>
      <c r="CA93" s="67">
        <v>42.36</v>
      </c>
      <c r="CC93" s="63">
        <v>43567</v>
      </c>
      <c r="CD93" s="68">
        <v>42.65</v>
      </c>
      <c r="CE93" s="68">
        <v>43.65</v>
      </c>
      <c r="CG93" s="69">
        <v>38107</v>
      </c>
      <c r="CH93" s="70">
        <v>152.18545466078524</v>
      </c>
      <c r="CI93" s="70">
        <v>163.25731930267145</v>
      </c>
      <c r="CK93" s="63">
        <v>35518</v>
      </c>
      <c r="CL93" s="70">
        <v>84.296481958297122</v>
      </c>
      <c r="CM93" s="70">
        <v>70.334855786121537</v>
      </c>
      <c r="CO93" s="63">
        <v>43188</v>
      </c>
      <c r="CP93" s="71">
        <v>20.149000000000001</v>
      </c>
      <c r="CR93" s="63">
        <v>43542</v>
      </c>
      <c r="CS93" s="71">
        <v>900.75</v>
      </c>
      <c r="CT93" s="71">
        <v>330.97313266115998</v>
      </c>
      <c r="CV93" s="63">
        <v>43522</v>
      </c>
      <c r="CW93" s="93">
        <v>0.37375000000000003</v>
      </c>
    </row>
    <row r="94" spans="75:101" ht="15" thickBot="1">
      <c r="BW94" s="63">
        <v>43559</v>
      </c>
      <c r="BX94" s="65">
        <v>3.859</v>
      </c>
      <c r="BZ94" s="63">
        <v>43577</v>
      </c>
      <c r="CA94" s="67">
        <v>42.68</v>
      </c>
      <c r="CC94" s="63">
        <v>43570</v>
      </c>
      <c r="CD94" s="68">
        <v>42.5</v>
      </c>
      <c r="CE94" s="68">
        <v>43.5</v>
      </c>
      <c r="CG94" s="69">
        <v>38138</v>
      </c>
      <c r="CH94" s="70">
        <v>152.54144679473455</v>
      </c>
      <c r="CI94" s="70">
        <v>167.54901263682652</v>
      </c>
      <c r="CK94" s="63">
        <v>35519</v>
      </c>
      <c r="CL94" s="70">
        <v>84.318143553043924</v>
      </c>
      <c r="CM94" s="70">
        <v>70.347488128558865</v>
      </c>
      <c r="CO94" s="63">
        <v>43189</v>
      </c>
      <c r="CP94" s="71">
        <v>20.149000000000001</v>
      </c>
      <c r="CR94" s="63">
        <v>43543</v>
      </c>
      <c r="CS94" s="71">
        <v>888</v>
      </c>
      <c r="CT94" s="71">
        <v>326.28825068344162</v>
      </c>
      <c r="CV94" s="63">
        <v>43523</v>
      </c>
      <c r="CW94" s="93">
        <v>0.36812499999999998</v>
      </c>
    </row>
    <row r="95" spans="75:101" ht="15" thickBot="1">
      <c r="BW95" s="63">
        <v>43560</v>
      </c>
      <c r="BX95" s="65">
        <v>3.8734999999999999</v>
      </c>
      <c r="BZ95" s="63">
        <v>43578</v>
      </c>
      <c r="CA95" s="67">
        <v>42.43</v>
      </c>
      <c r="CC95" s="63">
        <v>43571</v>
      </c>
      <c r="CD95" s="68">
        <v>42.8</v>
      </c>
      <c r="CE95" s="68">
        <v>43.8</v>
      </c>
      <c r="CG95" s="69">
        <v>38168</v>
      </c>
      <c r="CH95" s="70">
        <v>154.34820775585968</v>
      </c>
      <c r="CI95" s="70">
        <v>169.45801754935837</v>
      </c>
      <c r="CK95" s="63">
        <v>35520</v>
      </c>
      <c r="CL95" s="70">
        <v>84.413708328602439</v>
      </c>
      <c r="CM95" s="70">
        <v>70.367756289372167</v>
      </c>
      <c r="CO95" s="63">
        <v>43190</v>
      </c>
      <c r="CP95" s="71">
        <v>20.149000000000001</v>
      </c>
      <c r="CR95" s="63">
        <v>43544</v>
      </c>
      <c r="CS95" s="71">
        <v>889.25</v>
      </c>
      <c r="CT95" s="71">
        <v>326.74755283811987</v>
      </c>
      <c r="CV95" s="63">
        <v>43524</v>
      </c>
      <c r="CW95" s="93">
        <v>0.37125000000000002</v>
      </c>
    </row>
    <row r="96" spans="75:101" ht="15" thickBot="1">
      <c r="BW96" s="63">
        <v>43563</v>
      </c>
      <c r="BX96" s="65">
        <v>3.8494999999999999</v>
      </c>
      <c r="BZ96" s="63">
        <v>43579</v>
      </c>
      <c r="CA96" s="67">
        <v>44.54</v>
      </c>
      <c r="CC96" s="63">
        <v>43572</v>
      </c>
      <c r="CD96" s="68">
        <v>41.4</v>
      </c>
      <c r="CE96" s="68">
        <v>43.45</v>
      </c>
      <c r="CG96" s="69">
        <v>38199</v>
      </c>
      <c r="CH96" s="70">
        <v>155.77446668909516</v>
      </c>
      <c r="CI96" s="70">
        <v>168.71036175464923</v>
      </c>
      <c r="CK96" s="63">
        <v>35521</v>
      </c>
      <c r="CL96" s="70">
        <v>84.468865598499463</v>
      </c>
      <c r="CM96" s="70">
        <v>70.378685915981436</v>
      </c>
      <c r="CO96" s="63">
        <v>43191</v>
      </c>
      <c r="CP96" s="71">
        <v>20.149000000000001</v>
      </c>
      <c r="CR96" s="63">
        <v>43545</v>
      </c>
      <c r="CS96" s="71">
        <v>883.88</v>
      </c>
      <c r="CT96" s="71">
        <v>324.77439078162206</v>
      </c>
      <c r="CV96" s="63">
        <v>43525</v>
      </c>
      <c r="CW96" s="93">
        <v>0.36625000000000002</v>
      </c>
    </row>
    <row r="97" spans="75:101" ht="15" thickBot="1">
      <c r="BW97" s="63">
        <v>43564</v>
      </c>
      <c r="BX97" s="65">
        <v>3.851</v>
      </c>
      <c r="BZ97" s="63">
        <v>43580</v>
      </c>
      <c r="CA97" s="67">
        <v>45.1</v>
      </c>
      <c r="CC97" s="63">
        <v>43577</v>
      </c>
      <c r="CD97" s="68">
        <v>43.35</v>
      </c>
      <c r="CE97" s="68">
        <v>44.35</v>
      </c>
      <c r="CG97" s="69">
        <v>38230</v>
      </c>
      <c r="CH97" s="70">
        <v>159.40475132497068</v>
      </c>
      <c r="CI97" s="70">
        <v>171.48824966143144</v>
      </c>
      <c r="CK97" s="63">
        <v>35522</v>
      </c>
      <c r="CL97" s="70">
        <v>84.490724971547422</v>
      </c>
      <c r="CM97" s="70">
        <v>70.379435930302463</v>
      </c>
      <c r="CO97" s="63">
        <v>43192</v>
      </c>
      <c r="CP97" s="71">
        <v>20.149000000000001</v>
      </c>
      <c r="CR97" s="63">
        <v>43546</v>
      </c>
      <c r="CS97" s="71">
        <v>896.5</v>
      </c>
      <c r="CT97" s="71">
        <v>329.41150533525382</v>
      </c>
      <c r="CV97" s="63">
        <v>43526</v>
      </c>
      <c r="CW97" s="93">
        <v>0.36625000000000002</v>
      </c>
    </row>
    <row r="98" spans="75:101" ht="15" thickBot="1">
      <c r="BW98" s="63">
        <v>43565</v>
      </c>
      <c r="BX98" s="65">
        <v>3.8250999999999999</v>
      </c>
      <c r="BZ98" s="63">
        <v>43581</v>
      </c>
      <c r="CA98" s="67">
        <v>46.46</v>
      </c>
      <c r="CC98" s="63">
        <v>43578</v>
      </c>
      <c r="CD98" s="68">
        <v>43.15</v>
      </c>
      <c r="CE98" s="68">
        <v>44.15</v>
      </c>
      <c r="CG98" s="69">
        <v>38260</v>
      </c>
      <c r="CH98" s="70">
        <v>160.29194392784134</v>
      </c>
      <c r="CI98" s="70">
        <v>169.86658136720783</v>
      </c>
      <c r="CK98" s="63">
        <v>35523</v>
      </c>
      <c r="CL98" s="70">
        <v>84.572395860235844</v>
      </c>
      <c r="CM98" s="70">
        <v>70.383580058695159</v>
      </c>
      <c r="CO98" s="63">
        <v>43193</v>
      </c>
      <c r="CP98" s="71">
        <v>20.18</v>
      </c>
      <c r="CR98" s="63">
        <v>43549</v>
      </c>
      <c r="CS98" s="71">
        <v>899.75</v>
      </c>
      <c r="CT98" s="71">
        <v>330.60569093741736</v>
      </c>
      <c r="CV98" s="63">
        <v>43527</v>
      </c>
      <c r="CW98" s="93">
        <v>0.36625000000000002</v>
      </c>
    </row>
    <row r="99" spans="75:101" ht="15" thickBot="1">
      <c r="BW99" s="63">
        <v>43566</v>
      </c>
      <c r="BX99" s="65">
        <v>3.8582000000000001</v>
      </c>
      <c r="BZ99" s="63">
        <v>43584</v>
      </c>
      <c r="CA99" s="67">
        <v>44.71</v>
      </c>
      <c r="CC99" s="63">
        <v>43579</v>
      </c>
      <c r="CD99" s="68">
        <v>43.5</v>
      </c>
      <c r="CE99" s="68">
        <v>44.5</v>
      </c>
      <c r="CG99" s="69">
        <v>38291</v>
      </c>
      <c r="CH99" s="70">
        <v>160.41636150206944</v>
      </c>
      <c r="CI99" s="70">
        <v>168.21480430522621</v>
      </c>
      <c r="CK99" s="63">
        <v>35524</v>
      </c>
      <c r="CL99" s="70">
        <v>84.452303647830178</v>
      </c>
      <c r="CM99" s="70">
        <v>70.393663402928624</v>
      </c>
      <c r="CO99" s="63">
        <v>43194</v>
      </c>
      <c r="CP99" s="71">
        <v>20.18</v>
      </c>
      <c r="CR99" s="63">
        <v>43550</v>
      </c>
      <c r="CS99" s="71">
        <v>899</v>
      </c>
      <c r="CT99" s="71">
        <v>330.33010964461039</v>
      </c>
      <c r="CV99" s="63">
        <v>43528</v>
      </c>
      <c r="CW99" s="93">
        <v>0.36625000000000002</v>
      </c>
    </row>
    <row r="100" spans="75:101" ht="15" thickBot="1">
      <c r="BW100" s="63">
        <v>43567</v>
      </c>
      <c r="BX100" s="65">
        <v>3.8818999999999999</v>
      </c>
      <c r="BZ100" s="63">
        <v>43585</v>
      </c>
      <c r="CA100" s="67">
        <v>44.38</v>
      </c>
      <c r="CC100" s="63">
        <v>43580</v>
      </c>
      <c r="CD100" s="68">
        <v>45</v>
      </c>
      <c r="CE100" s="68">
        <v>46</v>
      </c>
      <c r="CG100" s="69">
        <v>38321</v>
      </c>
      <c r="CH100" s="70">
        <v>162.8923779880661</v>
      </c>
      <c r="CI100" s="70">
        <v>167.84990724025178</v>
      </c>
      <c r="CK100" s="63">
        <v>35525</v>
      </c>
      <c r="CL100" s="70">
        <v>84.472681585145821</v>
      </c>
      <c r="CM100" s="70">
        <v>70.402899636869378</v>
      </c>
      <c r="CO100" s="63">
        <v>43195</v>
      </c>
      <c r="CP100" s="71">
        <v>20.2</v>
      </c>
      <c r="CR100" s="63">
        <v>43551</v>
      </c>
      <c r="CS100" s="71">
        <v>905.75</v>
      </c>
      <c r="CT100" s="71">
        <v>332.810341279873</v>
      </c>
      <c r="CV100" s="63">
        <v>43529</v>
      </c>
      <c r="CW100" s="93">
        <v>0.36625000000000002</v>
      </c>
    </row>
    <row r="101" spans="75:101" ht="15" thickBot="1">
      <c r="BW101" s="63">
        <v>43570</v>
      </c>
      <c r="BX101" s="65">
        <v>3.8723000000000001</v>
      </c>
      <c r="BZ101" s="63">
        <v>43587</v>
      </c>
      <c r="CA101" s="67">
        <v>44.99</v>
      </c>
      <c r="CC101" s="63">
        <v>43581</v>
      </c>
      <c r="CD101" s="68">
        <v>45.1</v>
      </c>
      <c r="CE101" s="68">
        <v>46.1</v>
      </c>
      <c r="CG101" s="69">
        <v>38352</v>
      </c>
      <c r="CH101" s="70">
        <v>166.92869026617012</v>
      </c>
      <c r="CI101" s="70">
        <v>168.54375857002009</v>
      </c>
      <c r="CK101" s="63">
        <v>35526</v>
      </c>
      <c r="CL101" s="70">
        <v>84.493064439560428</v>
      </c>
      <c r="CM101" s="70">
        <v>70.412137082680871</v>
      </c>
      <c r="CO101" s="63">
        <v>43196</v>
      </c>
      <c r="CP101" s="71">
        <v>20.18</v>
      </c>
      <c r="CR101" s="63">
        <v>43552</v>
      </c>
      <c r="CS101" s="71">
        <v>898.62</v>
      </c>
      <c r="CT101" s="71">
        <v>330.1904817895882</v>
      </c>
      <c r="CV101" s="63">
        <v>43530</v>
      </c>
      <c r="CW101" s="93">
        <v>0.36562499999999998</v>
      </c>
    </row>
    <row r="102" spans="75:101" ht="15" thickBot="1">
      <c r="BW102" s="63">
        <v>43571</v>
      </c>
      <c r="BX102" s="65">
        <v>3.9039999999999999</v>
      </c>
      <c r="BZ102" s="63">
        <v>43588</v>
      </c>
      <c r="CA102" s="67">
        <v>44.66</v>
      </c>
      <c r="CC102" s="63">
        <v>43584</v>
      </c>
      <c r="CD102" s="68">
        <v>44.07</v>
      </c>
      <c r="CE102" s="68">
        <v>45.07</v>
      </c>
      <c r="CG102" s="69">
        <v>38383</v>
      </c>
      <c r="CH102" s="70">
        <v>164.01396638853296</v>
      </c>
      <c r="CI102" s="70">
        <v>165.16257042362605</v>
      </c>
      <c r="CK102" s="63">
        <v>35527</v>
      </c>
      <c r="CL102" s="70">
        <v>83.987571435306279</v>
      </c>
      <c r="CM102" s="70">
        <v>70.423073336543069</v>
      </c>
      <c r="CO102" s="63">
        <v>43197</v>
      </c>
      <c r="CP102" s="71">
        <v>20.18</v>
      </c>
      <c r="CR102" s="63">
        <v>43553</v>
      </c>
      <c r="CS102" s="71">
        <v>899</v>
      </c>
      <c r="CT102" s="71">
        <v>330.33010964461039</v>
      </c>
      <c r="CV102" s="63">
        <v>43531</v>
      </c>
      <c r="CW102" s="93">
        <v>0.37312499999999998</v>
      </c>
    </row>
    <row r="103" spans="75:101" ht="15" thickBot="1">
      <c r="BW103" s="63">
        <v>43572</v>
      </c>
      <c r="BX103" s="65">
        <v>3.9382000000000001</v>
      </c>
      <c r="BZ103" s="63">
        <v>43591</v>
      </c>
      <c r="CA103" s="67">
        <v>44.93</v>
      </c>
      <c r="CC103" s="63">
        <v>43585</v>
      </c>
      <c r="CD103" s="68">
        <v>45</v>
      </c>
      <c r="CE103" s="68">
        <v>46</v>
      </c>
      <c r="CG103" s="69">
        <v>38411</v>
      </c>
      <c r="CH103" s="70">
        <v>162.79010385454671</v>
      </c>
      <c r="CI103" s="70">
        <v>161.974498879073</v>
      </c>
      <c r="CK103" s="63">
        <v>35528</v>
      </c>
      <c r="CL103" s="70">
        <v>83.971682444659649</v>
      </c>
      <c r="CM103" s="70">
        <v>70.432313429311662</v>
      </c>
      <c r="CO103" s="63">
        <v>43198</v>
      </c>
      <c r="CP103" s="71">
        <v>20.18</v>
      </c>
      <c r="CR103" s="63">
        <v>43556</v>
      </c>
      <c r="CS103" s="71">
        <v>898.75</v>
      </c>
      <c r="CT103" s="71">
        <v>330.23824921367475</v>
      </c>
      <c r="CV103" s="63">
        <v>43532</v>
      </c>
      <c r="CW103" s="93">
        <v>0.39124999999999999</v>
      </c>
    </row>
    <row r="104" spans="75:101" ht="15" thickBot="1">
      <c r="BW104" s="63">
        <v>43573</v>
      </c>
      <c r="BX104" s="65">
        <v>3.9274</v>
      </c>
      <c r="BZ104" s="63">
        <v>43592</v>
      </c>
      <c r="CA104" s="67">
        <v>45.43</v>
      </c>
      <c r="CC104" s="63">
        <v>43587</v>
      </c>
      <c r="CD104" s="68">
        <v>45.25</v>
      </c>
      <c r="CE104" s="68">
        <v>46.25</v>
      </c>
      <c r="CG104" s="69">
        <v>38442</v>
      </c>
      <c r="CH104" s="70">
        <v>159.96568465188182</v>
      </c>
      <c r="CI104" s="70">
        <v>160.86377238686143</v>
      </c>
      <c r="CK104" s="63">
        <v>35529</v>
      </c>
      <c r="CL104" s="70">
        <v>83.845029910249451</v>
      </c>
      <c r="CM104" s="70">
        <v>70.442403785921556</v>
      </c>
      <c r="CO104" s="63">
        <v>43199</v>
      </c>
      <c r="CP104" s="71">
        <v>20.190000000000001</v>
      </c>
      <c r="CR104" s="63">
        <v>43557</v>
      </c>
      <c r="CS104" s="71">
        <v>902.25</v>
      </c>
      <c r="CT104" s="71">
        <v>331.52429524677387</v>
      </c>
      <c r="CV104" s="63">
        <v>43533</v>
      </c>
      <c r="CW104" s="93">
        <v>0.39124999999999999</v>
      </c>
    </row>
    <row r="105" spans="75:101" ht="15" thickBot="1">
      <c r="BW105" s="63">
        <v>43574</v>
      </c>
      <c r="BX105" s="65">
        <v>3.9275000000000002</v>
      </c>
      <c r="BZ105" s="63">
        <v>43593</v>
      </c>
      <c r="CA105" s="67">
        <v>45.42</v>
      </c>
      <c r="CC105" s="63">
        <v>43588</v>
      </c>
      <c r="CD105" s="68">
        <v>44.55</v>
      </c>
      <c r="CE105" s="68">
        <v>45.75</v>
      </c>
      <c r="CG105" s="69">
        <v>38472</v>
      </c>
      <c r="CH105" s="70">
        <v>159.69032743218847</v>
      </c>
      <c r="CI105" s="70">
        <v>158.58478976096032</v>
      </c>
      <c r="CK105" s="63">
        <v>35530</v>
      </c>
      <c r="CL105" s="70">
        <v>83.879255596935849</v>
      </c>
      <c r="CM105" s="70">
        <v>70.451646415005854</v>
      </c>
      <c r="CO105" s="63">
        <v>43200</v>
      </c>
      <c r="CP105" s="71">
        <v>20.164000000000001</v>
      </c>
      <c r="CR105" s="63">
        <v>43558</v>
      </c>
      <c r="CS105" s="71">
        <v>895.75</v>
      </c>
      <c r="CT105" s="71">
        <v>329.1359240424469</v>
      </c>
      <c r="CV105" s="63">
        <v>43534</v>
      </c>
      <c r="CW105" s="93">
        <v>0.39124999999999999</v>
      </c>
    </row>
    <row r="106" spans="75:101" ht="15" thickBot="1">
      <c r="BW106" s="63">
        <v>43577</v>
      </c>
      <c r="BX106" s="65">
        <v>3.9365000000000001</v>
      </c>
      <c r="BZ106" s="63">
        <v>43594</v>
      </c>
      <c r="CA106" s="67">
        <v>45.24</v>
      </c>
      <c r="CC106" s="63">
        <v>43591</v>
      </c>
      <c r="CD106" s="68">
        <v>45.5</v>
      </c>
      <c r="CE106" s="68">
        <v>46.5</v>
      </c>
      <c r="CG106" s="69">
        <v>38503</v>
      </c>
      <c r="CH106" s="70">
        <v>161.15191952625648</v>
      </c>
      <c r="CI106" s="70">
        <v>157.33927443823148</v>
      </c>
      <c r="CK106" s="63">
        <v>35531</v>
      </c>
      <c r="CL106" s="70">
        <v>83.810541017340739</v>
      </c>
      <c r="CM106" s="70">
        <v>70.457493282495946</v>
      </c>
      <c r="CO106" s="63">
        <v>43201</v>
      </c>
      <c r="CP106" s="71">
        <v>20.167999999999999</v>
      </c>
      <c r="CR106" s="63">
        <v>43559</v>
      </c>
      <c r="CS106" s="71">
        <v>895.38</v>
      </c>
      <c r="CT106" s="71">
        <v>328.99997060466211</v>
      </c>
      <c r="CV106" s="63">
        <v>43535</v>
      </c>
      <c r="CW106" s="93">
        <v>0.395625</v>
      </c>
    </row>
    <row r="107" spans="75:101" ht="15" thickBot="1">
      <c r="BW107" s="63">
        <v>43578</v>
      </c>
      <c r="BX107" s="65">
        <v>3.9211</v>
      </c>
      <c r="BZ107" s="63">
        <v>43595</v>
      </c>
      <c r="CA107" s="67">
        <v>45.07</v>
      </c>
      <c r="CC107" s="63">
        <v>43592</v>
      </c>
      <c r="CD107" s="68">
        <v>45</v>
      </c>
      <c r="CE107" s="68">
        <v>46</v>
      </c>
      <c r="CG107" s="69">
        <v>38533</v>
      </c>
      <c r="CH107" s="70">
        <v>159.05680782264068</v>
      </c>
      <c r="CI107" s="70">
        <v>155.7470229458979</v>
      </c>
      <c r="CK107" s="63">
        <v>35532</v>
      </c>
      <c r="CL107" s="70">
        <v>83.83076410040033</v>
      </c>
      <c r="CM107" s="70">
        <v>70.46673789144765</v>
      </c>
      <c r="CO107" s="63">
        <v>43202</v>
      </c>
      <c r="CP107" s="71">
        <v>20.21</v>
      </c>
      <c r="CR107" s="63">
        <v>43560</v>
      </c>
      <c r="CS107" s="71">
        <v>898.5</v>
      </c>
      <c r="CT107" s="71">
        <v>330.14638878273905</v>
      </c>
      <c r="CV107" s="63">
        <v>43536</v>
      </c>
      <c r="CW107" s="93">
        <v>0.40812500000000002</v>
      </c>
    </row>
    <row r="108" spans="75:101" ht="15" thickBot="1">
      <c r="BW108" s="63">
        <v>43579</v>
      </c>
      <c r="BX108" s="65">
        <v>3.9927000000000001</v>
      </c>
      <c r="BZ108" s="63">
        <v>43598</v>
      </c>
      <c r="CA108" s="67">
        <v>45.36</v>
      </c>
      <c r="CC108" s="63">
        <v>43593</v>
      </c>
      <c r="CD108" s="68">
        <v>45</v>
      </c>
      <c r="CE108" s="68">
        <v>46</v>
      </c>
      <c r="CG108" s="69">
        <v>38564</v>
      </c>
      <c r="CH108" s="70">
        <v>157.88169149196528</v>
      </c>
      <c r="CI108" s="70">
        <v>153.98873406504677</v>
      </c>
      <c r="CK108" s="63">
        <v>35533</v>
      </c>
      <c r="CL108" s="70">
        <v>83.850992063193246</v>
      </c>
      <c r="CM108" s="70">
        <v>70.475983713368933</v>
      </c>
      <c r="CO108" s="63">
        <v>43203</v>
      </c>
      <c r="CP108" s="71">
        <v>20.22</v>
      </c>
      <c r="CR108" s="63">
        <v>43563</v>
      </c>
      <c r="CS108" s="71">
        <v>887.75</v>
      </c>
      <c r="CT108" s="71">
        <v>326.19639025250598</v>
      </c>
      <c r="CV108" s="63">
        <v>43537</v>
      </c>
      <c r="CW108" s="93">
        <v>0.40749999999999997</v>
      </c>
    </row>
    <row r="109" spans="75:101" ht="15" thickBot="1">
      <c r="BW109" s="63">
        <v>43580</v>
      </c>
      <c r="BX109" s="65">
        <v>3.9542000000000002</v>
      </c>
      <c r="BZ109" s="63">
        <v>43599</v>
      </c>
      <c r="CA109" s="67">
        <v>45.85</v>
      </c>
      <c r="CC109" s="63">
        <v>43594</v>
      </c>
      <c r="CD109" s="68">
        <v>45</v>
      </c>
      <c r="CE109" s="68">
        <v>46</v>
      </c>
      <c r="CG109" s="69">
        <v>38595</v>
      </c>
      <c r="CH109" s="70">
        <v>160.02705874288762</v>
      </c>
      <c r="CI109" s="70">
        <v>154.92400686256229</v>
      </c>
      <c r="CK109" s="63">
        <v>35534</v>
      </c>
      <c r="CL109" s="70">
        <v>83.885922200718241</v>
      </c>
      <c r="CM109" s="70">
        <v>70.488629060032167</v>
      </c>
      <c r="CO109" s="63">
        <v>43204</v>
      </c>
      <c r="CP109" s="71">
        <v>20.22</v>
      </c>
      <c r="CR109" s="63">
        <v>43564</v>
      </c>
      <c r="CS109" s="71">
        <v>878.5</v>
      </c>
      <c r="CT109" s="71">
        <v>322.7975543078868</v>
      </c>
      <c r="CV109" s="63">
        <v>43538</v>
      </c>
      <c r="CW109" s="93">
        <v>0.41312500000000002</v>
      </c>
    </row>
    <row r="110" spans="75:101" ht="15" thickBot="1">
      <c r="BW110" s="63">
        <v>43581</v>
      </c>
      <c r="BX110" s="65">
        <v>3.9293</v>
      </c>
      <c r="BZ110" s="63">
        <v>43600</v>
      </c>
      <c r="CA110" s="67">
        <v>44.97</v>
      </c>
      <c r="CC110" s="63">
        <v>43595</v>
      </c>
      <c r="CD110" s="68">
        <v>44.5</v>
      </c>
      <c r="CE110" s="68">
        <v>46</v>
      </c>
      <c r="CG110" s="69">
        <v>38625</v>
      </c>
      <c r="CH110" s="70">
        <v>162.33131543848327</v>
      </c>
      <c r="CI110" s="70">
        <v>156.42969759791265</v>
      </c>
      <c r="CK110" s="63">
        <v>35535</v>
      </c>
      <c r="CL110" s="70">
        <v>83.751742053088464</v>
      </c>
      <c r="CM110" s="70">
        <v>70.501276839501855</v>
      </c>
      <c r="CO110" s="63">
        <v>43205</v>
      </c>
      <c r="CP110" s="71">
        <v>20.22</v>
      </c>
      <c r="CR110" s="63">
        <v>43565</v>
      </c>
      <c r="CS110" s="71">
        <v>880.88</v>
      </c>
      <c r="CT110" s="71">
        <v>323.67206561039421</v>
      </c>
      <c r="CV110" s="63">
        <v>43539</v>
      </c>
      <c r="CW110" s="93">
        <v>0.435</v>
      </c>
    </row>
    <row r="111" spans="75:101" ht="15" thickBot="1">
      <c r="BW111" s="63">
        <v>43584</v>
      </c>
      <c r="BX111" s="65">
        <v>3.9456000000000002</v>
      </c>
      <c r="BZ111" s="63">
        <v>43601</v>
      </c>
      <c r="CA111" s="67">
        <v>45.12</v>
      </c>
      <c r="CC111" s="63">
        <v>43598</v>
      </c>
      <c r="CD111" s="68">
        <v>44.5</v>
      </c>
      <c r="CE111" s="68">
        <v>46</v>
      </c>
      <c r="CG111" s="69">
        <v>38656</v>
      </c>
      <c r="CH111" s="70">
        <v>164.50693543598499</v>
      </c>
      <c r="CI111" s="70">
        <v>158.99328815686869</v>
      </c>
      <c r="CK111" s="63">
        <v>35536</v>
      </c>
      <c r="CL111" s="70">
        <v>83.820565025677979</v>
      </c>
      <c r="CM111" s="70">
        <v>70.514777068286151</v>
      </c>
      <c r="CO111" s="63">
        <v>43206</v>
      </c>
      <c r="CP111" s="71">
        <v>20.22</v>
      </c>
      <c r="CR111" s="63">
        <v>43566</v>
      </c>
      <c r="CS111" s="71">
        <v>880.75</v>
      </c>
      <c r="CT111" s="71">
        <v>323.62429818630767</v>
      </c>
      <c r="CV111" s="63">
        <v>43540</v>
      </c>
      <c r="CW111" s="93">
        <v>0.435</v>
      </c>
    </row>
    <row r="112" spans="75:101" ht="15" thickBot="1">
      <c r="BW112" s="63">
        <v>43585</v>
      </c>
      <c r="BX112" s="65">
        <v>3.9215</v>
      </c>
      <c r="BZ112" s="63">
        <v>43602</v>
      </c>
      <c r="CA112" s="67">
        <v>45.31</v>
      </c>
      <c r="CC112" s="63">
        <v>43599</v>
      </c>
      <c r="CD112" s="68">
        <v>44.5</v>
      </c>
      <c r="CE112" s="68">
        <v>46</v>
      </c>
      <c r="CG112" s="69">
        <v>38686</v>
      </c>
      <c r="CH112" s="70">
        <v>163.57981451860184</v>
      </c>
      <c r="CI112" s="70">
        <v>157.1075917386739</v>
      </c>
      <c r="CK112" s="63">
        <v>35537</v>
      </c>
      <c r="CL112" s="70">
        <v>83.877216388721806</v>
      </c>
      <c r="CM112" s="70">
        <v>70.528280138434539</v>
      </c>
      <c r="CO112" s="63">
        <v>43207</v>
      </c>
      <c r="CP112" s="71">
        <v>20.181000000000001</v>
      </c>
      <c r="CR112" s="63">
        <v>43567</v>
      </c>
      <c r="CS112" s="71">
        <v>877.5</v>
      </c>
      <c r="CT112" s="71">
        <v>322.43011258414418</v>
      </c>
      <c r="CV112" s="63">
        <v>43541</v>
      </c>
      <c r="CW112" s="93">
        <v>0.435</v>
      </c>
    </row>
    <row r="113" spans="75:101" ht="15" thickBot="1">
      <c r="BW113" s="63">
        <v>43586</v>
      </c>
      <c r="BX113" s="65">
        <v>3.9201999999999999</v>
      </c>
      <c r="BZ113" s="63">
        <v>43605</v>
      </c>
      <c r="CA113" s="67">
        <v>45.4</v>
      </c>
      <c r="CC113" s="63">
        <v>43600</v>
      </c>
      <c r="CD113" s="68">
        <v>44.5</v>
      </c>
      <c r="CE113" s="68">
        <v>46</v>
      </c>
      <c r="CG113" s="69">
        <v>38717</v>
      </c>
      <c r="CH113" s="70">
        <v>163.52137431128469</v>
      </c>
      <c r="CI113" s="70">
        <v>157.48588283790588</v>
      </c>
      <c r="CK113" s="63">
        <v>35538</v>
      </c>
      <c r="CL113" s="70">
        <v>84.019739696487974</v>
      </c>
      <c r="CM113" s="70">
        <v>70.537534035210314</v>
      </c>
      <c r="CO113" s="63">
        <v>43208</v>
      </c>
      <c r="CP113" s="71">
        <v>20.135000000000002</v>
      </c>
      <c r="CR113" s="63">
        <v>43570</v>
      </c>
      <c r="CS113" s="71">
        <v>862.25</v>
      </c>
      <c r="CT113" s="71">
        <v>316.82662629706931</v>
      </c>
      <c r="CV113" s="63">
        <v>43542</v>
      </c>
      <c r="CW113" s="93">
        <v>0.42249999999999999</v>
      </c>
    </row>
    <row r="114" spans="75:101" ht="15" thickBot="1">
      <c r="BW114" s="63">
        <v>43587</v>
      </c>
      <c r="BX114" s="65">
        <v>3.9661</v>
      </c>
      <c r="BZ114" s="63">
        <v>43606</v>
      </c>
      <c r="CA114" s="67">
        <v>44.92</v>
      </c>
      <c r="CC114" s="63">
        <v>43601</v>
      </c>
      <c r="CD114" s="68">
        <v>44.5</v>
      </c>
      <c r="CE114" s="68">
        <v>46</v>
      </c>
      <c r="CG114" s="69">
        <v>38748</v>
      </c>
      <c r="CH114" s="70">
        <v>164.93608672990439</v>
      </c>
      <c r="CI114" s="70">
        <v>157.80433803474389</v>
      </c>
      <c r="CK114" s="63">
        <v>35539</v>
      </c>
      <c r="CL114" s="70">
        <v>84.040013258189205</v>
      </c>
      <c r="CM114" s="70">
        <v>70.546789146174277</v>
      </c>
      <c r="CO114" s="63">
        <v>43209</v>
      </c>
      <c r="CP114" s="71">
        <v>20.16</v>
      </c>
      <c r="CR114" s="63">
        <v>43571</v>
      </c>
      <c r="CS114" s="71">
        <v>855.25</v>
      </c>
      <c r="CT114" s="71">
        <v>314.254534230871</v>
      </c>
      <c r="CV114" s="63">
        <v>43543</v>
      </c>
      <c r="CW114" s="93">
        <v>0.43125000000000002</v>
      </c>
    </row>
    <row r="115" spans="75:101" ht="15" thickBot="1">
      <c r="BW115" s="63">
        <v>43588</v>
      </c>
      <c r="BX115" s="65">
        <v>3.9382000000000001</v>
      </c>
      <c r="BZ115" s="63">
        <v>43607</v>
      </c>
      <c r="CA115" s="67">
        <v>44.92</v>
      </c>
      <c r="CC115" s="63">
        <v>43602</v>
      </c>
      <c r="CD115" s="68">
        <v>44.6</v>
      </c>
      <c r="CE115" s="68">
        <v>46.1</v>
      </c>
      <c r="CG115" s="69">
        <v>38776</v>
      </c>
      <c r="CH115" s="70">
        <v>167.81840231589169</v>
      </c>
      <c r="CI115" s="70">
        <v>158.20418079400474</v>
      </c>
      <c r="CK115" s="63">
        <v>35540</v>
      </c>
      <c r="CL115" s="70">
        <v>84.060291711804012</v>
      </c>
      <c r="CM115" s="70">
        <v>70.55604547148576</v>
      </c>
      <c r="CO115" s="63">
        <v>43210</v>
      </c>
      <c r="CP115" s="71">
        <v>20.190000000000001</v>
      </c>
      <c r="CR115" s="63">
        <v>43572</v>
      </c>
      <c r="CS115" s="71">
        <v>858</v>
      </c>
      <c r="CT115" s="71">
        <v>315.26499897116321</v>
      </c>
      <c r="CV115" s="63">
        <v>43544</v>
      </c>
      <c r="CW115" s="93">
        <v>0.42062500000000003</v>
      </c>
    </row>
    <row r="116" spans="75:101" ht="15" thickBot="1">
      <c r="BW116" s="63">
        <v>43591</v>
      </c>
      <c r="BX116" s="65">
        <v>3.9695</v>
      </c>
      <c r="BZ116" s="63">
        <v>43608</v>
      </c>
      <c r="CA116" s="67">
        <v>45.31</v>
      </c>
      <c r="CC116" s="63">
        <v>43605</v>
      </c>
      <c r="CD116" s="68">
        <v>44.85</v>
      </c>
      <c r="CE116" s="68">
        <v>46.35</v>
      </c>
      <c r="CG116" s="69">
        <v>38807</v>
      </c>
      <c r="CH116" s="70">
        <v>167.68486095648967</v>
      </c>
      <c r="CI116" s="70">
        <v>157.45679288097577</v>
      </c>
      <c r="CK116" s="63">
        <v>35541</v>
      </c>
      <c r="CL116" s="70">
        <v>84.227655205588661</v>
      </c>
      <c r="CM116" s="70">
        <v>70.567855163363632</v>
      </c>
      <c r="CO116" s="63">
        <v>43211</v>
      </c>
      <c r="CP116" s="71">
        <v>20.190000000000001</v>
      </c>
      <c r="CR116" s="63">
        <v>43573</v>
      </c>
      <c r="CS116" s="71">
        <v>853.25</v>
      </c>
      <c r="CT116" s="71">
        <v>313.51965078338577</v>
      </c>
      <c r="CV116" s="63">
        <v>43545</v>
      </c>
      <c r="CW116" s="93">
        <v>0.4325</v>
      </c>
    </row>
    <row r="117" spans="75:101" ht="15" thickBot="1">
      <c r="BW117" s="63">
        <v>43592</v>
      </c>
      <c r="BX117" s="65">
        <v>3.9710000000000001</v>
      </c>
      <c r="BZ117" s="63">
        <v>43609</v>
      </c>
      <c r="CA117" s="67">
        <v>45.16</v>
      </c>
      <c r="CC117" s="63">
        <v>43606</v>
      </c>
      <c r="CD117" s="68">
        <v>44.75</v>
      </c>
      <c r="CE117" s="68">
        <v>46.25</v>
      </c>
      <c r="CG117" s="69">
        <v>38837</v>
      </c>
      <c r="CH117" s="70">
        <v>167.25932151763087</v>
      </c>
      <c r="CI117" s="70">
        <v>155.8339488797553</v>
      </c>
      <c r="CK117" s="63">
        <v>35542</v>
      </c>
      <c r="CL117" s="70">
        <v>84.084756164137914</v>
      </c>
      <c r="CM117" s="70">
        <v>70.576263403222839</v>
      </c>
      <c r="CO117" s="63">
        <v>43212</v>
      </c>
      <c r="CP117" s="71">
        <v>20.190000000000001</v>
      </c>
      <c r="CR117" s="63">
        <v>43574</v>
      </c>
      <c r="CS117" s="71">
        <v>861.5</v>
      </c>
      <c r="CT117" s="71">
        <v>316.55104500426233</v>
      </c>
      <c r="CV117" s="63">
        <v>43546</v>
      </c>
      <c r="CW117" s="93">
        <v>0.43</v>
      </c>
    </row>
    <row r="118" spans="75:101" ht="15" thickBot="1">
      <c r="BW118" s="63">
        <v>43593</v>
      </c>
      <c r="BX118" s="65">
        <v>3.9285000000000001</v>
      </c>
      <c r="BZ118" s="63">
        <v>43613</v>
      </c>
      <c r="CA118" s="67">
        <v>44.88</v>
      </c>
      <c r="CC118" s="63">
        <v>43607</v>
      </c>
      <c r="CD118" s="68">
        <v>44.6</v>
      </c>
      <c r="CE118" s="68">
        <v>46.1</v>
      </c>
      <c r="CG118" s="69">
        <v>38868</v>
      </c>
      <c r="CH118" s="70">
        <v>166.46994941835615</v>
      </c>
      <c r="CI118" s="70">
        <v>154.68195044624116</v>
      </c>
      <c r="CK118" s="63">
        <v>35543</v>
      </c>
      <c r="CL118" s="70">
        <v>84.075546816513679</v>
      </c>
      <c r="CM118" s="70">
        <v>70.588076540739408</v>
      </c>
      <c r="CO118" s="63">
        <v>43213</v>
      </c>
      <c r="CP118" s="71">
        <v>20.260000000000002</v>
      </c>
      <c r="CR118" s="63">
        <v>43577</v>
      </c>
      <c r="CS118" s="71">
        <v>854.5</v>
      </c>
      <c r="CT118" s="71">
        <v>313.97895293806403</v>
      </c>
      <c r="CV118" s="63">
        <v>43547</v>
      </c>
      <c r="CW118" s="93">
        <v>0.43</v>
      </c>
    </row>
    <row r="119" spans="75:101" ht="15" thickBot="1">
      <c r="BW119" s="63">
        <v>43594</v>
      </c>
      <c r="BX119" s="65">
        <v>3.9466000000000001</v>
      </c>
      <c r="BZ119" s="63">
        <v>43614</v>
      </c>
      <c r="CA119" s="67">
        <v>44.78</v>
      </c>
      <c r="CC119" s="63">
        <v>43608</v>
      </c>
      <c r="CD119" s="68">
        <v>44.7</v>
      </c>
      <c r="CE119" s="68">
        <v>46.2</v>
      </c>
      <c r="CG119" s="69">
        <v>38898</v>
      </c>
      <c r="CH119" s="70">
        <v>164.32940267370745</v>
      </c>
      <c r="CI119" s="70">
        <v>155.69260136240129</v>
      </c>
      <c r="CK119" s="63">
        <v>35544</v>
      </c>
      <c r="CL119" s="70">
        <v>84.049860829338272</v>
      </c>
      <c r="CM119" s="70">
        <v>70.595636076175822</v>
      </c>
      <c r="CO119" s="63">
        <v>43214</v>
      </c>
      <c r="CP119" s="71">
        <v>20.260000000000002</v>
      </c>
      <c r="CR119" s="63">
        <v>43578</v>
      </c>
      <c r="CS119" s="71">
        <v>851.75</v>
      </c>
      <c r="CT119" s="71">
        <v>312.96848819777188</v>
      </c>
      <c r="CV119" s="63">
        <v>43548</v>
      </c>
      <c r="CW119" s="93">
        <v>0.43</v>
      </c>
    </row>
    <row r="120" spans="75:101" ht="15" thickBot="1">
      <c r="BW120" s="63">
        <v>43595</v>
      </c>
      <c r="BX120" s="65">
        <v>3.9571999999999998</v>
      </c>
      <c r="BZ120" s="63">
        <v>43615</v>
      </c>
      <c r="CA120" s="67">
        <v>44.86</v>
      </c>
      <c r="CC120" s="63">
        <v>43609</v>
      </c>
      <c r="CD120" s="68">
        <v>44.65</v>
      </c>
      <c r="CE120" s="68">
        <v>46.15</v>
      </c>
      <c r="CG120" s="69">
        <v>38929</v>
      </c>
      <c r="CH120" s="70">
        <v>165.7085307228254</v>
      </c>
      <c r="CI120" s="70">
        <v>155.48839952100639</v>
      </c>
      <c r="CK120" s="63">
        <v>35545</v>
      </c>
      <c r="CL120" s="70">
        <v>83.945872269691833</v>
      </c>
      <c r="CM120" s="70">
        <v>70.609155040721163</v>
      </c>
      <c r="CO120" s="63">
        <v>43215</v>
      </c>
      <c r="CP120" s="71">
        <v>20.251999999999999</v>
      </c>
      <c r="CR120" s="63">
        <v>43579</v>
      </c>
      <c r="CS120" s="71">
        <v>842.5</v>
      </c>
      <c r="CT120" s="71">
        <v>309.56965225315264</v>
      </c>
      <c r="CV120" s="63">
        <v>43549</v>
      </c>
      <c r="CW120" s="93">
        <v>0.44187500000000002</v>
      </c>
    </row>
    <row r="121" spans="75:101" ht="15" thickBot="1">
      <c r="BW121" s="63">
        <v>43598</v>
      </c>
      <c r="BX121" s="65">
        <v>3.9939</v>
      </c>
      <c r="BZ121" s="63">
        <v>43616</v>
      </c>
      <c r="CA121" s="67">
        <v>44.84</v>
      </c>
      <c r="CC121" s="63">
        <v>43612</v>
      </c>
      <c r="CD121" s="68">
        <v>44.65</v>
      </c>
      <c r="CE121" s="68">
        <v>46.15</v>
      </c>
      <c r="CG121" s="69">
        <v>38960</v>
      </c>
      <c r="CH121" s="70">
        <v>166.25174232021513</v>
      </c>
      <c r="CI121" s="70">
        <v>155.21871774800462</v>
      </c>
      <c r="CK121" s="63">
        <v>35546</v>
      </c>
      <c r="CL121" s="70">
        <v>83.966128007535957</v>
      </c>
      <c r="CM121" s="70">
        <v>70.618419548956552</v>
      </c>
      <c r="CO121" s="63">
        <v>43216</v>
      </c>
      <c r="CP121" s="71">
        <v>20.55</v>
      </c>
      <c r="CR121" s="63">
        <v>43580</v>
      </c>
      <c r="CS121" s="71">
        <v>841.12</v>
      </c>
      <c r="CT121" s="71">
        <v>309.06258267438784</v>
      </c>
      <c r="CV121" s="63">
        <v>43550</v>
      </c>
      <c r="CW121" s="93">
        <v>0.44124999999999998</v>
      </c>
    </row>
    <row r="122" spans="75:101" ht="15" thickBot="1">
      <c r="BW122" s="63">
        <v>43599</v>
      </c>
      <c r="BX122" s="65">
        <v>3.9750999999999999</v>
      </c>
      <c r="BZ122" s="63">
        <v>43619</v>
      </c>
      <c r="CA122" s="67">
        <v>44.87</v>
      </c>
      <c r="CC122" s="63">
        <v>43613</v>
      </c>
      <c r="CD122" s="68">
        <v>44.7</v>
      </c>
      <c r="CE122" s="68">
        <v>46.2</v>
      </c>
      <c r="CG122" s="69">
        <v>38990</v>
      </c>
      <c r="CH122" s="70">
        <v>165.89988294578549</v>
      </c>
      <c r="CI122" s="70">
        <v>155.03830829783965</v>
      </c>
      <c r="CK122" s="63">
        <v>35547</v>
      </c>
      <c r="CL122" s="70">
        <v>83.986388632992842</v>
      </c>
      <c r="CM122" s="70">
        <v>70.627685272772467</v>
      </c>
      <c r="CO122" s="63">
        <v>43217</v>
      </c>
      <c r="CP122" s="71">
        <v>20.535</v>
      </c>
      <c r="CR122" s="63">
        <v>43581</v>
      </c>
      <c r="CS122" s="71">
        <v>831</v>
      </c>
      <c r="CT122" s="71">
        <v>305.34407243011259</v>
      </c>
      <c r="CV122" s="63">
        <v>43551</v>
      </c>
      <c r="CW122" s="93">
        <v>0.4325</v>
      </c>
    </row>
    <row r="123" spans="75:101" ht="15" thickBot="1">
      <c r="BW123" s="63">
        <v>43600</v>
      </c>
      <c r="BX123" s="65">
        <v>4.0016999999999996</v>
      </c>
      <c r="BZ123" s="63">
        <v>43620</v>
      </c>
      <c r="CA123" s="67">
        <v>44.49</v>
      </c>
      <c r="CC123" s="63">
        <v>43614</v>
      </c>
      <c r="CD123" s="68">
        <v>44.7</v>
      </c>
      <c r="CE123" s="68">
        <v>46.2</v>
      </c>
      <c r="CG123" s="69">
        <v>39021</v>
      </c>
      <c r="CH123" s="70">
        <v>164.77102225219591</v>
      </c>
      <c r="CI123" s="70">
        <v>152.90277914877842</v>
      </c>
      <c r="CK123" s="63">
        <v>35548</v>
      </c>
      <c r="CL123" s="70">
        <v>83.951475555617023</v>
      </c>
      <c r="CM123" s="70">
        <v>70.631842787099956</v>
      </c>
      <c r="CO123" s="63">
        <v>43218</v>
      </c>
      <c r="CP123" s="71">
        <v>20.535</v>
      </c>
      <c r="CR123" s="63">
        <v>43584</v>
      </c>
      <c r="CS123" s="71">
        <v>831</v>
      </c>
      <c r="CT123" s="71">
        <v>305.34407243011259</v>
      </c>
      <c r="CV123" s="63">
        <v>43552</v>
      </c>
      <c r="CW123" s="93">
        <v>0.453125</v>
      </c>
    </row>
    <row r="124" spans="75:101" ht="15" thickBot="1">
      <c r="BW124" s="63">
        <v>43601</v>
      </c>
      <c r="BX124" s="65">
        <v>4.0468999999999999</v>
      </c>
      <c r="BZ124" s="63">
        <v>43621</v>
      </c>
      <c r="CA124" s="67">
        <v>44.74</v>
      </c>
      <c r="CC124" s="63">
        <v>43615</v>
      </c>
      <c r="CD124" s="68">
        <v>44.4</v>
      </c>
      <c r="CE124" s="68">
        <v>45.9</v>
      </c>
      <c r="CG124" s="69">
        <v>39051</v>
      </c>
      <c r="CH124" s="70">
        <v>163.151190899439</v>
      </c>
      <c r="CI124" s="70">
        <v>150.28477241041472</v>
      </c>
      <c r="CK124" s="63">
        <v>35549</v>
      </c>
      <c r="CL124" s="70">
        <v>83.994932177665689</v>
      </c>
      <c r="CM124" s="70">
        <v>70.64111027215634</v>
      </c>
      <c r="CO124" s="63">
        <v>43219</v>
      </c>
      <c r="CP124" s="71">
        <v>20.535</v>
      </c>
      <c r="CR124" s="63">
        <v>43585</v>
      </c>
      <c r="CS124" s="71">
        <v>825.25</v>
      </c>
      <c r="CT124" s="71">
        <v>303.23128251859259</v>
      </c>
      <c r="CV124" s="63">
        <v>43553</v>
      </c>
      <c r="CW124" s="93">
        <v>0.45687499999999998</v>
      </c>
    </row>
    <row r="125" spans="75:101" ht="15" thickBot="1">
      <c r="BW125" s="63">
        <v>43602</v>
      </c>
      <c r="BX125" s="65">
        <v>4.0998999999999999</v>
      </c>
      <c r="BZ125" s="63">
        <v>43622</v>
      </c>
      <c r="CA125" s="67">
        <v>44.95</v>
      </c>
      <c r="CC125" s="63">
        <v>43616</v>
      </c>
      <c r="CD125" s="68">
        <v>44.5</v>
      </c>
      <c r="CE125" s="68">
        <v>46</v>
      </c>
      <c r="CG125" s="69">
        <v>39082</v>
      </c>
      <c r="CH125" s="70">
        <v>162.74739424782334</v>
      </c>
      <c r="CI125" s="70">
        <v>148.72736711122519</v>
      </c>
      <c r="CK125" s="63">
        <v>35550</v>
      </c>
      <c r="CL125" s="70">
        <v>83.895795538708697</v>
      </c>
      <c r="CM125" s="70">
        <v>70.653786068438407</v>
      </c>
      <c r="CO125" s="63">
        <v>43220</v>
      </c>
      <c r="CP125" s="71">
        <v>20.535</v>
      </c>
      <c r="CR125" s="63">
        <v>43586</v>
      </c>
      <c r="CS125" s="71">
        <v>811</v>
      </c>
      <c r="CT125" s="71">
        <v>297.99523795526034</v>
      </c>
      <c r="CV125" s="63">
        <v>43554</v>
      </c>
      <c r="CW125" s="93">
        <v>0.45687499999999998</v>
      </c>
    </row>
    <row r="126" spans="75:101" ht="15" thickBot="1">
      <c r="BW126" s="63">
        <v>43605</v>
      </c>
      <c r="BX126" s="65">
        <v>4.0968</v>
      </c>
      <c r="BZ126" s="63">
        <v>43623</v>
      </c>
      <c r="CA126" s="67">
        <v>44.96</v>
      </c>
      <c r="CC126" s="63">
        <v>43619</v>
      </c>
      <c r="CD126" s="68">
        <v>44.6</v>
      </c>
      <c r="CE126" s="68">
        <v>46.1</v>
      </c>
      <c r="CG126" s="69">
        <v>39113</v>
      </c>
      <c r="CH126" s="70">
        <v>162.30218558699389</v>
      </c>
      <c r="CI126" s="70">
        <v>148.95351827705468</v>
      </c>
      <c r="CK126" s="63">
        <v>35551</v>
      </c>
      <c r="CL126" s="70">
        <v>84.086079872229462</v>
      </c>
      <c r="CM126" s="70">
        <v>70.655678498312582</v>
      </c>
      <c r="CO126" s="63">
        <v>43221</v>
      </c>
      <c r="CP126" s="71">
        <v>20.535</v>
      </c>
      <c r="CR126" s="63">
        <v>43587</v>
      </c>
      <c r="CS126" s="71">
        <v>808.38</v>
      </c>
      <c r="CT126" s="71">
        <v>297.03254063905467</v>
      </c>
      <c r="CV126" s="63">
        <v>43555</v>
      </c>
      <c r="CW126" s="93">
        <v>0.45687499999999998</v>
      </c>
    </row>
    <row r="127" spans="75:101" ht="15" thickBot="1">
      <c r="BW127" s="63">
        <v>43606</v>
      </c>
      <c r="BX127" s="65">
        <v>4.0389999999999997</v>
      </c>
      <c r="BZ127" s="63">
        <v>43626</v>
      </c>
      <c r="CA127" s="67">
        <v>44.78</v>
      </c>
      <c r="CC127" s="63">
        <v>43620</v>
      </c>
      <c r="CD127" s="68">
        <v>44.5</v>
      </c>
      <c r="CE127" s="68">
        <v>46</v>
      </c>
      <c r="CG127" s="69">
        <v>39141</v>
      </c>
      <c r="CH127" s="70">
        <v>163.75357801028801</v>
      </c>
      <c r="CI127" s="70">
        <v>148.89620332935172</v>
      </c>
      <c r="CK127" s="63">
        <v>35552</v>
      </c>
      <c r="CL127" s="70">
        <v>83.954236624590251</v>
      </c>
      <c r="CM127" s="70">
        <v>70.657570978874631</v>
      </c>
      <c r="CO127" s="63">
        <v>43222</v>
      </c>
      <c r="CP127" s="71">
        <v>21.2</v>
      </c>
      <c r="CR127" s="63">
        <v>43588</v>
      </c>
      <c r="CS127" s="71">
        <v>803.5</v>
      </c>
      <c r="CT127" s="71">
        <v>295.23942502719069</v>
      </c>
      <c r="CV127" s="63">
        <v>43556</v>
      </c>
      <c r="CW127" s="93">
        <v>0.46124999999999999</v>
      </c>
    </row>
    <row r="128" spans="75:101" ht="15" thickBot="1">
      <c r="BW128" s="63">
        <v>43607</v>
      </c>
      <c r="BX128" s="65">
        <v>4.0403000000000002</v>
      </c>
      <c r="BZ128" s="63">
        <v>43627</v>
      </c>
      <c r="CA128" s="67">
        <v>44.1</v>
      </c>
      <c r="CC128" s="63">
        <v>43621</v>
      </c>
      <c r="CD128" s="68">
        <v>44.1</v>
      </c>
      <c r="CE128" s="68">
        <v>45.6</v>
      </c>
      <c r="CG128" s="69">
        <v>39172</v>
      </c>
      <c r="CH128" s="70">
        <v>163.72097531615796</v>
      </c>
      <c r="CI128" s="70">
        <v>148.17579563130019</v>
      </c>
      <c r="CK128" s="63">
        <v>35553</v>
      </c>
      <c r="CL128" s="70">
        <v>83.964109194892117</v>
      </c>
      <c r="CM128" s="70">
        <v>70.659463510125917</v>
      </c>
      <c r="CO128" s="63">
        <v>43223</v>
      </c>
      <c r="CP128" s="71">
        <v>23</v>
      </c>
      <c r="CR128" s="63">
        <v>43591</v>
      </c>
      <c r="CS128" s="71">
        <v>829.75</v>
      </c>
      <c r="CT128" s="71">
        <v>304.88477027543433</v>
      </c>
      <c r="CV128" s="63">
        <v>43557</v>
      </c>
      <c r="CW128" s="93">
        <v>0.46124999999999999</v>
      </c>
    </row>
    <row r="129" spans="75:101" ht="15" thickBot="1">
      <c r="BW129" s="63">
        <v>43608</v>
      </c>
      <c r="BX129" s="65">
        <v>4.0400999999999998</v>
      </c>
      <c r="BZ129" s="63">
        <v>43628</v>
      </c>
      <c r="CA129" s="67">
        <v>42.93</v>
      </c>
      <c r="CC129" s="63">
        <v>43622</v>
      </c>
      <c r="CD129" s="68">
        <v>44.15</v>
      </c>
      <c r="CE129" s="68">
        <v>45.65</v>
      </c>
      <c r="CG129" s="69">
        <v>39202</v>
      </c>
      <c r="CH129" s="70">
        <v>163.76216241856957</v>
      </c>
      <c r="CI129" s="70">
        <v>145.92016238916779</v>
      </c>
      <c r="CK129" s="63">
        <v>35554</v>
      </c>
      <c r="CL129" s="70">
        <v>83.973982926155543</v>
      </c>
      <c r="CM129" s="70">
        <v>70.661356092067805</v>
      </c>
      <c r="CO129" s="63">
        <v>43224</v>
      </c>
      <c r="CP129" s="71">
        <v>21.8</v>
      </c>
      <c r="CR129" s="63">
        <v>43592</v>
      </c>
      <c r="CS129" s="71">
        <v>835.25</v>
      </c>
      <c r="CT129" s="71">
        <v>306.90569975601869</v>
      </c>
      <c r="CV129" s="63">
        <v>43558</v>
      </c>
      <c r="CW129" s="93">
        <v>0.48499999999999999</v>
      </c>
    </row>
    <row r="130" spans="75:101" ht="15" thickBot="1">
      <c r="BW130" s="63">
        <v>43609</v>
      </c>
      <c r="BX130" s="65">
        <v>4.0225</v>
      </c>
      <c r="BZ130" s="63">
        <v>43629</v>
      </c>
      <c r="CA130" s="67">
        <v>43.56</v>
      </c>
      <c r="CC130" s="63">
        <v>43623</v>
      </c>
      <c r="CD130" s="68">
        <v>44.2</v>
      </c>
      <c r="CE130" s="68">
        <v>45.7</v>
      </c>
      <c r="CG130" s="69">
        <v>39233</v>
      </c>
      <c r="CH130" s="70">
        <v>162.06724876873272</v>
      </c>
      <c r="CI130" s="70">
        <v>142.82710072542341</v>
      </c>
      <c r="CK130" s="63">
        <v>35555</v>
      </c>
      <c r="CL130" s="70">
        <v>83.939453011853445</v>
      </c>
      <c r="CM130" s="70">
        <v>70.661544907837268</v>
      </c>
      <c r="CO130" s="63">
        <v>43225</v>
      </c>
      <c r="CP130" s="71">
        <v>21.8</v>
      </c>
      <c r="CR130" s="63">
        <v>43593</v>
      </c>
      <c r="CS130" s="71">
        <v>840.5</v>
      </c>
      <c r="CT130" s="71">
        <v>308.83476880566741</v>
      </c>
      <c r="CV130" s="63">
        <v>43559</v>
      </c>
      <c r="CW130" s="93">
        <v>0.48499999999999999</v>
      </c>
    </row>
    <row r="131" spans="75:101" ht="15" thickBot="1">
      <c r="BW131" s="63">
        <v>43612</v>
      </c>
      <c r="BX131" s="65">
        <v>4.0423</v>
      </c>
      <c r="BZ131" s="63">
        <v>43630</v>
      </c>
      <c r="CA131" s="67">
        <v>44.26</v>
      </c>
      <c r="CC131" s="63">
        <v>43626</v>
      </c>
      <c r="CD131" s="68">
        <v>44</v>
      </c>
      <c r="CE131" s="68">
        <v>45.5</v>
      </c>
      <c r="CG131" s="69">
        <v>39263</v>
      </c>
      <c r="CH131" s="70">
        <v>159.9988571861355</v>
      </c>
      <c r="CI131" s="70">
        <v>139.88442611767729</v>
      </c>
      <c r="CK131" s="63">
        <v>35556</v>
      </c>
      <c r="CL131" s="70">
        <v>84.111036906019294</v>
      </c>
      <c r="CM131" s="70">
        <v>70.666845352699454</v>
      </c>
      <c r="CO131" s="63">
        <v>43226</v>
      </c>
      <c r="CP131" s="71">
        <v>21.8</v>
      </c>
      <c r="CR131" s="63">
        <v>43594</v>
      </c>
      <c r="CS131" s="71">
        <v>821</v>
      </c>
      <c r="CT131" s="71">
        <v>301.66965519268643</v>
      </c>
      <c r="CV131" s="63">
        <v>43560</v>
      </c>
      <c r="CW131" s="93">
        <v>0.47249999999999998</v>
      </c>
    </row>
    <row r="132" spans="75:101" ht="15" thickBot="1">
      <c r="BW132" s="63">
        <v>43613</v>
      </c>
      <c r="BX132" s="65">
        <v>4.0247000000000002</v>
      </c>
      <c r="BZ132" s="63">
        <v>43634</v>
      </c>
      <c r="CA132" s="67">
        <v>43.72</v>
      </c>
      <c r="CC132" s="63">
        <v>43627</v>
      </c>
      <c r="CD132" s="68">
        <v>44</v>
      </c>
      <c r="CE132" s="68">
        <v>45.5</v>
      </c>
      <c r="CG132" s="69">
        <v>39294</v>
      </c>
      <c r="CH132" s="70">
        <v>160.71030684283178</v>
      </c>
      <c r="CI132" s="70">
        <v>138.064527807621</v>
      </c>
      <c r="CK132" s="63">
        <v>35557</v>
      </c>
      <c r="CL132" s="70">
        <v>84.177010388510311</v>
      </c>
      <c r="CM132" s="70">
        <v>70.672998467679363</v>
      </c>
      <c r="CO132" s="63">
        <v>43227</v>
      </c>
      <c r="CP132" s="71">
        <v>21.969000000000001</v>
      </c>
      <c r="CR132" s="63">
        <v>43595</v>
      </c>
      <c r="CS132" s="71">
        <v>831.25</v>
      </c>
      <c r="CT132" s="71">
        <v>305.43593286104823</v>
      </c>
      <c r="CV132" s="63">
        <v>43561</v>
      </c>
      <c r="CW132" s="93">
        <v>0.47249999999999998</v>
      </c>
    </row>
    <row r="133" spans="75:101" ht="15" thickBot="1">
      <c r="BW133" s="63">
        <v>43614</v>
      </c>
      <c r="BX133" s="65">
        <v>3.9746999999999999</v>
      </c>
      <c r="BZ133" s="63">
        <v>43635</v>
      </c>
      <c r="CA133" s="67">
        <v>43.5</v>
      </c>
      <c r="CC133" s="63">
        <v>43628</v>
      </c>
      <c r="CD133" s="68">
        <v>43.8</v>
      </c>
      <c r="CE133" s="68">
        <v>45.3</v>
      </c>
      <c r="CG133" s="69">
        <v>39325</v>
      </c>
      <c r="CH133" s="70">
        <v>156.56257985121454</v>
      </c>
      <c r="CI133" s="70">
        <v>136.03282988101842</v>
      </c>
      <c r="CK133" s="63">
        <v>35558</v>
      </c>
      <c r="CL133" s="70">
        <v>84.347597351243138</v>
      </c>
      <c r="CM133" s="70">
        <v>70.678300141568158</v>
      </c>
      <c r="CO133" s="63">
        <v>43228</v>
      </c>
      <c r="CP133" s="71">
        <v>22.4</v>
      </c>
      <c r="CR133" s="63">
        <v>43598</v>
      </c>
      <c r="CS133" s="71">
        <v>821.25</v>
      </c>
      <c r="CT133" s="71">
        <v>301.76151562362213</v>
      </c>
      <c r="CV133" s="63">
        <v>43562</v>
      </c>
      <c r="CW133" s="93">
        <v>0.47249999999999998</v>
      </c>
    </row>
    <row r="134" spans="75:101" ht="15" thickBot="1">
      <c r="BW134" s="63">
        <v>43615</v>
      </c>
      <c r="BX134" s="65">
        <v>3.9817999999999998</v>
      </c>
      <c r="BZ134" s="63">
        <v>43637</v>
      </c>
      <c r="CA134" s="67">
        <v>43.02</v>
      </c>
      <c r="CC134" s="63">
        <v>43629</v>
      </c>
      <c r="CD134" s="68">
        <v>43.8</v>
      </c>
      <c r="CE134" s="68">
        <v>45.3</v>
      </c>
      <c r="CG134" s="69">
        <v>39355</v>
      </c>
      <c r="CH134" s="70">
        <v>155.41265713971731</v>
      </c>
      <c r="CI134" s="70">
        <v>132.64438347455115</v>
      </c>
      <c r="CK134" s="63">
        <v>35559</v>
      </c>
      <c r="CL134" s="70">
        <v>84.567639214165737</v>
      </c>
      <c r="CM134" s="70">
        <v>70.682750059378648</v>
      </c>
      <c r="CO134" s="63">
        <v>43229</v>
      </c>
      <c r="CP134" s="71">
        <v>22.73</v>
      </c>
      <c r="CR134" s="63">
        <v>43599</v>
      </c>
      <c r="CS134" s="71">
        <v>829.5</v>
      </c>
      <c r="CT134" s="71">
        <v>304.79290984449869</v>
      </c>
      <c r="CV134" s="63">
        <v>43563</v>
      </c>
      <c r="CW134" s="93">
        <v>0.47687499999999999</v>
      </c>
    </row>
    <row r="135" spans="75:101" ht="15" thickBot="1">
      <c r="BW135" s="63">
        <v>43616</v>
      </c>
      <c r="BX135" s="65">
        <v>3.9228000000000001</v>
      </c>
      <c r="BZ135" s="63">
        <v>43640</v>
      </c>
      <c r="CA135" s="67">
        <v>42.68</v>
      </c>
      <c r="CC135" s="63">
        <v>43630</v>
      </c>
      <c r="CD135" s="68">
        <v>43.7</v>
      </c>
      <c r="CE135" s="68">
        <v>45.2</v>
      </c>
      <c r="CG135" s="69">
        <v>39386</v>
      </c>
      <c r="CH135" s="70">
        <v>158.29427561326091</v>
      </c>
      <c r="CI135" s="70">
        <v>131.37857855659465</v>
      </c>
      <c r="CK135" s="63">
        <v>35560</v>
      </c>
      <c r="CL135" s="70">
        <v>84.57758391733941</v>
      </c>
      <c r="CM135" s="70">
        <v>70.684643265040279</v>
      </c>
      <c r="CO135" s="63">
        <v>43230</v>
      </c>
      <c r="CP135" s="71">
        <v>22.71</v>
      </c>
      <c r="CR135" s="63">
        <v>43600</v>
      </c>
      <c r="CS135" s="71">
        <v>820.75</v>
      </c>
      <c r="CT135" s="71">
        <v>301.57779476175079</v>
      </c>
      <c r="CV135" s="63">
        <v>43564</v>
      </c>
      <c r="CW135" s="93">
        <v>0.48812499999999998</v>
      </c>
    </row>
    <row r="136" spans="75:101" ht="15" thickBot="1">
      <c r="BW136" s="63">
        <v>43619</v>
      </c>
      <c r="BX136" s="65">
        <v>3.8858999999999999</v>
      </c>
      <c r="BZ136" s="63">
        <v>43641</v>
      </c>
      <c r="CA136" s="67">
        <v>42.6</v>
      </c>
      <c r="CC136" s="63">
        <v>43634</v>
      </c>
      <c r="CD136" s="68">
        <v>43.65</v>
      </c>
      <c r="CE136" s="68">
        <v>45.15</v>
      </c>
      <c r="CG136" s="69">
        <v>39416</v>
      </c>
      <c r="CH136" s="70">
        <v>159.23301733056979</v>
      </c>
      <c r="CI136" s="70">
        <v>130.4299587535312</v>
      </c>
      <c r="CK136" s="63">
        <v>35561</v>
      </c>
      <c r="CL136" s="70">
        <v>84.587529789957131</v>
      </c>
      <c r="CM136" s="70">
        <v>70.686536521410588</v>
      </c>
      <c r="CO136" s="63">
        <v>43231</v>
      </c>
      <c r="CP136" s="71">
        <v>23.26</v>
      </c>
      <c r="CR136" s="63">
        <v>43601</v>
      </c>
      <c r="CS136" s="71">
        <v>829.12</v>
      </c>
      <c r="CT136" s="71">
        <v>304.65328198947651</v>
      </c>
      <c r="CV136" s="63">
        <v>43565</v>
      </c>
      <c r="CW136" s="93">
        <v>0.47812500000000002</v>
      </c>
    </row>
    <row r="137" spans="75:101" ht="15" thickBot="1">
      <c r="BW137" s="63">
        <v>43620</v>
      </c>
      <c r="BX137" s="65">
        <v>3.8548</v>
      </c>
      <c r="BZ137" s="63">
        <v>43642</v>
      </c>
      <c r="CA137" s="67">
        <v>42.74</v>
      </c>
      <c r="CC137" s="63">
        <v>43635</v>
      </c>
      <c r="CD137" s="68">
        <v>43.4</v>
      </c>
      <c r="CE137" s="68">
        <v>44.9</v>
      </c>
      <c r="CG137" s="69">
        <v>39447</v>
      </c>
      <c r="CH137" s="70">
        <v>159.11006756417632</v>
      </c>
      <c r="CI137" s="70">
        <v>130.96329038387003</v>
      </c>
      <c r="CK137" s="63">
        <v>35562</v>
      </c>
      <c r="CL137" s="70">
        <v>84.533302071676289</v>
      </c>
      <c r="CM137" s="70">
        <v>70.689282215200535</v>
      </c>
      <c r="CO137" s="63">
        <v>43232</v>
      </c>
      <c r="CP137" s="71">
        <v>23.26</v>
      </c>
      <c r="CR137" s="63">
        <v>43602</v>
      </c>
      <c r="CS137" s="71">
        <v>856.25</v>
      </c>
      <c r="CT137" s="71">
        <v>314.62197595461362</v>
      </c>
      <c r="CV137" s="63">
        <v>43566</v>
      </c>
      <c r="CW137" s="93">
        <v>0.48812499999999998</v>
      </c>
    </row>
    <row r="138" spans="75:101" ht="15" thickBot="1">
      <c r="BW138" s="63">
        <v>43621</v>
      </c>
      <c r="BX138" s="65">
        <v>3.8811</v>
      </c>
      <c r="BZ138" s="63">
        <v>43643</v>
      </c>
      <c r="CA138" s="67">
        <v>43.07</v>
      </c>
      <c r="CC138" s="63">
        <v>43637</v>
      </c>
      <c r="CD138" s="68">
        <v>43</v>
      </c>
      <c r="CE138" s="68">
        <v>44.5</v>
      </c>
      <c r="CG138" s="69">
        <v>39478</v>
      </c>
      <c r="CH138" s="70">
        <v>159.27323782445632</v>
      </c>
      <c r="CI138" s="70">
        <v>129.57436662249066</v>
      </c>
      <c r="CK138" s="63">
        <v>35563</v>
      </c>
      <c r="CL138" s="70">
        <v>84.594107219365867</v>
      </c>
      <c r="CM138" s="70">
        <v>70.692880476577315</v>
      </c>
      <c r="CO138" s="63">
        <v>43233</v>
      </c>
      <c r="CP138" s="71">
        <v>23.26</v>
      </c>
      <c r="CR138" s="63">
        <v>43605</v>
      </c>
      <c r="CS138" s="71">
        <v>870</v>
      </c>
      <c r="CT138" s="71">
        <v>319.67429965607454</v>
      </c>
      <c r="CV138" s="63">
        <v>43567</v>
      </c>
      <c r="CW138" s="93">
        <v>0.48125000000000001</v>
      </c>
    </row>
    <row r="139" spans="75:101" ht="15" thickBot="1">
      <c r="BW139" s="63">
        <v>43622</v>
      </c>
      <c r="BX139" s="65">
        <v>3.8797999999999999</v>
      </c>
      <c r="BZ139" s="63">
        <v>43644</v>
      </c>
      <c r="CA139" s="67">
        <v>43.05</v>
      </c>
      <c r="CC139" s="63">
        <v>43640</v>
      </c>
      <c r="CD139" s="68">
        <v>42.94</v>
      </c>
      <c r="CE139" s="68">
        <v>44.44</v>
      </c>
      <c r="CG139" s="69">
        <v>39507</v>
      </c>
      <c r="CH139" s="70">
        <v>159.44722247253173</v>
      </c>
      <c r="CI139" s="70">
        <v>127.80469667500873</v>
      </c>
      <c r="CK139" s="63">
        <v>35564</v>
      </c>
      <c r="CL139" s="70">
        <v>84.594661921041407</v>
      </c>
      <c r="CM139" s="70">
        <v>70.69733149740469</v>
      </c>
      <c r="CO139" s="63">
        <v>43234</v>
      </c>
      <c r="CP139" s="71">
        <v>24.99</v>
      </c>
      <c r="CR139" s="63">
        <v>43606</v>
      </c>
      <c r="CS139" s="71">
        <v>887.25</v>
      </c>
      <c r="CT139" s="71">
        <v>326.01266939063464</v>
      </c>
      <c r="CV139" s="63">
        <v>43568</v>
      </c>
      <c r="CW139" s="93">
        <v>0.48125000000000001</v>
      </c>
    </row>
    <row r="140" spans="75:101" ht="15" thickBot="1">
      <c r="BW140" s="63">
        <v>43623</v>
      </c>
      <c r="BX140" s="65">
        <v>3.8788999999999998</v>
      </c>
      <c r="BZ140" s="63">
        <v>43647</v>
      </c>
      <c r="CA140" s="67">
        <v>42.46</v>
      </c>
      <c r="CC140" s="63">
        <v>43641</v>
      </c>
      <c r="CD140" s="68">
        <v>42.6</v>
      </c>
      <c r="CE140" s="68">
        <v>44.1</v>
      </c>
      <c r="CG140" s="69">
        <v>39538</v>
      </c>
      <c r="CH140" s="70">
        <v>159.14282312593809</v>
      </c>
      <c r="CI140" s="70">
        <v>124.15195126165308</v>
      </c>
      <c r="CK140" s="63">
        <v>35565</v>
      </c>
      <c r="CL140" s="70">
        <v>84.672746372660399</v>
      </c>
      <c r="CM140" s="70">
        <v>70.702635531273586</v>
      </c>
      <c r="CO140" s="63">
        <v>43235</v>
      </c>
      <c r="CP140" s="71">
        <v>24.05</v>
      </c>
      <c r="CR140" s="63">
        <v>43607</v>
      </c>
      <c r="CS140" s="71">
        <v>878.25</v>
      </c>
      <c r="CT140" s="71">
        <v>322.70569387695116</v>
      </c>
      <c r="CV140" s="63">
        <v>43569</v>
      </c>
      <c r="CW140" s="93">
        <v>0.48125000000000001</v>
      </c>
    </row>
    <row r="141" spans="75:101" ht="15" thickBot="1">
      <c r="BW141" s="63">
        <v>43626</v>
      </c>
      <c r="BX141" s="65">
        <v>3.8887</v>
      </c>
      <c r="BZ141" s="63">
        <v>43648</v>
      </c>
      <c r="CA141" s="67">
        <v>42.25</v>
      </c>
      <c r="CC141" s="63">
        <v>43642</v>
      </c>
      <c r="CD141" s="68">
        <v>42.7</v>
      </c>
      <c r="CE141" s="68">
        <v>44.2</v>
      </c>
      <c r="CG141" s="69">
        <v>39568</v>
      </c>
      <c r="CH141" s="70">
        <v>156.14384591084902</v>
      </c>
      <c r="CI141" s="70">
        <v>120.68776897840156</v>
      </c>
      <c r="CK141" s="63">
        <v>35566</v>
      </c>
      <c r="CL141" s="70">
        <v>84.781680667081972</v>
      </c>
      <c r="CM141" s="70">
        <v>70.707087382245959</v>
      </c>
      <c r="CO141" s="63">
        <v>43236</v>
      </c>
      <c r="CP141" s="71">
        <v>24.29</v>
      </c>
      <c r="CR141" s="63">
        <v>43608</v>
      </c>
      <c r="CS141" s="71">
        <v>877</v>
      </c>
      <c r="CT141" s="71">
        <v>322.24639172227285</v>
      </c>
      <c r="CV141" s="63">
        <v>43570</v>
      </c>
      <c r="CW141" s="93">
        <v>0.48312500000000003</v>
      </c>
    </row>
    <row r="142" spans="75:101" ht="15" thickBot="1">
      <c r="BW142" s="63">
        <v>43627</v>
      </c>
      <c r="BX142" s="65">
        <v>3.8571</v>
      </c>
      <c r="BZ142" s="63">
        <v>43649</v>
      </c>
      <c r="CA142" s="67">
        <v>42.29</v>
      </c>
      <c r="CC142" s="63">
        <v>43643</v>
      </c>
      <c r="CD142" s="68">
        <v>42.7</v>
      </c>
      <c r="CE142" s="68">
        <v>44.2</v>
      </c>
      <c r="CG142" s="69">
        <v>39599</v>
      </c>
      <c r="CH142" s="70">
        <v>153.65634284900906</v>
      </c>
      <c r="CI142" s="70">
        <v>118.73048959538693</v>
      </c>
      <c r="CK142" s="63">
        <v>35567</v>
      </c>
      <c r="CL142" s="70">
        <v>84.791650540388503</v>
      </c>
      <c r="CM142" s="70">
        <v>70.70898123977183</v>
      </c>
      <c r="CO142" s="63">
        <v>43237</v>
      </c>
      <c r="CP142" s="71">
        <v>24.32</v>
      </c>
      <c r="CR142" s="63">
        <v>43609</v>
      </c>
      <c r="CS142" s="71">
        <v>880</v>
      </c>
      <c r="CT142" s="71">
        <v>323.34871689350069</v>
      </c>
      <c r="CV142" s="63">
        <v>43571</v>
      </c>
      <c r="CW142" s="93">
        <v>0.49125000000000002</v>
      </c>
    </row>
    <row r="143" spans="75:101" ht="15" thickBot="1">
      <c r="BW143" s="63">
        <v>43628</v>
      </c>
      <c r="BX143" s="65">
        <v>3.8672</v>
      </c>
      <c r="BZ143" s="63">
        <v>43651</v>
      </c>
      <c r="CA143" s="67">
        <v>42.21</v>
      </c>
      <c r="CC143" s="63">
        <v>43644</v>
      </c>
      <c r="CD143" s="68">
        <v>42.3</v>
      </c>
      <c r="CE143" s="68">
        <v>43.8</v>
      </c>
      <c r="CG143" s="69">
        <v>39629</v>
      </c>
      <c r="CH143" s="70">
        <v>148.5094820615133</v>
      </c>
      <c r="CI143" s="70">
        <v>114.1787217854143</v>
      </c>
      <c r="CK143" s="63">
        <v>35568</v>
      </c>
      <c r="CL143" s="70">
        <v>84.801621586098946</v>
      </c>
      <c r="CM143" s="70">
        <v>70.710875148023831</v>
      </c>
      <c r="CO143" s="63">
        <v>43238</v>
      </c>
      <c r="CP143" s="71">
        <v>24.43</v>
      </c>
      <c r="CR143" s="63">
        <v>43612</v>
      </c>
      <c r="CS143" s="71">
        <v>869.75</v>
      </c>
      <c r="CT143" s="71">
        <v>319.5824392251389</v>
      </c>
      <c r="CV143" s="63">
        <v>43572</v>
      </c>
      <c r="CW143" s="93">
        <v>0.48125000000000001</v>
      </c>
    </row>
    <row r="144" spans="75:101" ht="15" thickBot="1">
      <c r="BW144" s="63">
        <v>43629</v>
      </c>
      <c r="BX144" s="65">
        <v>3.8487</v>
      </c>
      <c r="BZ144" s="63">
        <v>43656</v>
      </c>
      <c r="CA144" s="67">
        <v>41.95</v>
      </c>
      <c r="CC144" s="63">
        <v>43647</v>
      </c>
      <c r="CD144" s="68">
        <v>41.95</v>
      </c>
      <c r="CE144" s="68">
        <v>43.45</v>
      </c>
      <c r="CG144" s="69">
        <v>39660</v>
      </c>
      <c r="CH144" s="70">
        <v>146.98959224220954</v>
      </c>
      <c r="CI144" s="70">
        <v>112.15165128829317</v>
      </c>
      <c r="CK144" s="63">
        <v>35569</v>
      </c>
      <c r="CL144" s="70">
        <v>84.632039495747421</v>
      </c>
      <c r="CM144" s="70">
        <v>70.708505346098207</v>
      </c>
      <c r="CO144" s="63">
        <v>43239</v>
      </c>
      <c r="CP144" s="71">
        <v>24.43</v>
      </c>
      <c r="CR144" s="63">
        <v>43613</v>
      </c>
      <c r="CS144" s="71">
        <v>868.5</v>
      </c>
      <c r="CT144" s="71">
        <v>319.12313707046064</v>
      </c>
      <c r="CV144" s="63">
        <v>43573</v>
      </c>
      <c r="CW144" s="93">
        <v>0.48125000000000001</v>
      </c>
    </row>
    <row r="145" spans="75:101" ht="15" thickBot="1">
      <c r="BW145" s="63">
        <v>43630</v>
      </c>
      <c r="BX145" s="65">
        <v>3.8957999999999999</v>
      </c>
      <c r="BZ145" s="63">
        <v>43657</v>
      </c>
      <c r="CA145" s="67">
        <v>41.92</v>
      </c>
      <c r="CC145" s="63">
        <v>43648</v>
      </c>
      <c r="CD145" s="68">
        <v>42</v>
      </c>
      <c r="CE145" s="68">
        <v>43.5</v>
      </c>
      <c r="CG145" s="69">
        <v>39691</v>
      </c>
      <c r="CH145" s="70">
        <v>143.613349261732</v>
      </c>
      <c r="CI145" s="70">
        <v>111.6539667965568</v>
      </c>
      <c r="CK145" s="63">
        <v>35570</v>
      </c>
      <c r="CL145" s="70">
        <v>84.845962123580293</v>
      </c>
      <c r="CM145" s="70">
        <v>70.713810300552296</v>
      </c>
      <c r="CO145" s="63">
        <v>43240</v>
      </c>
      <c r="CP145" s="71">
        <v>24.43</v>
      </c>
      <c r="CR145" s="63">
        <v>43614</v>
      </c>
      <c r="CS145" s="71">
        <v>855.5</v>
      </c>
      <c r="CT145" s="71">
        <v>314.34639466180664</v>
      </c>
      <c r="CV145" s="63">
        <v>43574</v>
      </c>
      <c r="CW145" s="93">
        <v>0.48125000000000001</v>
      </c>
    </row>
    <row r="146" spans="75:101" ht="15" thickBot="1">
      <c r="BW146" s="63">
        <v>43633</v>
      </c>
      <c r="BX146" s="65">
        <v>3.8883000000000001</v>
      </c>
      <c r="BZ146" s="63">
        <v>43658</v>
      </c>
      <c r="CA146" s="67">
        <v>41.94</v>
      </c>
      <c r="CC146" s="63">
        <v>43649</v>
      </c>
      <c r="CD146" s="68">
        <v>41.55</v>
      </c>
      <c r="CE146" s="68">
        <v>43.05</v>
      </c>
      <c r="CG146" s="69">
        <v>39721</v>
      </c>
      <c r="CH146" s="70">
        <v>137.3530755871823</v>
      </c>
      <c r="CI146" s="70">
        <v>112.41086086339719</v>
      </c>
      <c r="CK146" s="63">
        <v>35571</v>
      </c>
      <c r="CL146" s="70">
        <v>84.833372968782029</v>
      </c>
      <c r="CM146" s="70">
        <v>70.713998721854978</v>
      </c>
      <c r="CO146" s="63">
        <v>43241</v>
      </c>
      <c r="CP146" s="71">
        <v>24.388999999999999</v>
      </c>
      <c r="CR146" s="63">
        <v>43615</v>
      </c>
      <c r="CS146" s="71">
        <v>860</v>
      </c>
      <c r="CT146" s="71">
        <v>315.99988241864844</v>
      </c>
      <c r="CV146" s="63">
        <v>43575</v>
      </c>
      <c r="CW146" s="93">
        <v>0.48125000000000001</v>
      </c>
    </row>
    <row r="147" spans="75:101" ht="15" thickBot="1">
      <c r="BW147" s="63">
        <v>43634</v>
      </c>
      <c r="BX147" s="65">
        <v>3.8603000000000001</v>
      </c>
      <c r="BZ147" s="63">
        <v>43661</v>
      </c>
      <c r="CA147" s="67">
        <v>42.44</v>
      </c>
      <c r="CC147" s="63">
        <v>43650</v>
      </c>
      <c r="CD147" s="68">
        <v>41.4</v>
      </c>
      <c r="CE147" s="68">
        <v>42.9</v>
      </c>
      <c r="CG147" s="69">
        <v>39752</v>
      </c>
      <c r="CH147" s="70">
        <v>128.22632520188193</v>
      </c>
      <c r="CI147" s="70">
        <v>116.4860038129145</v>
      </c>
      <c r="CK147" s="63">
        <v>35572</v>
      </c>
      <c r="CL147" s="70">
        <v>84.794663164914923</v>
      </c>
      <c r="CM147" s="70">
        <v>70.714187184797197</v>
      </c>
      <c r="CO147" s="63">
        <v>43242</v>
      </c>
      <c r="CP147" s="71">
        <v>24.32</v>
      </c>
      <c r="CR147" s="63">
        <v>43616</v>
      </c>
      <c r="CS147" s="71">
        <v>857.75</v>
      </c>
      <c r="CT147" s="71">
        <v>315.17313854022751</v>
      </c>
      <c r="CV147" s="63">
        <v>43576</v>
      </c>
      <c r="CW147" s="93">
        <v>0.48125000000000001</v>
      </c>
    </row>
    <row r="148" spans="75:101" ht="15" thickBot="1">
      <c r="BW148" s="63">
        <v>43635</v>
      </c>
      <c r="BX148" s="65">
        <v>3.839</v>
      </c>
      <c r="BZ148" s="63">
        <v>43662</v>
      </c>
      <c r="CA148" s="67">
        <v>42.82</v>
      </c>
      <c r="CC148" s="63">
        <v>43651</v>
      </c>
      <c r="CD148" s="68">
        <v>41.4</v>
      </c>
      <c r="CE148" s="68">
        <v>42.9</v>
      </c>
      <c r="CG148" s="69">
        <v>39782</v>
      </c>
      <c r="CH148" s="70">
        <v>127.53740742174709</v>
      </c>
      <c r="CI148" s="70">
        <v>117.61363914228559</v>
      </c>
      <c r="CK148" s="63">
        <v>35573</v>
      </c>
      <c r="CL148" s="70">
        <v>84.800610377369523</v>
      </c>
      <c r="CM148" s="70">
        <v>70.716081232488094</v>
      </c>
      <c r="CO148" s="63">
        <v>43243</v>
      </c>
      <c r="CP148" s="71">
        <v>24.475000000000001</v>
      </c>
      <c r="CR148" s="63">
        <v>43619</v>
      </c>
      <c r="CS148" s="71">
        <v>878.5</v>
      </c>
      <c r="CT148" s="71">
        <v>322.7975543078868</v>
      </c>
      <c r="CV148" s="63">
        <v>43577</v>
      </c>
      <c r="CW148" s="93">
        <v>0.48125000000000001</v>
      </c>
    </row>
    <row r="149" spans="75:101" ht="15" thickBot="1">
      <c r="BW149" s="63">
        <v>43636</v>
      </c>
      <c r="BX149" s="65">
        <v>3.839</v>
      </c>
      <c r="BZ149" s="63">
        <v>43663</v>
      </c>
      <c r="CA149" s="67">
        <v>42.64</v>
      </c>
      <c r="CC149" s="63">
        <v>43656</v>
      </c>
      <c r="CD149" s="68">
        <v>41.3</v>
      </c>
      <c r="CE149" s="68">
        <v>42.8</v>
      </c>
      <c r="CG149" s="69">
        <v>39813</v>
      </c>
      <c r="CH149" s="70">
        <v>129.13224723445941</v>
      </c>
      <c r="CI149" s="70">
        <v>118.87673698416236</v>
      </c>
      <c r="CK149" s="63">
        <v>35574</v>
      </c>
      <c r="CL149" s="70">
        <v>84.810582476709001</v>
      </c>
      <c r="CM149" s="70">
        <v>70.717975330910207</v>
      </c>
      <c r="CO149" s="63">
        <v>43244</v>
      </c>
      <c r="CP149" s="71">
        <v>24.6</v>
      </c>
      <c r="CR149" s="63">
        <v>43620</v>
      </c>
      <c r="CS149" s="71">
        <v>887.25</v>
      </c>
      <c r="CT149" s="71">
        <v>326.01266939063464</v>
      </c>
      <c r="CV149" s="63">
        <v>43578</v>
      </c>
      <c r="CW149" s="93">
        <v>0.49562499999999998</v>
      </c>
    </row>
    <row r="150" spans="75:101" ht="15" thickBot="1">
      <c r="BW150" s="63">
        <v>43637</v>
      </c>
      <c r="BX150" s="65">
        <v>3.8191999999999999</v>
      </c>
      <c r="BZ150" s="63">
        <v>43664</v>
      </c>
      <c r="CA150" s="67">
        <v>42.62</v>
      </c>
      <c r="CC150" s="63">
        <v>43657</v>
      </c>
      <c r="CD150" s="68">
        <v>41.7</v>
      </c>
      <c r="CE150" s="68">
        <v>43.2</v>
      </c>
      <c r="CG150" s="69">
        <v>39844</v>
      </c>
      <c r="CH150" s="70">
        <v>131.18374586869052</v>
      </c>
      <c r="CI150" s="70">
        <v>118.77107090153407</v>
      </c>
      <c r="CK150" s="63">
        <v>35575</v>
      </c>
      <c r="CL150" s="70">
        <v>84.820555748714128</v>
      </c>
      <c r="CM150" s="70">
        <v>70.719869480064901</v>
      </c>
      <c r="CO150" s="63">
        <v>43245</v>
      </c>
      <c r="CP150" s="71">
        <v>24.6</v>
      </c>
      <c r="CR150" s="63">
        <v>43621</v>
      </c>
      <c r="CS150" s="71">
        <v>896.75</v>
      </c>
      <c r="CT150" s="71">
        <v>329.50336576618952</v>
      </c>
      <c r="CV150" s="63">
        <v>43579</v>
      </c>
      <c r="CW150" s="93">
        <v>0.48625000000000002</v>
      </c>
    </row>
    <row r="151" spans="75:101" ht="15" thickBot="1">
      <c r="BW151" s="63">
        <v>43640</v>
      </c>
      <c r="BX151" s="65">
        <v>3.8254000000000001</v>
      </c>
      <c r="BZ151" s="63">
        <v>43665</v>
      </c>
      <c r="CA151" s="67">
        <v>42.65</v>
      </c>
      <c r="CC151" s="63">
        <v>43658</v>
      </c>
      <c r="CD151" s="68">
        <v>41.75</v>
      </c>
      <c r="CE151" s="68">
        <v>43.25</v>
      </c>
      <c r="CG151" s="69">
        <v>39872</v>
      </c>
      <c r="CH151" s="70">
        <v>131.35492630369782</v>
      </c>
      <c r="CI151" s="70">
        <v>120.17479867947158</v>
      </c>
      <c r="CK151" s="63">
        <v>35576</v>
      </c>
      <c r="CL151" s="70">
        <v>84.783110768665097</v>
      </c>
      <c r="CM151" s="70">
        <v>70.726113536797058</v>
      </c>
      <c r="CO151" s="63">
        <v>43246</v>
      </c>
      <c r="CP151" s="71">
        <v>24.6</v>
      </c>
      <c r="CR151" s="63">
        <v>43622</v>
      </c>
      <c r="CS151" s="71">
        <v>910.25</v>
      </c>
      <c r="CT151" s="71">
        <v>334.4638290367148</v>
      </c>
      <c r="CV151" s="63">
        <v>43580</v>
      </c>
      <c r="CW151" s="93">
        <v>0.49312499999999998</v>
      </c>
    </row>
    <row r="152" spans="75:101" ht="15" thickBot="1">
      <c r="BW152" s="63">
        <v>43641</v>
      </c>
      <c r="BX152" s="65">
        <v>3.8479999999999999</v>
      </c>
      <c r="BZ152" s="63">
        <v>43668</v>
      </c>
      <c r="CA152" s="67">
        <v>42.47</v>
      </c>
      <c r="CC152" s="63">
        <v>43661</v>
      </c>
      <c r="CD152" s="68">
        <v>42.25</v>
      </c>
      <c r="CE152" s="68">
        <v>43.75</v>
      </c>
      <c r="CG152" s="69">
        <v>39903</v>
      </c>
      <c r="CH152" s="70">
        <v>135.84925507420681</v>
      </c>
      <c r="CI152" s="70">
        <v>123.74580087678598</v>
      </c>
      <c r="CK152" s="63">
        <v>35577</v>
      </c>
      <c r="CL152" s="70">
        <v>84.580976077862019</v>
      </c>
      <c r="CM152" s="70">
        <v>70.729628619051454</v>
      </c>
      <c r="CO152" s="63">
        <v>43247</v>
      </c>
      <c r="CP152" s="71">
        <v>24.6</v>
      </c>
      <c r="CR152" s="63">
        <v>43623</v>
      </c>
      <c r="CS152" s="71">
        <v>912</v>
      </c>
      <c r="CT152" s="71">
        <v>335.10685205326439</v>
      </c>
      <c r="CV152" s="63">
        <v>43581</v>
      </c>
      <c r="CW152" s="93">
        <v>0.49249999999999999</v>
      </c>
    </row>
    <row r="153" spans="75:101" ht="15" thickBot="1">
      <c r="BW153" s="63">
        <v>43642</v>
      </c>
      <c r="BX153" s="65">
        <v>3.8445</v>
      </c>
      <c r="BZ153" s="63">
        <v>43669</v>
      </c>
      <c r="CA153" s="67">
        <v>42.98</v>
      </c>
      <c r="CC153" s="63">
        <v>43662</v>
      </c>
      <c r="CD153" s="68">
        <v>42.95</v>
      </c>
      <c r="CE153" s="68">
        <v>44.45</v>
      </c>
      <c r="CG153" s="69">
        <v>39933</v>
      </c>
      <c r="CH153" s="70">
        <v>137.74584750198122</v>
      </c>
      <c r="CI153" s="70">
        <v>122.39988289874567</v>
      </c>
      <c r="CK153" s="63">
        <v>35578</v>
      </c>
      <c r="CL153" s="70">
        <v>84.642537464299295</v>
      </c>
      <c r="CM153" s="70">
        <v>70.724699335885774</v>
      </c>
      <c r="CO153" s="63">
        <v>43248</v>
      </c>
      <c r="CP153" s="71">
        <v>24.6</v>
      </c>
      <c r="CR153" s="63">
        <v>43626</v>
      </c>
      <c r="CS153" s="71">
        <v>902.5</v>
      </c>
      <c r="CT153" s="71">
        <v>331.61615567770951</v>
      </c>
      <c r="CV153" s="63">
        <v>43582</v>
      </c>
      <c r="CW153" s="93">
        <v>0.49249999999999999</v>
      </c>
    </row>
    <row r="154" spans="75:101" ht="15" thickBot="1">
      <c r="BW154" s="63">
        <v>43643</v>
      </c>
      <c r="BX154" s="65">
        <v>3.8195999999999999</v>
      </c>
      <c r="BZ154" s="63">
        <v>43670</v>
      </c>
      <c r="CA154" s="67">
        <v>43.41</v>
      </c>
      <c r="CC154" s="63">
        <v>43663</v>
      </c>
      <c r="CD154" s="68">
        <v>42.7</v>
      </c>
      <c r="CE154" s="68">
        <v>44.2</v>
      </c>
      <c r="CG154" s="69">
        <v>39964</v>
      </c>
      <c r="CH154" s="70">
        <v>142.5473562866116</v>
      </c>
      <c r="CI154" s="70">
        <v>122.14230831340105</v>
      </c>
      <c r="CK154" s="63">
        <v>35579</v>
      </c>
      <c r="CL154" s="70">
        <v>84.607718260304495</v>
      </c>
      <c r="CM154" s="70">
        <v>70.726593665139902</v>
      </c>
      <c r="CO154" s="63">
        <v>43249</v>
      </c>
      <c r="CP154" s="71">
        <v>24.84</v>
      </c>
      <c r="CR154" s="63">
        <v>43627</v>
      </c>
      <c r="CS154" s="71">
        <v>914.25</v>
      </c>
      <c r="CT154" s="71">
        <v>335.93359593168526</v>
      </c>
      <c r="CV154" s="63">
        <v>43583</v>
      </c>
      <c r="CW154" s="93">
        <v>0.49249999999999999</v>
      </c>
    </row>
    <row r="155" spans="75:101" ht="15" thickBot="1">
      <c r="BW155" s="63">
        <v>43644</v>
      </c>
      <c r="BX155" s="65">
        <v>3.8519999999999999</v>
      </c>
      <c r="BZ155" s="63">
        <v>43671</v>
      </c>
      <c r="CA155" s="67">
        <v>43.79</v>
      </c>
      <c r="CC155" s="63">
        <v>43664</v>
      </c>
      <c r="CD155" s="68">
        <v>42.45</v>
      </c>
      <c r="CE155" s="68">
        <v>43.95</v>
      </c>
      <c r="CG155" s="69">
        <v>39994</v>
      </c>
      <c r="CH155" s="70">
        <v>147.68956824725373</v>
      </c>
      <c r="CI155" s="70">
        <v>123.31698280517922</v>
      </c>
      <c r="CK155" s="63">
        <v>35580</v>
      </c>
      <c r="CL155" s="70">
        <v>84.548007648123814</v>
      </c>
      <c r="CM155" s="70">
        <v>70.731046932075017</v>
      </c>
      <c r="CO155" s="63">
        <v>43250</v>
      </c>
      <c r="CP155" s="71">
        <v>24.93</v>
      </c>
      <c r="CR155" s="63">
        <v>43628</v>
      </c>
      <c r="CS155" s="71">
        <v>903.38</v>
      </c>
      <c r="CT155" s="71">
        <v>331.93950439460303</v>
      </c>
      <c r="CV155" s="63">
        <v>43584</v>
      </c>
      <c r="CW155" s="93">
        <v>0.5</v>
      </c>
    </row>
    <row r="156" spans="75:101" ht="15" thickBot="1">
      <c r="BW156" s="63">
        <v>43647</v>
      </c>
      <c r="BX156" s="65">
        <v>3.8405</v>
      </c>
      <c r="BZ156" s="63">
        <v>43672</v>
      </c>
      <c r="CA156" s="67">
        <v>43.51</v>
      </c>
      <c r="CC156" s="63">
        <v>43665</v>
      </c>
      <c r="CD156" s="68">
        <v>42.45</v>
      </c>
      <c r="CE156" s="68">
        <v>43.95</v>
      </c>
      <c r="CG156" s="69">
        <v>40025</v>
      </c>
      <c r="CH156" s="70">
        <v>149.16616952922723</v>
      </c>
      <c r="CI156" s="70">
        <v>124.09898620815906</v>
      </c>
      <c r="CK156" s="63">
        <v>35581</v>
      </c>
      <c r="CL156" s="70">
        <v>84.557950042730056</v>
      </c>
      <c r="CM156" s="70">
        <v>70.73294143134666</v>
      </c>
      <c r="CO156" s="63">
        <v>43251</v>
      </c>
      <c r="CP156" s="71">
        <v>24.96</v>
      </c>
      <c r="CR156" s="63">
        <v>43629</v>
      </c>
      <c r="CS156" s="71">
        <v>914</v>
      </c>
      <c r="CT156" s="71">
        <v>335.84173550074962</v>
      </c>
      <c r="CV156" s="63">
        <v>43585</v>
      </c>
      <c r="CW156" s="93">
        <v>0.53374999999999995</v>
      </c>
    </row>
    <row r="157" spans="75:101" ht="15" thickBot="1">
      <c r="BW157" s="63">
        <v>43648</v>
      </c>
      <c r="BX157" s="65">
        <v>3.8456000000000001</v>
      </c>
      <c r="BZ157" s="63">
        <v>43675</v>
      </c>
      <c r="CA157" s="67">
        <v>43.88</v>
      </c>
      <c r="CC157" s="63">
        <v>43668</v>
      </c>
      <c r="CD157" s="68">
        <v>42.55</v>
      </c>
      <c r="CE157" s="68">
        <v>44.05</v>
      </c>
      <c r="CG157" s="69">
        <v>40056</v>
      </c>
      <c r="CH157" s="70">
        <v>151.69338025847154</v>
      </c>
      <c r="CI157" s="70">
        <v>123.50590925462446</v>
      </c>
      <c r="CK157" s="63">
        <v>35582</v>
      </c>
      <c r="CL157" s="70">
        <v>84.560346370741428</v>
      </c>
      <c r="CM157" s="70">
        <v>70.731999864465223</v>
      </c>
      <c r="CO157" s="63">
        <v>43252</v>
      </c>
      <c r="CP157" s="71">
        <v>24.98</v>
      </c>
      <c r="CR157" s="63">
        <v>43630</v>
      </c>
      <c r="CS157" s="71">
        <v>908.25</v>
      </c>
      <c r="CT157" s="71">
        <v>333.72894558922957</v>
      </c>
      <c r="CV157" s="63">
        <v>43586</v>
      </c>
      <c r="CW157" s="93">
        <v>0.53374999999999995</v>
      </c>
    </row>
    <row r="158" spans="75:101" ht="15" thickBot="1">
      <c r="BW158" s="63">
        <v>43649</v>
      </c>
      <c r="BX158" s="65">
        <v>3.8271999999999999</v>
      </c>
      <c r="BZ158" s="63">
        <v>43676</v>
      </c>
      <c r="CA158" s="67">
        <v>44.04</v>
      </c>
      <c r="CC158" s="63">
        <v>43669</v>
      </c>
      <c r="CD158" s="68">
        <v>42.75</v>
      </c>
      <c r="CE158" s="68">
        <v>44.25</v>
      </c>
      <c r="CG158" s="69">
        <v>40086</v>
      </c>
      <c r="CH158" s="70">
        <v>151.14912450697207</v>
      </c>
      <c r="CI158" s="70">
        <v>121.87904624202298</v>
      </c>
      <c r="CK158" s="63">
        <v>35583</v>
      </c>
      <c r="CL158" s="70">
        <v>84.323900331066568</v>
      </c>
      <c r="CM158" s="70">
        <v>70.734470447957037</v>
      </c>
      <c r="CO158" s="63">
        <v>43253</v>
      </c>
      <c r="CP158" s="71">
        <v>24.98</v>
      </c>
      <c r="CR158" s="63">
        <v>43633</v>
      </c>
      <c r="CS158" s="71">
        <v>899.5</v>
      </c>
      <c r="CT158" s="71">
        <v>330.51383050648167</v>
      </c>
      <c r="CV158" s="63">
        <v>43587</v>
      </c>
      <c r="CW158" s="93">
        <v>0.50375000000000003</v>
      </c>
    </row>
    <row r="159" spans="75:101" ht="15" thickBot="1">
      <c r="BW159" s="63">
        <v>43650</v>
      </c>
      <c r="BX159" s="65">
        <v>3.8010999999999999</v>
      </c>
      <c r="BZ159" s="63">
        <v>43677</v>
      </c>
      <c r="CA159" s="67">
        <v>44.1</v>
      </c>
      <c r="CC159" s="63">
        <v>43670</v>
      </c>
      <c r="CD159" s="68">
        <v>43.1</v>
      </c>
      <c r="CE159" s="68">
        <v>44.6</v>
      </c>
      <c r="CG159" s="69">
        <v>40117</v>
      </c>
      <c r="CH159" s="70">
        <v>151.55142156572407</v>
      </c>
      <c r="CI159" s="70">
        <v>119.74930743489961</v>
      </c>
      <c r="CK159" s="63">
        <v>35584</v>
      </c>
      <c r="CL159" s="70">
        <v>84.330632999520063</v>
      </c>
      <c r="CM159" s="70">
        <v>70.731822773362993</v>
      </c>
      <c r="CO159" s="63">
        <v>43254</v>
      </c>
      <c r="CP159" s="71">
        <v>24.98</v>
      </c>
      <c r="CR159" s="63">
        <v>43634</v>
      </c>
      <c r="CS159" s="71">
        <v>893.75</v>
      </c>
      <c r="CT159" s="71">
        <v>328.40104059496167</v>
      </c>
      <c r="CV159" s="63">
        <v>43588</v>
      </c>
      <c r="CW159" s="93">
        <v>0.52124999999999999</v>
      </c>
    </row>
    <row r="160" spans="75:101" ht="15" thickBot="1">
      <c r="BW160" s="63">
        <v>43651</v>
      </c>
      <c r="BX160" s="65">
        <v>3.8220999999999998</v>
      </c>
      <c r="BZ160" s="63">
        <v>43678</v>
      </c>
      <c r="CA160" s="67">
        <v>44.78</v>
      </c>
      <c r="CC160" s="63">
        <v>43671</v>
      </c>
      <c r="CD160" s="68">
        <v>43.45</v>
      </c>
      <c r="CE160" s="68">
        <v>44.95</v>
      </c>
      <c r="CG160" s="69">
        <v>40147</v>
      </c>
      <c r="CH160" s="70">
        <v>150.45897695164558</v>
      </c>
      <c r="CI160" s="70">
        <v>117.99275784644988</v>
      </c>
      <c r="CK160" s="63">
        <v>35585</v>
      </c>
      <c r="CL160" s="70">
        <v>84.242899424660706</v>
      </c>
      <c r="CM160" s="70">
        <v>70.73429343297353</v>
      </c>
      <c r="CO160" s="63">
        <v>43255</v>
      </c>
      <c r="CP160" s="71">
        <v>24.97</v>
      </c>
      <c r="CR160" s="63">
        <v>43635</v>
      </c>
      <c r="CS160" s="71">
        <v>904.62</v>
      </c>
      <c r="CT160" s="71">
        <v>332.3951321320439</v>
      </c>
      <c r="CV160" s="63">
        <v>43589</v>
      </c>
      <c r="CW160" s="93">
        <v>0.52124999999999999</v>
      </c>
    </row>
    <row r="161" spans="75:101" ht="15" thickBot="1">
      <c r="BW161" s="63">
        <v>43654</v>
      </c>
      <c r="BX161" s="65">
        <v>3.8073000000000001</v>
      </c>
      <c r="BZ161" s="63">
        <v>43679</v>
      </c>
      <c r="CA161" s="67">
        <v>45.04</v>
      </c>
      <c r="CC161" s="63">
        <v>43672</v>
      </c>
      <c r="CD161" s="68">
        <v>43.45</v>
      </c>
      <c r="CE161" s="68">
        <v>44.95</v>
      </c>
      <c r="CG161" s="69">
        <v>40178</v>
      </c>
      <c r="CH161" s="70">
        <v>146.27893038551937</v>
      </c>
      <c r="CI161" s="70">
        <v>115.49121952221218</v>
      </c>
      <c r="CK161" s="63">
        <v>35586</v>
      </c>
      <c r="CL161" s="70">
        <v>84.243650126263674</v>
      </c>
      <c r="CM161" s="70">
        <v>70.728233722275192</v>
      </c>
      <c r="CO161" s="63">
        <v>43256</v>
      </c>
      <c r="CP161" s="71">
        <v>24.96</v>
      </c>
      <c r="CR161" s="63">
        <v>43636</v>
      </c>
      <c r="CS161" s="71">
        <v>881.88</v>
      </c>
      <c r="CT161" s="71">
        <v>324.03950733413683</v>
      </c>
      <c r="CV161" s="63">
        <v>43590</v>
      </c>
      <c r="CW161" s="93">
        <v>0.52124999999999999</v>
      </c>
    </row>
    <row r="162" spans="75:101" ht="15" thickBot="1">
      <c r="BW162" s="63">
        <v>43655</v>
      </c>
      <c r="BX162" s="65">
        <v>3.8005</v>
      </c>
      <c r="BZ162" s="63">
        <v>43682</v>
      </c>
      <c r="CA162" s="67">
        <v>45.75</v>
      </c>
      <c r="CC162" s="63">
        <v>43675</v>
      </c>
      <c r="CD162" s="68">
        <v>43.65</v>
      </c>
      <c r="CE162" s="68">
        <v>45.15</v>
      </c>
      <c r="CG162" s="69">
        <v>40209</v>
      </c>
      <c r="CH162" s="70">
        <v>141.43119933888158</v>
      </c>
      <c r="CI162" s="70">
        <v>112.52647742453705</v>
      </c>
      <c r="CK162" s="63">
        <v>35587</v>
      </c>
      <c r="CL162" s="70">
        <v>84.216818152517135</v>
      </c>
      <c r="CM162" s="70">
        <v>70.717911035713797</v>
      </c>
      <c r="CO162" s="63">
        <v>43257</v>
      </c>
      <c r="CP162" s="71">
        <v>24.9</v>
      </c>
      <c r="CR162" s="63">
        <v>43637</v>
      </c>
      <c r="CS162" s="71">
        <v>888.75</v>
      </c>
      <c r="CT162" s="71">
        <v>326.56383197624859</v>
      </c>
      <c r="CV162" s="63">
        <v>43591</v>
      </c>
      <c r="CW162" s="93">
        <v>0.52</v>
      </c>
    </row>
    <row r="163" spans="75:101" ht="15" thickBot="1">
      <c r="BW163" s="63">
        <v>43656</v>
      </c>
      <c r="BX163" s="65">
        <v>3.7545999999999999</v>
      </c>
      <c r="BZ163" s="63">
        <v>43683</v>
      </c>
      <c r="CA163" s="67">
        <v>45.78</v>
      </c>
      <c r="CC163" s="63">
        <v>43676</v>
      </c>
      <c r="CD163" s="68">
        <v>43.65</v>
      </c>
      <c r="CE163" s="68">
        <v>45.15</v>
      </c>
      <c r="CG163" s="69">
        <v>40237</v>
      </c>
      <c r="CH163" s="70">
        <v>135.74725270034895</v>
      </c>
      <c r="CI163" s="70">
        <v>110.20034098884442</v>
      </c>
      <c r="CK163" s="63">
        <v>35588</v>
      </c>
      <c r="CL163" s="70">
        <v>84.219204813029449</v>
      </c>
      <c r="CM163" s="70">
        <v>70.716969668910622</v>
      </c>
      <c r="CO163" s="63">
        <v>43258</v>
      </c>
      <c r="CP163" s="71">
        <v>24.984999999999999</v>
      </c>
      <c r="CR163" s="63">
        <v>43640</v>
      </c>
      <c r="CS163" s="71">
        <v>880</v>
      </c>
      <c r="CT163" s="71">
        <v>323.34871689350069</v>
      </c>
      <c r="CV163" s="63">
        <v>43592</v>
      </c>
      <c r="CW163" s="93">
        <v>0.53312499999999996</v>
      </c>
    </row>
    <row r="164" spans="75:101" ht="15" thickBot="1">
      <c r="BW164" s="63">
        <v>43657</v>
      </c>
      <c r="BX164" s="65">
        <v>3.7551000000000001</v>
      </c>
      <c r="BZ164" s="63">
        <v>43684</v>
      </c>
      <c r="CA164" s="67">
        <v>45.66</v>
      </c>
      <c r="CC164" s="63">
        <v>43677</v>
      </c>
      <c r="CD164" s="68">
        <v>43.7</v>
      </c>
      <c r="CE164" s="68">
        <v>45.2</v>
      </c>
      <c r="CG164" s="69">
        <v>40268</v>
      </c>
      <c r="CH164" s="70">
        <v>133.74120233771154</v>
      </c>
      <c r="CI164" s="70">
        <v>106.81280765450823</v>
      </c>
      <c r="CK164" s="63">
        <v>35589</v>
      </c>
      <c r="CL164" s="70">
        <v>84.221591541178441</v>
      </c>
      <c r="CM164" s="70">
        <v>70.716028314638493</v>
      </c>
      <c r="CO164" s="63">
        <v>43259</v>
      </c>
      <c r="CP164" s="71">
        <v>25.31</v>
      </c>
      <c r="CR164" s="63">
        <v>43641</v>
      </c>
      <c r="CS164" s="71">
        <v>889.12</v>
      </c>
      <c r="CT164" s="71">
        <v>326.69978541403333</v>
      </c>
      <c r="CV164" s="63">
        <v>43593</v>
      </c>
      <c r="CW164" s="93">
        <v>0.52</v>
      </c>
    </row>
    <row r="165" spans="75:101" ht="15" thickBot="1">
      <c r="BW165" s="63">
        <v>43658</v>
      </c>
      <c r="BX165" s="65">
        <v>3.7372999999999998</v>
      </c>
      <c r="BZ165" s="63">
        <v>43685</v>
      </c>
      <c r="CA165" s="67">
        <v>45.51</v>
      </c>
      <c r="CC165" s="63">
        <v>43678</v>
      </c>
      <c r="CD165" s="68">
        <v>43.93</v>
      </c>
      <c r="CE165" s="68">
        <v>45.43</v>
      </c>
      <c r="CG165" s="69">
        <v>40298</v>
      </c>
      <c r="CH165" s="70">
        <v>132.61770045906971</v>
      </c>
      <c r="CI165" s="70">
        <v>105.12101302158935</v>
      </c>
      <c r="CK165" s="63">
        <v>35590</v>
      </c>
      <c r="CL165" s="70">
        <v>84.549202685799798</v>
      </c>
      <c r="CM165" s="70">
        <v>70.722761994094739</v>
      </c>
      <c r="CO165" s="63">
        <v>43260</v>
      </c>
      <c r="CP165" s="71">
        <v>25.31</v>
      </c>
      <c r="CR165" s="63">
        <v>43642</v>
      </c>
      <c r="CS165" s="71">
        <v>875.62</v>
      </c>
      <c r="CT165" s="71">
        <v>321.73932214350805</v>
      </c>
      <c r="CV165" s="63">
        <v>43594</v>
      </c>
      <c r="CW165" s="93">
        <v>0.52500000000000002</v>
      </c>
    </row>
    <row r="166" spans="75:101" ht="15" thickBot="1">
      <c r="BW166" s="63">
        <v>43661</v>
      </c>
      <c r="BX166" s="65">
        <v>3.7566999999999999</v>
      </c>
      <c r="BZ166" s="63">
        <v>43686</v>
      </c>
      <c r="CA166" s="67">
        <v>46.19</v>
      </c>
      <c r="CC166" s="63">
        <v>43679</v>
      </c>
      <c r="CD166" s="68">
        <v>44.4</v>
      </c>
      <c r="CE166" s="68">
        <v>45.9</v>
      </c>
      <c r="CG166" s="69">
        <v>40329</v>
      </c>
      <c r="CH166" s="70">
        <v>128.20484575054488</v>
      </c>
      <c r="CI166" s="70">
        <v>104.28944667711711</v>
      </c>
      <c r="CK166" s="63">
        <v>35591</v>
      </c>
      <c r="CL166" s="70">
        <v>84.438361221425197</v>
      </c>
      <c r="CM166" s="70">
        <v>70.722673434338731</v>
      </c>
      <c r="CO166" s="63">
        <v>43261</v>
      </c>
      <c r="CP166" s="71">
        <v>25.31</v>
      </c>
      <c r="CR166" s="63">
        <v>43643</v>
      </c>
      <c r="CS166" s="71">
        <v>896.25</v>
      </c>
      <c r="CT166" s="71">
        <v>329.31964490431818</v>
      </c>
      <c r="CV166" s="63">
        <v>43595</v>
      </c>
      <c r="CW166" s="93">
        <v>0.51875000000000004</v>
      </c>
    </row>
    <row r="167" spans="75:101" ht="15" thickBot="1">
      <c r="BW167" s="63">
        <v>43662</v>
      </c>
      <c r="BX167" s="65">
        <v>3.7686999999999999</v>
      </c>
      <c r="BZ167" s="63">
        <v>43689</v>
      </c>
      <c r="CA167" s="67">
        <v>55.39</v>
      </c>
      <c r="CC167" s="63">
        <v>43682</v>
      </c>
      <c r="CD167" s="68">
        <v>45.1</v>
      </c>
      <c r="CE167" s="68">
        <v>46.6</v>
      </c>
      <c r="CG167" s="69">
        <v>40359</v>
      </c>
      <c r="CH167" s="70">
        <v>126.60610725105965</v>
      </c>
      <c r="CI167" s="70">
        <v>103.49742702795336</v>
      </c>
      <c r="CK167" s="63">
        <v>35592</v>
      </c>
      <c r="CL167" s="70">
        <v>84.511048840665666</v>
      </c>
      <c r="CM167" s="70">
        <v>70.720879143872509</v>
      </c>
      <c r="CO167" s="63">
        <v>43262</v>
      </c>
      <c r="CP167" s="71">
        <v>26</v>
      </c>
      <c r="CR167" s="63">
        <v>43644</v>
      </c>
      <c r="CS167" s="71">
        <v>904.25</v>
      </c>
      <c r="CT167" s="71">
        <v>332.25917869425911</v>
      </c>
      <c r="CV167" s="63">
        <v>43596</v>
      </c>
      <c r="CW167" s="93">
        <v>0.51875000000000004</v>
      </c>
    </row>
    <row r="168" spans="75:101" ht="15" thickBot="1">
      <c r="BW168" s="63">
        <v>43663</v>
      </c>
      <c r="BX168" s="65">
        <v>3.7641</v>
      </c>
      <c r="BZ168" s="63">
        <v>43690</v>
      </c>
      <c r="CA168" s="67">
        <v>57.5</v>
      </c>
      <c r="CC168" s="63">
        <v>43683</v>
      </c>
      <c r="CD168" s="68">
        <v>44.9</v>
      </c>
      <c r="CE168" s="68">
        <v>46.4</v>
      </c>
      <c r="CG168" s="69">
        <v>40390</v>
      </c>
      <c r="CH168" s="70">
        <v>127.96265511926083</v>
      </c>
      <c r="CI168" s="70">
        <v>102.49563627686554</v>
      </c>
      <c r="CK168" s="63">
        <v>35593</v>
      </c>
      <c r="CL168" s="70">
        <v>84.345997504442607</v>
      </c>
      <c r="CM168" s="70">
        <v>70.709705154779215</v>
      </c>
      <c r="CO168" s="63">
        <v>43263</v>
      </c>
      <c r="CP168" s="71">
        <v>25.75</v>
      </c>
      <c r="CR168" s="63">
        <v>43647</v>
      </c>
      <c r="CS168" s="71">
        <v>911.75</v>
      </c>
      <c r="CT168" s="71">
        <v>335.01499162232869</v>
      </c>
      <c r="CV168" s="63">
        <v>43597</v>
      </c>
      <c r="CW168" s="93">
        <v>0.51875000000000004</v>
      </c>
    </row>
    <row r="169" spans="75:101" ht="15" thickBot="1">
      <c r="BW169" s="63">
        <v>43664</v>
      </c>
      <c r="BX169" s="65">
        <v>3.7193000000000001</v>
      </c>
      <c r="BZ169" s="63">
        <v>43691</v>
      </c>
      <c r="CA169" s="67">
        <v>60.95</v>
      </c>
      <c r="CC169" s="63">
        <v>43684</v>
      </c>
      <c r="CD169" s="68">
        <v>45</v>
      </c>
      <c r="CE169" s="68">
        <v>46.5</v>
      </c>
      <c r="CG169" s="69">
        <v>40421</v>
      </c>
      <c r="CH169" s="70">
        <v>127.72422960705978</v>
      </c>
      <c r="CI169" s="70">
        <v>101.46318647136327</v>
      </c>
      <c r="CK169" s="63">
        <v>35594</v>
      </c>
      <c r="CL169" s="70">
        <v>84.138097640364094</v>
      </c>
      <c r="CM169" s="70">
        <v>70.713027056735186</v>
      </c>
      <c r="CO169" s="63">
        <v>43264</v>
      </c>
      <c r="CP169" s="71">
        <v>26.001000000000001</v>
      </c>
      <c r="CR169" s="63">
        <v>43648</v>
      </c>
      <c r="CS169" s="71">
        <v>916.5</v>
      </c>
      <c r="CT169" s="71">
        <v>336.76033981010613</v>
      </c>
      <c r="CV169" s="63">
        <v>43598</v>
      </c>
      <c r="CW169" s="93">
        <v>0.52562500000000001</v>
      </c>
    </row>
    <row r="170" spans="75:101" ht="15" thickBot="1">
      <c r="BW170" s="63">
        <v>43665</v>
      </c>
      <c r="BX170" s="65">
        <v>3.7494000000000001</v>
      </c>
      <c r="BZ170" s="63">
        <v>43692</v>
      </c>
      <c r="CA170" s="67">
        <v>58.15</v>
      </c>
      <c r="CC170" s="63">
        <v>43685</v>
      </c>
      <c r="CD170" s="68">
        <v>45.22</v>
      </c>
      <c r="CE170" s="68">
        <v>46.72</v>
      </c>
      <c r="CG170" s="69">
        <v>40451</v>
      </c>
      <c r="CH170" s="70">
        <v>128.70564403053407</v>
      </c>
      <c r="CI170" s="70">
        <v>100.64688383995968</v>
      </c>
      <c r="CK170" s="63">
        <v>35595</v>
      </c>
      <c r="CL170" s="70">
        <v>84.14048206997829</v>
      </c>
      <c r="CM170" s="70">
        <v>70.71208575494542</v>
      </c>
      <c r="CO170" s="63">
        <v>43265</v>
      </c>
      <c r="CP170" s="71">
        <v>27.7</v>
      </c>
      <c r="CR170" s="63">
        <v>43649</v>
      </c>
      <c r="CS170" s="71">
        <v>931.75</v>
      </c>
      <c r="CT170" s="71">
        <v>342.363826097181</v>
      </c>
      <c r="CV170" s="63">
        <v>43599</v>
      </c>
      <c r="CW170" s="93">
        <v>0.53562500000000002</v>
      </c>
    </row>
    <row r="171" spans="75:101" ht="15" thickBot="1">
      <c r="BW171" s="63">
        <v>43668</v>
      </c>
      <c r="BX171" s="65">
        <v>3.7406999999999999</v>
      </c>
      <c r="BZ171" s="63">
        <v>43693</v>
      </c>
      <c r="CA171" s="67">
        <v>56.87</v>
      </c>
      <c r="CC171" s="63">
        <v>43686</v>
      </c>
      <c r="CD171" s="68">
        <v>45.4</v>
      </c>
      <c r="CE171" s="68">
        <v>46.9</v>
      </c>
      <c r="CG171" s="69">
        <v>40482</v>
      </c>
      <c r="CH171" s="70">
        <v>129.49329588039578</v>
      </c>
      <c r="CI171" s="70">
        <v>98.620322577076905</v>
      </c>
      <c r="CK171" s="63">
        <v>35596</v>
      </c>
      <c r="CL171" s="70">
        <v>84.14286656716601</v>
      </c>
      <c r="CM171" s="70">
        <v>70.711144465685905</v>
      </c>
      <c r="CO171" s="63">
        <v>43266</v>
      </c>
      <c r="CP171" s="71">
        <v>28.1</v>
      </c>
      <c r="CR171" s="63">
        <v>43650</v>
      </c>
      <c r="CS171" s="71">
        <v>920.25</v>
      </c>
      <c r="CT171" s="71">
        <v>338.13824627414095</v>
      </c>
      <c r="CV171" s="63">
        <v>43600</v>
      </c>
      <c r="CW171" s="93">
        <v>0.52625</v>
      </c>
    </row>
    <row r="172" spans="75:101" ht="15" thickBot="1">
      <c r="BW172" s="63">
        <v>43669</v>
      </c>
      <c r="BX172" s="65">
        <v>3.7736999999999998</v>
      </c>
      <c r="BZ172" s="63">
        <v>43697</v>
      </c>
      <c r="CA172" s="67">
        <v>56.23</v>
      </c>
      <c r="CC172" s="63">
        <v>43689</v>
      </c>
      <c r="CD172" s="68">
        <v>53</v>
      </c>
      <c r="CE172" s="68">
        <v>57</v>
      </c>
      <c r="CG172" s="69">
        <v>40512</v>
      </c>
      <c r="CH172" s="70">
        <v>126.01214552491734</v>
      </c>
      <c r="CI172" s="70">
        <v>96.7412813562552</v>
      </c>
      <c r="CK172" s="63">
        <v>35597</v>
      </c>
      <c r="CL172" s="70">
        <v>84.316211437044004</v>
      </c>
      <c r="CM172" s="70">
        <v>70.709350549977145</v>
      </c>
      <c r="CO172" s="63">
        <v>43267</v>
      </c>
      <c r="CP172" s="71">
        <v>28.1</v>
      </c>
      <c r="CR172" s="63">
        <v>43651</v>
      </c>
      <c r="CS172" s="71">
        <v>905.5</v>
      </c>
      <c r="CT172" s="71">
        <v>332.71848084893736</v>
      </c>
      <c r="CV172" s="63">
        <v>43601</v>
      </c>
      <c r="CW172" s="93">
        <v>0.52187499999999998</v>
      </c>
    </row>
    <row r="173" spans="75:101" ht="15" thickBot="1">
      <c r="BW173" s="63">
        <v>43670</v>
      </c>
      <c r="BX173" s="65">
        <v>3.7736000000000001</v>
      </c>
      <c r="BZ173" s="63">
        <v>43698</v>
      </c>
      <c r="CA173" s="67">
        <v>55.56</v>
      </c>
      <c r="CC173" s="63">
        <v>43690</v>
      </c>
      <c r="CD173" s="68">
        <v>53</v>
      </c>
      <c r="CE173" s="68">
        <v>57</v>
      </c>
      <c r="CG173" s="69">
        <v>40543</v>
      </c>
      <c r="CH173" s="70">
        <v>124.50308299281146</v>
      </c>
      <c r="CI173" s="70">
        <v>95.537476054198976</v>
      </c>
      <c r="CK173" s="63">
        <v>35598</v>
      </c>
      <c r="CL173" s="70">
        <v>84.251577734917703</v>
      </c>
      <c r="CM173" s="70">
        <v>70.710967241704637</v>
      </c>
      <c r="CO173" s="63">
        <v>43268</v>
      </c>
      <c r="CP173" s="71">
        <v>28.1</v>
      </c>
      <c r="CR173" s="63">
        <v>43654</v>
      </c>
      <c r="CS173" s="71">
        <v>900</v>
      </c>
      <c r="CT173" s="71">
        <v>330.697551368353</v>
      </c>
      <c r="CV173" s="63">
        <v>43602</v>
      </c>
      <c r="CW173" s="93">
        <v>0.51937500000000003</v>
      </c>
    </row>
    <row r="174" spans="75:101" ht="15" thickBot="1">
      <c r="BW174" s="63">
        <v>43671</v>
      </c>
      <c r="BX174" s="65">
        <v>3.7789999999999999</v>
      </c>
      <c r="BZ174" s="63">
        <v>43699</v>
      </c>
      <c r="CA174" s="67">
        <v>55.32</v>
      </c>
      <c r="CC174" s="63">
        <v>43691</v>
      </c>
      <c r="CD174" s="68">
        <v>58.5</v>
      </c>
      <c r="CE174" s="68">
        <v>62</v>
      </c>
      <c r="CG174" s="69">
        <v>40574</v>
      </c>
      <c r="CH174" s="70">
        <v>124.61279388356007</v>
      </c>
      <c r="CI174" s="70">
        <v>94.711588612044679</v>
      </c>
      <c r="CK174" s="63">
        <v>35599</v>
      </c>
      <c r="CL174" s="70">
        <v>84.332828312900659</v>
      </c>
      <c r="CM174" s="70">
        <v>70.712584062937552</v>
      </c>
      <c r="CO174" s="63">
        <v>43269</v>
      </c>
      <c r="CP174" s="71">
        <v>27.58</v>
      </c>
      <c r="CR174" s="63">
        <v>43655</v>
      </c>
      <c r="CS174" s="71">
        <v>900.5</v>
      </c>
      <c r="CT174" s="71">
        <v>330.88127223022428</v>
      </c>
      <c r="CV174" s="63">
        <v>43603</v>
      </c>
      <c r="CW174" s="93">
        <v>0.51937500000000003</v>
      </c>
    </row>
    <row r="175" spans="75:101" ht="15" thickBot="1">
      <c r="BW175" s="63">
        <v>43672</v>
      </c>
      <c r="BX175" s="65">
        <v>3.7761</v>
      </c>
      <c r="BZ175" s="63">
        <v>43700</v>
      </c>
      <c r="CA175" s="67">
        <v>55.56</v>
      </c>
      <c r="CC175" s="63">
        <v>43692</v>
      </c>
      <c r="CD175" s="68">
        <v>55</v>
      </c>
      <c r="CE175" s="68">
        <v>59</v>
      </c>
      <c r="CG175" s="69">
        <v>40602</v>
      </c>
      <c r="CH175" s="70">
        <v>126.45356542858735</v>
      </c>
      <c r="CI175" s="70">
        <v>94.931292252836911</v>
      </c>
      <c r="CK175" s="63">
        <v>35600</v>
      </c>
      <c r="CL175" s="70">
        <v>84.360671231337065</v>
      </c>
      <c r="CM175" s="70">
        <v>70.720170975784711</v>
      </c>
      <c r="CO175" s="63">
        <v>43270</v>
      </c>
      <c r="CP175" s="71">
        <v>27.78</v>
      </c>
      <c r="CR175" s="63">
        <v>43656</v>
      </c>
      <c r="CS175" s="71">
        <v>919.12</v>
      </c>
      <c r="CT175" s="71">
        <v>337.72303712631179</v>
      </c>
      <c r="CV175" s="63">
        <v>43604</v>
      </c>
      <c r="CW175" s="93">
        <v>0.51937500000000003</v>
      </c>
    </row>
    <row r="176" spans="75:101" ht="15" thickBot="1">
      <c r="BW176" s="63">
        <v>43675</v>
      </c>
      <c r="BX176" s="65">
        <v>3.7816000000000001</v>
      </c>
      <c r="BZ176" s="63">
        <v>43703</v>
      </c>
      <c r="CA176" s="67">
        <v>55.94</v>
      </c>
      <c r="CC176" s="63">
        <v>43693</v>
      </c>
      <c r="CD176" s="68">
        <v>55</v>
      </c>
      <c r="CE176" s="68">
        <v>59</v>
      </c>
      <c r="CG176" s="69">
        <v>40633</v>
      </c>
      <c r="CH176" s="70">
        <v>126.52717513757945</v>
      </c>
      <c r="CI176" s="70">
        <v>93.891300540165219</v>
      </c>
      <c r="CK176" s="63">
        <v>35601</v>
      </c>
      <c r="CL176" s="70">
        <v>84.184986182375852</v>
      </c>
      <c r="CM176" s="70">
        <v>70.719229578898151</v>
      </c>
      <c r="CO176" s="63">
        <v>43271</v>
      </c>
      <c r="CP176" s="71">
        <v>27.78</v>
      </c>
      <c r="CR176" s="63">
        <v>43657</v>
      </c>
      <c r="CS176" s="71">
        <v>905.5</v>
      </c>
      <c r="CT176" s="71">
        <v>332.71848084893736</v>
      </c>
      <c r="CV176" s="63">
        <v>43605</v>
      </c>
      <c r="CW176" s="93">
        <v>0.53687499999999999</v>
      </c>
    </row>
    <row r="177" spans="75:101" ht="15" thickBot="1">
      <c r="BW177" s="63">
        <v>43676</v>
      </c>
      <c r="BX177" s="65">
        <v>3.7906</v>
      </c>
      <c r="BZ177" s="63">
        <v>43704</v>
      </c>
      <c r="CA177" s="67">
        <v>57.15</v>
      </c>
      <c r="CC177" s="63">
        <v>43697</v>
      </c>
      <c r="CD177" s="68">
        <v>53</v>
      </c>
      <c r="CE177" s="68">
        <v>58</v>
      </c>
      <c r="CG177" s="69">
        <v>40663</v>
      </c>
      <c r="CH177" s="70">
        <v>128.22833855764651</v>
      </c>
      <c r="CI177" s="70">
        <v>92.62216848745787</v>
      </c>
      <c r="CK177" s="63">
        <v>35602</v>
      </c>
      <c r="CL177" s="70">
        <v>84.187371940786804</v>
      </c>
      <c r="CM177" s="70">
        <v>70.718288194543078</v>
      </c>
      <c r="CO177" s="63">
        <v>43272</v>
      </c>
      <c r="CP177" s="71">
        <v>27.5</v>
      </c>
      <c r="CR177" s="63">
        <v>43658</v>
      </c>
      <c r="CS177" s="71">
        <v>903.25</v>
      </c>
      <c r="CT177" s="71">
        <v>331.89173697051649</v>
      </c>
      <c r="CV177" s="63">
        <v>43606</v>
      </c>
      <c r="CW177" s="93">
        <v>0.53687499999999999</v>
      </c>
    </row>
    <row r="178" spans="75:101" ht="15" thickBot="1">
      <c r="BW178" s="63">
        <v>43677</v>
      </c>
      <c r="BX178" s="65">
        <v>3.8129</v>
      </c>
      <c r="BZ178" s="63">
        <v>43705</v>
      </c>
      <c r="CA178" s="67">
        <v>60.87</v>
      </c>
      <c r="CC178" s="63">
        <v>43698</v>
      </c>
      <c r="CD178" s="68">
        <v>54.5</v>
      </c>
      <c r="CE178" s="68">
        <v>58.5</v>
      </c>
      <c r="CG178" s="69">
        <v>40694</v>
      </c>
      <c r="CH178" s="70">
        <v>125.84591265504116</v>
      </c>
      <c r="CI178" s="70">
        <v>91.409908969043059</v>
      </c>
      <c r="CK178" s="63">
        <v>35603</v>
      </c>
      <c r="CL178" s="70">
        <v>84.189757766808896</v>
      </c>
      <c r="CM178" s="70">
        <v>70.717346822719307</v>
      </c>
      <c r="CO178" s="63">
        <v>43273</v>
      </c>
      <c r="CP178" s="71">
        <v>27.01</v>
      </c>
      <c r="CR178" s="63">
        <v>43661</v>
      </c>
      <c r="CS178" s="71">
        <v>906.75</v>
      </c>
      <c r="CT178" s="71">
        <v>333.17778300361562</v>
      </c>
      <c r="CV178" s="63">
        <v>43607</v>
      </c>
      <c r="CW178" s="93">
        <v>0.52312499999999995</v>
      </c>
    </row>
    <row r="179" spans="75:101" ht="15" thickBot="1">
      <c r="BW179" s="63">
        <v>43678</v>
      </c>
      <c r="BX179" s="65">
        <v>3.8403</v>
      </c>
      <c r="BZ179" s="63">
        <v>43706</v>
      </c>
      <c r="CA179" s="67">
        <v>59.68</v>
      </c>
      <c r="CC179" s="63">
        <v>43699</v>
      </c>
      <c r="CD179" s="68">
        <v>54</v>
      </c>
      <c r="CE179" s="68">
        <v>58</v>
      </c>
      <c r="CG179" s="69">
        <v>40724</v>
      </c>
      <c r="CH179" s="70">
        <v>125.29482115533597</v>
      </c>
      <c r="CI179" s="70">
        <v>90.351845567220252</v>
      </c>
      <c r="CK179" s="63">
        <v>35604</v>
      </c>
      <c r="CL179" s="70">
        <v>84.345863254193702</v>
      </c>
      <c r="CM179" s="70">
        <v>70.715552595398009</v>
      </c>
      <c r="CO179" s="63">
        <v>43274</v>
      </c>
      <c r="CP179" s="71">
        <v>27.01</v>
      </c>
      <c r="CR179" s="63">
        <v>43662</v>
      </c>
      <c r="CS179" s="71">
        <v>899.5</v>
      </c>
      <c r="CT179" s="71">
        <v>330.51383050648167</v>
      </c>
      <c r="CV179" s="63">
        <v>43608</v>
      </c>
      <c r="CW179" s="93">
        <v>0.53437500000000004</v>
      </c>
    </row>
    <row r="180" spans="75:101" ht="15" thickBot="1">
      <c r="BW180" s="63">
        <v>43679</v>
      </c>
      <c r="BX180" s="65">
        <v>3.8893</v>
      </c>
      <c r="BZ180" s="63">
        <v>43707</v>
      </c>
      <c r="CA180" s="67">
        <v>65.22</v>
      </c>
      <c r="CC180" s="63">
        <v>43700</v>
      </c>
      <c r="CD180" s="68">
        <v>54</v>
      </c>
      <c r="CE180" s="68">
        <v>58</v>
      </c>
      <c r="CG180" s="69">
        <v>40755</v>
      </c>
      <c r="CH180" s="70">
        <v>125.5730253501015</v>
      </c>
      <c r="CI180" s="70">
        <v>89.724173730810861</v>
      </c>
      <c r="CK180" s="63">
        <v>35605</v>
      </c>
      <c r="CL180" s="70">
        <v>84.355096032346026</v>
      </c>
      <c r="CM180" s="70">
        <v>70.716316993912727</v>
      </c>
      <c r="CO180" s="63">
        <v>43275</v>
      </c>
      <c r="CP180" s="71">
        <v>27.01</v>
      </c>
      <c r="CR180" s="63">
        <v>43663</v>
      </c>
      <c r="CS180" s="71">
        <v>899.12</v>
      </c>
      <c r="CT180" s="71">
        <v>330.37420265145948</v>
      </c>
      <c r="CV180" s="63">
        <v>43609</v>
      </c>
      <c r="CW180" s="93">
        <v>0.53</v>
      </c>
    </row>
    <row r="181" spans="75:101" ht="15" thickBot="1">
      <c r="BW181" s="63">
        <v>43682</v>
      </c>
      <c r="BX181" s="65">
        <v>3.9782999999999999</v>
      </c>
      <c r="BZ181" s="63">
        <v>43710</v>
      </c>
      <c r="CA181" s="67">
        <v>62.25</v>
      </c>
      <c r="CC181" s="63">
        <v>43703</v>
      </c>
      <c r="CD181" s="68">
        <v>54.5</v>
      </c>
      <c r="CE181" s="68">
        <v>57.5</v>
      </c>
      <c r="CG181" s="69">
        <v>40786</v>
      </c>
      <c r="CH181" s="70">
        <v>123.52059643907538</v>
      </c>
      <c r="CI181" s="70">
        <v>89.014167592326118</v>
      </c>
      <c r="CK181" s="63">
        <v>35606</v>
      </c>
      <c r="CL181" s="70">
        <v>84.388045994741617</v>
      </c>
      <c r="CM181" s="70">
        <v>70.718787317639951</v>
      </c>
      <c r="CO181" s="63">
        <v>43276</v>
      </c>
      <c r="CP181" s="71">
        <v>27.07</v>
      </c>
      <c r="CR181" s="63">
        <v>43664</v>
      </c>
      <c r="CS181" s="71">
        <v>904</v>
      </c>
      <c r="CT181" s="71">
        <v>332.16731826332347</v>
      </c>
      <c r="CV181" s="63">
        <v>43610</v>
      </c>
      <c r="CW181" s="93">
        <v>0.53</v>
      </c>
    </row>
    <row r="182" spans="75:101" ht="15" thickBot="1">
      <c r="BW182" s="63">
        <v>43683</v>
      </c>
      <c r="BX182" s="65">
        <v>3.9611999999999998</v>
      </c>
      <c r="BZ182" s="63">
        <v>43711</v>
      </c>
      <c r="CA182" s="67">
        <v>62.06</v>
      </c>
      <c r="CC182" s="63">
        <v>43704</v>
      </c>
      <c r="CD182" s="68">
        <v>56</v>
      </c>
      <c r="CE182" s="68">
        <v>59</v>
      </c>
      <c r="CG182" s="69">
        <v>40816</v>
      </c>
      <c r="CH182" s="70">
        <v>116.65551809451254</v>
      </c>
      <c r="CI182" s="70">
        <v>88.094960391851501</v>
      </c>
      <c r="CK182" s="63">
        <v>35607</v>
      </c>
      <c r="CL182" s="70">
        <v>84.324802265230048</v>
      </c>
      <c r="CM182" s="70">
        <v>70.717845939172051</v>
      </c>
      <c r="CO182" s="63">
        <v>43277</v>
      </c>
      <c r="CP182" s="71">
        <v>27.1</v>
      </c>
      <c r="CR182" s="63">
        <v>43665</v>
      </c>
      <c r="CS182" s="71">
        <v>894.75</v>
      </c>
      <c r="CT182" s="71">
        <v>328.76848231870429</v>
      </c>
      <c r="CV182" s="63">
        <v>43611</v>
      </c>
      <c r="CW182" s="93">
        <v>0.53</v>
      </c>
    </row>
    <row r="183" spans="75:101" ht="15" thickBot="1">
      <c r="BW183" s="63">
        <v>43684</v>
      </c>
      <c r="BX183" s="65">
        <v>3.9691000000000001</v>
      </c>
      <c r="BZ183" s="63">
        <v>43712</v>
      </c>
      <c r="CA183" s="67">
        <v>62.54</v>
      </c>
      <c r="CC183" s="63">
        <v>43705</v>
      </c>
      <c r="CD183" s="68">
        <v>59.5</v>
      </c>
      <c r="CE183" s="68">
        <v>60.5</v>
      </c>
      <c r="CG183" s="69">
        <v>40847</v>
      </c>
      <c r="CH183" s="70">
        <v>114.09457665795118</v>
      </c>
      <c r="CI183" s="70">
        <v>87.273613416213237</v>
      </c>
      <c r="CK183" s="63">
        <v>35608</v>
      </c>
      <c r="CL183" s="70">
        <v>84.244085883417085</v>
      </c>
      <c r="CM183" s="70">
        <v>70.819405220038036</v>
      </c>
      <c r="CO183" s="63">
        <v>43278</v>
      </c>
      <c r="CP183" s="71">
        <v>27.44</v>
      </c>
      <c r="CR183" s="63">
        <v>43668</v>
      </c>
      <c r="CS183" s="71">
        <v>880.25</v>
      </c>
      <c r="CT183" s="71">
        <v>323.44057732443633</v>
      </c>
      <c r="CV183" s="63">
        <v>43612</v>
      </c>
      <c r="CW183" s="93">
        <v>0.52625</v>
      </c>
    </row>
    <row r="184" spans="75:101" ht="15" thickBot="1">
      <c r="BW184" s="63">
        <v>43685</v>
      </c>
      <c r="BX184" s="65">
        <v>3.9199000000000002</v>
      </c>
      <c r="BZ184" s="63">
        <v>43713</v>
      </c>
      <c r="CA184" s="67">
        <v>61.96</v>
      </c>
      <c r="CC184" s="63">
        <v>43706</v>
      </c>
      <c r="CD184" s="68">
        <v>57.75</v>
      </c>
      <c r="CE184" s="68">
        <v>60.75</v>
      </c>
      <c r="CG184" s="69">
        <v>40877</v>
      </c>
      <c r="CH184" s="70">
        <v>113.08217954959481</v>
      </c>
      <c r="CI184" s="70">
        <v>87.12431641146334</v>
      </c>
      <c r="CK184" s="63">
        <v>35609</v>
      </c>
      <c r="CL184" s="70">
        <v>84.246473316682597</v>
      </c>
      <c r="CM184" s="70">
        <v>70.81846250218733</v>
      </c>
      <c r="CO184" s="63">
        <v>43279</v>
      </c>
      <c r="CP184" s="71">
        <v>28.12</v>
      </c>
      <c r="CR184" s="63">
        <v>43669</v>
      </c>
      <c r="CS184" s="71">
        <v>866.25</v>
      </c>
      <c r="CT184" s="71">
        <v>318.29639319203977</v>
      </c>
      <c r="CV184" s="63">
        <v>43613</v>
      </c>
      <c r="CW184" s="93">
        <v>0.52625</v>
      </c>
    </row>
    <row r="185" spans="75:101" ht="15" thickBot="1">
      <c r="BW185" s="63">
        <v>43686</v>
      </c>
      <c r="BX185" s="65">
        <v>3.9416000000000002</v>
      </c>
      <c r="BZ185" s="63">
        <v>43714</v>
      </c>
      <c r="CA185" s="67">
        <v>64.739999999999995</v>
      </c>
      <c r="CC185" s="63">
        <v>43707</v>
      </c>
      <c r="CD185" s="68">
        <v>60</v>
      </c>
      <c r="CE185" s="68">
        <v>63</v>
      </c>
      <c r="CG185" s="69">
        <v>40908</v>
      </c>
      <c r="CH185" s="70">
        <v>110.41448317400199</v>
      </c>
      <c r="CI185" s="70">
        <v>86.34352139371579</v>
      </c>
      <c r="CK185" s="63">
        <v>35610</v>
      </c>
      <c r="CL185" s="70">
        <v>84.248860817606726</v>
      </c>
      <c r="CM185" s="70">
        <v>70.817519796885733</v>
      </c>
      <c r="CO185" s="63">
        <v>43280</v>
      </c>
      <c r="CP185" s="71">
        <v>28.85</v>
      </c>
      <c r="CR185" s="63">
        <v>43670</v>
      </c>
      <c r="CS185" s="71">
        <v>870.12</v>
      </c>
      <c r="CT185" s="71">
        <v>319.71839266292369</v>
      </c>
      <c r="CV185" s="63">
        <v>43614</v>
      </c>
      <c r="CW185" s="93">
        <v>0.52812499999999996</v>
      </c>
    </row>
    <row r="186" spans="75:101" ht="15" thickBot="1">
      <c r="BW186" s="63">
        <v>43689</v>
      </c>
      <c r="BX186" s="65">
        <v>3.9855</v>
      </c>
      <c r="BZ186" s="63">
        <v>43717</v>
      </c>
      <c r="CA186" s="67">
        <v>64.06</v>
      </c>
      <c r="CC186" s="63">
        <v>43710</v>
      </c>
      <c r="CD186" s="68">
        <v>59.5</v>
      </c>
      <c r="CE186" s="68">
        <v>63.5</v>
      </c>
      <c r="CG186" s="69">
        <v>40939</v>
      </c>
      <c r="CH186" s="70">
        <v>111.10274453736719</v>
      </c>
      <c r="CI186" s="70">
        <v>85.842240306059708</v>
      </c>
      <c r="CK186" s="63">
        <v>35611</v>
      </c>
      <c r="CL186" s="70">
        <v>84.128583910061622</v>
      </c>
      <c r="CM186" s="70">
        <v>70.716639348320058</v>
      </c>
      <c r="CO186" s="63">
        <v>43281</v>
      </c>
      <c r="CP186" s="71">
        <v>28.85</v>
      </c>
      <c r="CR186" s="63">
        <v>43671</v>
      </c>
      <c r="CS186" s="71">
        <v>870.12</v>
      </c>
      <c r="CT186" s="71">
        <v>319.71839266292369</v>
      </c>
      <c r="CV186" s="63">
        <v>43615</v>
      </c>
      <c r="CW186" s="93">
        <v>0.52687499999999998</v>
      </c>
    </row>
    <row r="187" spans="75:101" ht="15" thickBot="1">
      <c r="BW187" s="63">
        <v>43690</v>
      </c>
      <c r="BX187" s="65">
        <v>3.9660000000000002</v>
      </c>
      <c r="BZ187" s="63">
        <v>43718</v>
      </c>
      <c r="CA187" s="67">
        <v>66.239999999999995</v>
      </c>
      <c r="CC187" s="63">
        <v>43711</v>
      </c>
      <c r="CD187" s="68">
        <v>57</v>
      </c>
      <c r="CE187" s="68">
        <v>61</v>
      </c>
      <c r="CG187" s="69">
        <v>40968</v>
      </c>
      <c r="CH187" s="70">
        <v>113.81066644511931</v>
      </c>
      <c r="CI187" s="70">
        <v>85.462047256268932</v>
      </c>
      <c r="CK187" s="63">
        <v>35612</v>
      </c>
      <c r="CL187" s="70">
        <v>84.155033052899313</v>
      </c>
      <c r="CM187" s="70">
        <v>70.714420982950074</v>
      </c>
      <c r="CO187" s="63">
        <v>43282</v>
      </c>
      <c r="CP187" s="71">
        <v>28.85</v>
      </c>
      <c r="CR187" s="63">
        <v>43672</v>
      </c>
      <c r="CS187" s="71">
        <v>867.75</v>
      </c>
      <c r="CT187" s="71">
        <v>318.84755577765367</v>
      </c>
      <c r="CV187" s="63">
        <v>43616</v>
      </c>
      <c r="CW187" s="93">
        <v>0.53</v>
      </c>
    </row>
    <row r="188" spans="75:101" ht="15" thickBot="1">
      <c r="BW188" s="63">
        <v>43691</v>
      </c>
      <c r="BX188" s="65">
        <v>4.0526</v>
      </c>
      <c r="BZ188" s="63">
        <v>43719</v>
      </c>
      <c r="CA188" s="67">
        <v>67.62</v>
      </c>
      <c r="CC188" s="63">
        <v>43712</v>
      </c>
      <c r="CD188" s="68">
        <v>54</v>
      </c>
      <c r="CE188" s="68">
        <v>59</v>
      </c>
      <c r="CG188" s="69">
        <v>40999</v>
      </c>
      <c r="CH188" s="70">
        <v>109.80152877533898</v>
      </c>
      <c r="CI188" s="70">
        <v>83.762127211356216</v>
      </c>
      <c r="CK188" s="63">
        <v>35613</v>
      </c>
      <c r="CL188" s="70">
        <v>83.992179475784496</v>
      </c>
      <c r="CM188" s="70">
        <v>70.709644049996101</v>
      </c>
      <c r="CO188" s="63">
        <v>43283</v>
      </c>
      <c r="CP188" s="71">
        <v>28.3</v>
      </c>
      <c r="CR188" s="63">
        <v>43675</v>
      </c>
      <c r="CS188" s="71">
        <v>866</v>
      </c>
      <c r="CT188" s="71">
        <v>318.20453276110408</v>
      </c>
      <c r="CV188" s="63">
        <v>43617</v>
      </c>
      <c r="CW188" s="93">
        <v>0.53</v>
      </c>
    </row>
    <row r="189" spans="75:101" ht="15" thickBot="1">
      <c r="BW189" s="63">
        <v>43692</v>
      </c>
      <c r="BX189" s="65">
        <v>3.9910000000000001</v>
      </c>
      <c r="BZ189" s="63">
        <v>43720</v>
      </c>
      <c r="CA189" s="67">
        <v>68.78</v>
      </c>
      <c r="CC189" s="63">
        <v>43713</v>
      </c>
      <c r="CD189" s="68">
        <v>54</v>
      </c>
      <c r="CE189" s="68">
        <v>59</v>
      </c>
      <c r="CG189" s="69">
        <v>41029</v>
      </c>
      <c r="CH189" s="70">
        <v>106.90170661079993</v>
      </c>
      <c r="CI189" s="70">
        <v>82.522886350443557</v>
      </c>
      <c r="CK189" s="63">
        <v>35614</v>
      </c>
      <c r="CL189" s="70">
        <v>84.071075866518385</v>
      </c>
      <c r="CM189" s="70">
        <v>70.704014782861776</v>
      </c>
      <c r="CO189" s="63">
        <v>43284</v>
      </c>
      <c r="CP189" s="71">
        <v>27.8</v>
      </c>
      <c r="CR189" s="63">
        <v>43676</v>
      </c>
      <c r="CS189" s="71">
        <v>867.25</v>
      </c>
      <c r="CT189" s="71">
        <v>318.66383491578239</v>
      </c>
      <c r="CV189" s="63">
        <v>43618</v>
      </c>
      <c r="CW189" s="93">
        <v>0.53</v>
      </c>
    </row>
    <row r="190" spans="75:101" ht="15" thickBot="1">
      <c r="BW190" s="63">
        <v>43693</v>
      </c>
      <c r="BX190" s="65">
        <v>4.0057999999999998</v>
      </c>
      <c r="BZ190" s="63">
        <v>43721</v>
      </c>
      <c r="CA190" s="67">
        <v>71.23</v>
      </c>
      <c r="CC190" s="63">
        <v>43714</v>
      </c>
      <c r="CD190" s="68">
        <v>55</v>
      </c>
      <c r="CE190" s="68">
        <v>59</v>
      </c>
      <c r="CG190" s="69">
        <v>41060</v>
      </c>
      <c r="CH190" s="70">
        <v>102.62504959122614</v>
      </c>
      <c r="CI190" s="70">
        <v>81.876842776680817</v>
      </c>
      <c r="CK190" s="63">
        <v>35615</v>
      </c>
      <c r="CL190" s="70">
        <v>83.988236938424905</v>
      </c>
      <c r="CM190" s="70">
        <v>70.699238768845092</v>
      </c>
      <c r="CO190" s="63">
        <v>43285</v>
      </c>
      <c r="CP190" s="71">
        <v>27.8</v>
      </c>
      <c r="CR190" s="63">
        <v>43677</v>
      </c>
      <c r="CS190" s="71">
        <v>884</v>
      </c>
      <c r="CT190" s="71">
        <v>324.81848378847116</v>
      </c>
      <c r="CV190" s="63">
        <v>43619</v>
      </c>
      <c r="CW190" s="93">
        <v>0.52937500000000004</v>
      </c>
    </row>
    <row r="191" spans="75:101" ht="15" thickBot="1">
      <c r="BW191" s="63">
        <v>43696</v>
      </c>
      <c r="BX191" s="65">
        <v>4.0743</v>
      </c>
      <c r="BZ191" s="63">
        <v>43724</v>
      </c>
      <c r="CA191" s="67">
        <v>69.03</v>
      </c>
      <c r="CC191" s="63">
        <v>43717</v>
      </c>
      <c r="CD191" s="68">
        <v>55</v>
      </c>
      <c r="CE191" s="68">
        <v>59</v>
      </c>
      <c r="CG191" s="69">
        <v>41090</v>
      </c>
      <c r="CH191" s="70">
        <v>100.26674211741357</v>
      </c>
      <c r="CI191" s="70">
        <v>81.464541815258301</v>
      </c>
      <c r="CK191" s="63">
        <v>35616</v>
      </c>
      <c r="CL191" s="70">
        <v>83.987708266628374</v>
      </c>
      <c r="CM191" s="70">
        <v>70.697020949327438</v>
      </c>
      <c r="CO191" s="63">
        <v>43286</v>
      </c>
      <c r="CP191" s="71">
        <v>28.05</v>
      </c>
      <c r="CR191" s="63">
        <v>43678</v>
      </c>
      <c r="CS191" s="71">
        <v>893.38</v>
      </c>
      <c r="CT191" s="71">
        <v>328.26508715717688</v>
      </c>
      <c r="CV191" s="63">
        <v>43620</v>
      </c>
      <c r="CW191" s="93">
        <v>0.53312499999999996</v>
      </c>
    </row>
    <row r="192" spans="75:101" ht="15" thickBot="1">
      <c r="BW192" s="63">
        <v>43697</v>
      </c>
      <c r="BX192" s="65">
        <v>4.0541999999999998</v>
      </c>
      <c r="BZ192" s="63">
        <v>43725</v>
      </c>
      <c r="CA192" s="67">
        <v>68.650000000000006</v>
      </c>
      <c r="CC192" s="63">
        <v>43718</v>
      </c>
      <c r="CD192" s="68">
        <v>54.5</v>
      </c>
      <c r="CE192" s="68">
        <v>58.75</v>
      </c>
      <c r="CG192" s="69">
        <v>41121</v>
      </c>
      <c r="CH192" s="70">
        <v>100.0953004557135</v>
      </c>
      <c r="CI192" s="70">
        <v>81.063726297672233</v>
      </c>
      <c r="CK192" s="63">
        <v>35617</v>
      </c>
      <c r="CL192" s="70">
        <v>83.987179598159628</v>
      </c>
      <c r="CM192" s="70">
        <v>70.694803199382278</v>
      </c>
      <c r="CO192" s="63">
        <v>43287</v>
      </c>
      <c r="CP192" s="71">
        <v>27.9</v>
      </c>
      <c r="CR192" s="63">
        <v>43679</v>
      </c>
      <c r="CS192" s="71">
        <v>879</v>
      </c>
      <c r="CT192" s="71">
        <v>322.98127516975808</v>
      </c>
      <c r="CV192" s="63">
        <v>43621</v>
      </c>
      <c r="CW192" s="93">
        <v>0.52687499999999998</v>
      </c>
    </row>
    <row r="193" spans="75:101" ht="15" thickBot="1">
      <c r="BW193" s="63">
        <v>43698</v>
      </c>
      <c r="BX193" s="65">
        <v>4.0269000000000004</v>
      </c>
      <c r="BZ193" s="63">
        <v>43726</v>
      </c>
      <c r="CA193" s="67">
        <v>70.16</v>
      </c>
      <c r="CC193" s="63">
        <v>43719</v>
      </c>
      <c r="CD193" s="68">
        <v>55</v>
      </c>
      <c r="CE193" s="68">
        <v>59</v>
      </c>
      <c r="CG193" s="69">
        <v>41152</v>
      </c>
      <c r="CH193" s="70">
        <v>100.46256683466844</v>
      </c>
      <c r="CI193" s="70">
        <v>80.811793672301363</v>
      </c>
      <c r="CK193" s="63">
        <v>35618</v>
      </c>
      <c r="CL193" s="70">
        <v>84.140791661168052</v>
      </c>
      <c r="CM193" s="70">
        <v>70.691732958821262</v>
      </c>
      <c r="CO193" s="63">
        <v>43288</v>
      </c>
      <c r="CP193" s="71">
        <v>27.9</v>
      </c>
      <c r="CR193" s="63">
        <v>43682</v>
      </c>
      <c r="CS193" s="71">
        <v>890.25</v>
      </c>
      <c r="CT193" s="71">
        <v>327.11499456186249</v>
      </c>
      <c r="CV193" s="63">
        <v>43622</v>
      </c>
      <c r="CW193" s="93">
        <v>0.52937500000000004</v>
      </c>
    </row>
    <row r="194" spans="75:101" ht="15" thickBot="1">
      <c r="BW194" s="63">
        <v>43699</v>
      </c>
      <c r="BX194" s="65">
        <v>4.0705999999999998</v>
      </c>
      <c r="BZ194" s="63">
        <v>43727</v>
      </c>
      <c r="CA194" s="67">
        <v>68.87</v>
      </c>
      <c r="CC194" s="63">
        <v>43720</v>
      </c>
      <c r="CD194" s="68">
        <v>55</v>
      </c>
      <c r="CE194" s="68">
        <v>60</v>
      </c>
      <c r="CG194" s="69">
        <v>41182</v>
      </c>
      <c r="CH194" s="70">
        <v>101.52826342293137</v>
      </c>
      <c r="CI194" s="70">
        <v>80.875810951358744</v>
      </c>
      <c r="CK194" s="63">
        <v>35619</v>
      </c>
      <c r="CL194" s="70">
        <v>83.931024844640689</v>
      </c>
      <c r="CM194" s="70">
        <v>70.688662861880672</v>
      </c>
      <c r="CO194" s="63">
        <v>43289</v>
      </c>
      <c r="CP194" s="71">
        <v>27.9</v>
      </c>
      <c r="CR194" s="63">
        <v>43683</v>
      </c>
      <c r="CS194" s="71">
        <v>878.5</v>
      </c>
      <c r="CT194" s="71">
        <v>322.7975543078868</v>
      </c>
      <c r="CV194" s="63">
        <v>43623</v>
      </c>
      <c r="CW194" s="93">
        <v>0.52687499999999998</v>
      </c>
    </row>
    <row r="195" spans="75:101" ht="15" thickBot="1">
      <c r="BW195" s="63">
        <v>43700</v>
      </c>
      <c r="BX195" s="65">
        <v>4.1197999999999997</v>
      </c>
      <c r="BZ195" s="63">
        <v>43728</v>
      </c>
      <c r="CA195" s="67">
        <v>68.290000000000006</v>
      </c>
      <c r="CC195" s="63">
        <v>43721</v>
      </c>
      <c r="CD195" s="68">
        <v>57.5</v>
      </c>
      <c r="CE195" s="68">
        <v>61.5</v>
      </c>
      <c r="CG195" s="69">
        <v>41213</v>
      </c>
      <c r="CH195" s="70">
        <v>101.80852384279189</v>
      </c>
      <c r="CI195" s="70">
        <v>80.973281108809644</v>
      </c>
      <c r="CK195" s="63">
        <v>35620</v>
      </c>
      <c r="CL195" s="70">
        <v>83.833639899602218</v>
      </c>
      <c r="CM195" s="70">
        <v>70.685592908553161</v>
      </c>
      <c r="CO195" s="63">
        <v>43290</v>
      </c>
      <c r="CP195" s="71">
        <v>27.9</v>
      </c>
      <c r="CR195" s="63">
        <v>43684</v>
      </c>
      <c r="CS195" s="71">
        <v>870.75</v>
      </c>
      <c r="CT195" s="71">
        <v>319.94988094888151</v>
      </c>
      <c r="CV195" s="63">
        <v>43624</v>
      </c>
      <c r="CW195" s="93">
        <v>0.52687499999999998</v>
      </c>
    </row>
    <row r="196" spans="75:101" ht="15" thickBot="1">
      <c r="BW196" s="63">
        <v>43703</v>
      </c>
      <c r="BX196" s="65">
        <v>4.1570999999999998</v>
      </c>
      <c r="BZ196" s="63">
        <v>43731</v>
      </c>
      <c r="CA196" s="67">
        <v>67.45</v>
      </c>
      <c r="CC196" s="63">
        <v>43724</v>
      </c>
      <c r="CD196" s="68">
        <v>58.5</v>
      </c>
      <c r="CE196" s="68">
        <v>61.5</v>
      </c>
      <c r="CG196" s="69">
        <v>41243</v>
      </c>
      <c r="CH196" s="70">
        <v>100.65019765516428</v>
      </c>
      <c r="CI196" s="70">
        <v>80.738052057658095</v>
      </c>
      <c r="CK196" s="63">
        <v>35621</v>
      </c>
      <c r="CL196" s="70">
        <v>83.979440209012196</v>
      </c>
      <c r="CM196" s="70">
        <v>70.689343020734881</v>
      </c>
      <c r="CO196" s="63">
        <v>43291</v>
      </c>
      <c r="CP196" s="71">
        <v>27.37</v>
      </c>
      <c r="CR196" s="63">
        <v>43685</v>
      </c>
      <c r="CS196" s="71">
        <v>878.88</v>
      </c>
      <c r="CT196" s="71">
        <v>322.93718216290898</v>
      </c>
      <c r="CV196" s="63">
        <v>43625</v>
      </c>
      <c r="CW196" s="93">
        <v>0.52687499999999998</v>
      </c>
    </row>
    <row r="197" spans="75:101" ht="15" thickBot="1">
      <c r="BW197" s="63">
        <v>43704</v>
      </c>
      <c r="BX197" s="65">
        <v>4.1311</v>
      </c>
      <c r="BZ197" s="63">
        <v>43732</v>
      </c>
      <c r="CA197" s="67">
        <v>65.930000000000007</v>
      </c>
      <c r="CC197" s="63">
        <v>43725</v>
      </c>
      <c r="CD197" s="68">
        <v>59</v>
      </c>
      <c r="CE197" s="68">
        <v>62</v>
      </c>
      <c r="CG197" s="69">
        <v>41274</v>
      </c>
      <c r="CH197" s="70">
        <v>101.37988021745443</v>
      </c>
      <c r="CI197" s="70">
        <v>80.681823247576119</v>
      </c>
      <c r="CK197" s="63">
        <v>35622</v>
      </c>
      <c r="CL197" s="70">
        <v>83.762115971707985</v>
      </c>
      <c r="CM197" s="70">
        <v>70.693093835753643</v>
      </c>
      <c r="CO197" s="63">
        <v>43292</v>
      </c>
      <c r="CP197" s="71">
        <v>27.39</v>
      </c>
      <c r="CR197" s="63">
        <v>43686</v>
      </c>
      <c r="CS197" s="71">
        <v>878.88</v>
      </c>
      <c r="CT197" s="71">
        <v>322.93718216290898</v>
      </c>
      <c r="CV197" s="63">
        <v>43626</v>
      </c>
      <c r="CW197" s="93">
        <v>0.52124999999999999</v>
      </c>
    </row>
    <row r="198" spans="75:101" ht="15" thickBot="1">
      <c r="BW198" s="63">
        <v>43705</v>
      </c>
      <c r="BX198" s="65">
        <v>4.1681999999999997</v>
      </c>
      <c r="BZ198" s="63">
        <v>43733</v>
      </c>
      <c r="CA198" s="67">
        <v>63.76</v>
      </c>
      <c r="CC198" s="63">
        <v>43726</v>
      </c>
      <c r="CD198" s="68">
        <v>59.75</v>
      </c>
      <c r="CE198" s="68">
        <v>62.75</v>
      </c>
      <c r="CG198" s="69">
        <v>41305</v>
      </c>
      <c r="CH198" s="70">
        <v>102.51891626459175</v>
      </c>
      <c r="CI198" s="70">
        <v>80.407460180813189</v>
      </c>
      <c r="CK198" s="63">
        <v>35623</v>
      </c>
      <c r="CL198" s="70">
        <v>83.761588723250981</v>
      </c>
      <c r="CM198" s="70">
        <v>70.690876209001189</v>
      </c>
      <c r="CO198" s="63">
        <v>43293</v>
      </c>
      <c r="CP198" s="71">
        <v>27.23</v>
      </c>
      <c r="CR198" s="63">
        <v>43689</v>
      </c>
      <c r="CS198" s="71">
        <v>866.5</v>
      </c>
      <c r="CT198" s="71">
        <v>318.38825362297541</v>
      </c>
      <c r="CV198" s="63">
        <v>43627</v>
      </c>
      <c r="CW198" s="93">
        <v>0.52312499999999995</v>
      </c>
    </row>
    <row r="199" spans="75:101" ht="15" thickBot="1">
      <c r="BW199" s="63">
        <v>43706</v>
      </c>
      <c r="BX199" s="65">
        <v>4.1688000000000001</v>
      </c>
      <c r="BZ199" s="63">
        <v>43734</v>
      </c>
      <c r="CA199" s="67">
        <v>64.09</v>
      </c>
      <c r="CC199" s="63">
        <v>43727</v>
      </c>
      <c r="CD199" s="68">
        <v>60</v>
      </c>
      <c r="CE199" s="68">
        <v>63</v>
      </c>
      <c r="CG199" s="69">
        <v>41333</v>
      </c>
      <c r="CH199" s="70">
        <v>103.48029220021549</v>
      </c>
      <c r="CI199" s="70">
        <v>80.199911550611588</v>
      </c>
      <c r="CK199" s="63">
        <v>35624</v>
      </c>
      <c r="CL199" s="70">
        <v>83.761061478112808</v>
      </c>
      <c r="CM199" s="70">
        <v>70.688658651815189</v>
      </c>
      <c r="CO199" s="63">
        <v>43294</v>
      </c>
      <c r="CP199" s="71">
        <v>27.21</v>
      </c>
      <c r="CR199" s="63">
        <v>43690</v>
      </c>
      <c r="CS199" s="71">
        <v>868.5</v>
      </c>
      <c r="CT199" s="71">
        <v>319.12313707046064</v>
      </c>
      <c r="CV199" s="63">
        <v>43628</v>
      </c>
      <c r="CW199" s="93">
        <v>0.51812499999999995</v>
      </c>
    </row>
    <row r="200" spans="75:101" ht="15" thickBot="1">
      <c r="BW200" s="63">
        <v>43707</v>
      </c>
      <c r="BX200" s="65">
        <v>4.1452999999999998</v>
      </c>
      <c r="BZ200" s="63">
        <v>43735</v>
      </c>
      <c r="CA200" s="67">
        <v>62.58</v>
      </c>
      <c r="CC200" s="63">
        <v>43728</v>
      </c>
      <c r="CD200" s="68">
        <v>58.75</v>
      </c>
      <c r="CE200" s="68">
        <v>62.75</v>
      </c>
      <c r="CG200" s="69">
        <v>41364</v>
      </c>
      <c r="CH200" s="70">
        <v>102.67534966330267</v>
      </c>
      <c r="CI200" s="70">
        <v>80.042379610793034</v>
      </c>
      <c r="CK200" s="63">
        <v>35625</v>
      </c>
      <c r="CL200" s="70">
        <v>83.442403646865387</v>
      </c>
      <c r="CM200" s="70">
        <v>70.683030890828874</v>
      </c>
      <c r="CO200" s="63">
        <v>43295</v>
      </c>
      <c r="CP200" s="71">
        <v>27.21</v>
      </c>
      <c r="CR200" s="63">
        <v>43691</v>
      </c>
      <c r="CS200" s="71">
        <v>872.5</v>
      </c>
      <c r="CT200" s="71">
        <v>320.59290396543111</v>
      </c>
      <c r="CV200" s="63">
        <v>43629</v>
      </c>
      <c r="CW200" s="93">
        <v>0.51312500000000005</v>
      </c>
    </row>
    <row r="201" spans="75:101" ht="15" thickBot="1">
      <c r="BW201" s="63">
        <v>43710</v>
      </c>
      <c r="BX201" s="65">
        <v>4.1871</v>
      </c>
      <c r="BZ201" s="63">
        <v>43738</v>
      </c>
      <c r="CA201" s="67">
        <v>63.31</v>
      </c>
      <c r="CC201" s="63">
        <v>43731</v>
      </c>
      <c r="CD201" s="68">
        <v>59.25</v>
      </c>
      <c r="CE201" s="68">
        <v>62.25</v>
      </c>
      <c r="CG201" s="69">
        <v>41394</v>
      </c>
      <c r="CH201" s="70">
        <v>102.19306396858448</v>
      </c>
      <c r="CI201" s="70">
        <v>79.347433703422865</v>
      </c>
      <c r="CK201" s="63">
        <v>35626</v>
      </c>
      <c r="CL201" s="70">
        <v>83.250362186491756</v>
      </c>
      <c r="CM201" s="70">
        <v>70.675698947090709</v>
      </c>
      <c r="CO201" s="63">
        <v>43296</v>
      </c>
      <c r="CP201" s="71">
        <v>27.21</v>
      </c>
      <c r="CR201" s="63">
        <v>43692</v>
      </c>
      <c r="CS201" s="71">
        <v>868.25</v>
      </c>
      <c r="CT201" s="71">
        <v>319.031276639525</v>
      </c>
      <c r="CV201" s="63">
        <v>43630</v>
      </c>
      <c r="CW201" s="93">
        <v>0.510625</v>
      </c>
    </row>
    <row r="202" spans="75:101" ht="15" thickBot="1">
      <c r="BW202" s="63">
        <v>43711</v>
      </c>
      <c r="BX202" s="65">
        <v>4.1680999999999999</v>
      </c>
      <c r="BZ202" s="63">
        <v>43739</v>
      </c>
      <c r="CA202" s="67">
        <v>66.08</v>
      </c>
      <c r="CC202" s="63">
        <v>43732</v>
      </c>
      <c r="CD202" s="68">
        <v>58.75</v>
      </c>
      <c r="CE202" s="68">
        <v>61.75</v>
      </c>
      <c r="CG202" s="69">
        <v>41425</v>
      </c>
      <c r="CH202" s="70">
        <v>101.31346592601069</v>
      </c>
      <c r="CI202" s="70">
        <v>79.174285300130606</v>
      </c>
      <c r="CK202" s="63">
        <v>35627</v>
      </c>
      <c r="CL202" s="70">
        <v>83.246495611589381</v>
      </c>
      <c r="CM202" s="70">
        <v>70.670924907466997</v>
      </c>
      <c r="CO202" s="63">
        <v>43297</v>
      </c>
      <c r="CP202" s="71">
        <v>27.36</v>
      </c>
      <c r="CR202" s="63">
        <v>43693</v>
      </c>
      <c r="CS202" s="71">
        <v>855.12</v>
      </c>
      <c r="CT202" s="71">
        <v>314.20676680678446</v>
      </c>
      <c r="CV202" s="63">
        <v>43631</v>
      </c>
      <c r="CW202" s="93">
        <v>0.510625</v>
      </c>
    </row>
    <row r="203" spans="75:101" ht="15" thickBot="1">
      <c r="BW203" s="63">
        <v>43712</v>
      </c>
      <c r="BX203" s="65">
        <v>4.0949999999999998</v>
      </c>
      <c r="BZ203" s="63">
        <v>43740</v>
      </c>
      <c r="CA203" s="67">
        <v>67.010000000000005</v>
      </c>
      <c r="CC203" s="63">
        <v>43733</v>
      </c>
      <c r="CD203" s="68">
        <v>58.75</v>
      </c>
      <c r="CE203" s="68">
        <v>61.75</v>
      </c>
      <c r="CG203" s="69">
        <v>41455</v>
      </c>
      <c r="CH203" s="70">
        <v>99.061305693975569</v>
      </c>
      <c r="CI203" s="70">
        <v>79.186553793740785</v>
      </c>
      <c r="CK203" s="63">
        <v>35628</v>
      </c>
      <c r="CL203" s="70">
        <v>83.324320997070288</v>
      </c>
      <c r="CM203" s="70">
        <v>70.676379166256069</v>
      </c>
      <c r="CO203" s="63">
        <v>43298</v>
      </c>
      <c r="CP203" s="71">
        <v>27.55</v>
      </c>
      <c r="CR203" s="63">
        <v>43696</v>
      </c>
      <c r="CS203" s="71">
        <v>865.5</v>
      </c>
      <c r="CT203" s="71">
        <v>318.0208118992328</v>
      </c>
      <c r="CV203" s="63">
        <v>43632</v>
      </c>
      <c r="CW203" s="93">
        <v>0.510625</v>
      </c>
    </row>
    <row r="204" spans="75:101" ht="15" thickBot="1">
      <c r="BW204" s="63">
        <v>43713</v>
      </c>
      <c r="BX204" s="65">
        <v>4.1093999999999999</v>
      </c>
      <c r="BZ204" s="63">
        <v>43741</v>
      </c>
      <c r="CA204" s="67">
        <v>65.709999999999994</v>
      </c>
      <c r="CC204" s="63">
        <v>43734</v>
      </c>
      <c r="CD204" s="68">
        <v>59</v>
      </c>
      <c r="CE204" s="68">
        <v>62</v>
      </c>
      <c r="CG204" s="69">
        <v>41486</v>
      </c>
      <c r="CH204" s="70">
        <v>97.283197117874963</v>
      </c>
      <c r="CI204" s="70">
        <v>79.210144081590684</v>
      </c>
      <c r="CK204" s="63">
        <v>35629</v>
      </c>
      <c r="CL204" s="70">
        <v>83.325878727232308</v>
      </c>
      <c r="CM204" s="70">
        <v>70.669900219657478</v>
      </c>
      <c r="CO204" s="63">
        <v>43299</v>
      </c>
      <c r="CP204" s="71">
        <v>27.597999999999999</v>
      </c>
      <c r="CR204" s="63">
        <v>43697</v>
      </c>
      <c r="CS204" s="71">
        <v>859</v>
      </c>
      <c r="CT204" s="71">
        <v>315.63244069490582</v>
      </c>
      <c r="CV204" s="63">
        <v>43633</v>
      </c>
      <c r="CW204" s="93">
        <v>0.510625</v>
      </c>
    </row>
    <row r="205" spans="75:101" ht="15" thickBot="1">
      <c r="BW205" s="63">
        <v>43714</v>
      </c>
      <c r="BX205" s="65">
        <v>4.0617999999999999</v>
      </c>
      <c r="BZ205" s="63">
        <v>43742</v>
      </c>
      <c r="CA205" s="67">
        <v>66.97</v>
      </c>
      <c r="CC205" s="63">
        <v>43735</v>
      </c>
      <c r="CD205" s="68">
        <v>58.5</v>
      </c>
      <c r="CE205" s="68">
        <v>61.5</v>
      </c>
      <c r="CG205" s="69">
        <v>41517</v>
      </c>
      <c r="CH205" s="70">
        <v>96.860639407810339</v>
      </c>
      <c r="CI205" s="70">
        <v>79.697056192377275</v>
      </c>
      <c r="CK205" s="63">
        <v>35630</v>
      </c>
      <c r="CL205" s="70">
        <v>83.325354224711361</v>
      </c>
      <c r="CM205" s="70">
        <v>70.667683320483647</v>
      </c>
      <c r="CO205" s="63">
        <v>43300</v>
      </c>
      <c r="CP205" s="71">
        <v>27.75</v>
      </c>
      <c r="CR205" s="63">
        <v>43698</v>
      </c>
      <c r="CS205" s="71">
        <v>865.25</v>
      </c>
      <c r="CT205" s="71">
        <v>317.92895146829716</v>
      </c>
      <c r="CV205" s="63">
        <v>43634</v>
      </c>
      <c r="CW205" s="93">
        <v>0.50812500000000005</v>
      </c>
    </row>
    <row r="206" spans="75:101" ht="15" thickBot="1">
      <c r="BW206" s="63">
        <v>43717</v>
      </c>
      <c r="BX206" s="65">
        <v>4.0952999999999999</v>
      </c>
      <c r="BZ206" s="63">
        <v>43745</v>
      </c>
      <c r="CA206" s="67">
        <v>64.680000000000007</v>
      </c>
      <c r="CC206" s="63">
        <v>43738</v>
      </c>
      <c r="CD206" s="68">
        <v>58.25</v>
      </c>
      <c r="CE206" s="68">
        <v>61.25</v>
      </c>
      <c r="CG206" s="69">
        <v>41547</v>
      </c>
      <c r="CH206" s="70">
        <v>98.923594617193672</v>
      </c>
      <c r="CI206" s="70">
        <v>80.422691385863146</v>
      </c>
      <c r="CK206" s="63">
        <v>35631</v>
      </c>
      <c r="CL206" s="70">
        <v>83.324829725491952</v>
      </c>
      <c r="CM206" s="70">
        <v>70.665466490853433</v>
      </c>
      <c r="CO206" s="63">
        <v>43301</v>
      </c>
      <c r="CP206" s="71">
        <v>27.58</v>
      </c>
      <c r="CR206" s="63">
        <v>43699</v>
      </c>
      <c r="CS206" s="71">
        <v>868.25</v>
      </c>
      <c r="CT206" s="71">
        <v>319.031276639525</v>
      </c>
      <c r="CV206" s="63">
        <v>43635</v>
      </c>
      <c r="CW206" s="93">
        <v>0.50749999999999995</v>
      </c>
    </row>
    <row r="207" spans="75:101" ht="15" thickBot="1">
      <c r="BW207" s="63">
        <v>43718</v>
      </c>
      <c r="BX207" s="65">
        <v>4.0808</v>
      </c>
      <c r="BZ207" s="63">
        <v>43746</v>
      </c>
      <c r="CA207" s="67">
        <v>67.34</v>
      </c>
      <c r="CC207" s="63">
        <v>43739</v>
      </c>
      <c r="CD207" s="68">
        <v>57.75</v>
      </c>
      <c r="CE207" s="68">
        <v>60.75</v>
      </c>
      <c r="CG207" s="69">
        <v>41578</v>
      </c>
      <c r="CH207" s="70">
        <v>100.52653081010872</v>
      </c>
      <c r="CI207" s="70">
        <v>80.127272282516898</v>
      </c>
      <c r="CK207" s="63">
        <v>35632</v>
      </c>
      <c r="CL207" s="70">
        <v>83.266700619053964</v>
      </c>
      <c r="CM207" s="70">
        <v>70.666658844138325</v>
      </c>
      <c r="CO207" s="63">
        <v>43302</v>
      </c>
      <c r="CP207" s="71">
        <v>27.58</v>
      </c>
      <c r="CR207" s="63">
        <v>43700</v>
      </c>
      <c r="CS207" s="71">
        <v>868.25</v>
      </c>
      <c r="CT207" s="71">
        <v>319.031276639525</v>
      </c>
      <c r="CV207" s="63">
        <v>43636</v>
      </c>
      <c r="CW207" s="93">
        <v>0.50749999999999995</v>
      </c>
    </row>
    <row r="208" spans="75:101" ht="15" thickBot="1">
      <c r="BW208" s="63">
        <v>43719</v>
      </c>
      <c r="BX208" s="65">
        <v>4.0679999999999996</v>
      </c>
      <c r="BZ208" s="63">
        <v>43747</v>
      </c>
      <c r="CA208" s="67">
        <v>68.16</v>
      </c>
      <c r="CC208" s="63">
        <v>43740</v>
      </c>
      <c r="CD208" s="68">
        <v>58.5</v>
      </c>
      <c r="CE208" s="68">
        <v>61.5</v>
      </c>
      <c r="CG208" s="69">
        <v>41608</v>
      </c>
      <c r="CH208" s="70">
        <v>98.566690492692871</v>
      </c>
      <c r="CI208" s="70">
        <v>80.343958777904291</v>
      </c>
      <c r="CK208" s="63">
        <v>35633</v>
      </c>
      <c r="CL208" s="70">
        <v>83.068951594300529</v>
      </c>
      <c r="CM208" s="70">
        <v>70.666146673213319</v>
      </c>
      <c r="CO208" s="63">
        <v>43303</v>
      </c>
      <c r="CP208" s="71">
        <v>27.58</v>
      </c>
      <c r="CR208" s="63">
        <v>43703</v>
      </c>
      <c r="CS208" s="71">
        <v>867</v>
      </c>
      <c r="CT208" s="71">
        <v>318.57197448484669</v>
      </c>
      <c r="CV208" s="63">
        <v>43637</v>
      </c>
      <c r="CW208" s="93">
        <v>0.49937500000000001</v>
      </c>
    </row>
    <row r="209" spans="75:101" ht="15" thickBot="1">
      <c r="BW209" s="63">
        <v>43720</v>
      </c>
      <c r="BX209" s="65">
        <v>4.0608000000000004</v>
      </c>
      <c r="BZ209" s="63">
        <v>43748</v>
      </c>
      <c r="CA209" s="67">
        <v>68.23</v>
      </c>
      <c r="CC209" s="63">
        <v>43741</v>
      </c>
      <c r="CD209" s="68">
        <v>58</v>
      </c>
      <c r="CE209" s="68">
        <v>61</v>
      </c>
      <c r="CG209" s="69">
        <v>41639</v>
      </c>
      <c r="CH209" s="70">
        <v>101.02925669110378</v>
      </c>
      <c r="CI209" s="70">
        <v>82.643556291602096</v>
      </c>
      <c r="CK209" s="63">
        <v>35634</v>
      </c>
      <c r="CL209" s="70">
        <v>82.856387217498522</v>
      </c>
      <c r="CM209" s="70">
        <v>70.663929891787404</v>
      </c>
      <c r="CO209" s="63">
        <v>43304</v>
      </c>
      <c r="CP209" s="71">
        <v>27.62</v>
      </c>
      <c r="CR209" s="63">
        <v>43704</v>
      </c>
      <c r="CS209" s="71">
        <v>874.5</v>
      </c>
      <c r="CT209" s="71">
        <v>321.32778741291634</v>
      </c>
      <c r="CV209" s="63">
        <v>43638</v>
      </c>
      <c r="CW209" s="93">
        <v>0.49937500000000001</v>
      </c>
    </row>
    <row r="210" spans="75:101" ht="15" thickBot="1">
      <c r="BW210" s="63">
        <v>43721</v>
      </c>
      <c r="BX210" s="65">
        <v>4.0849000000000002</v>
      </c>
      <c r="BZ210" s="63">
        <v>43749</v>
      </c>
      <c r="CA210" s="67">
        <v>68.45</v>
      </c>
      <c r="CC210" s="63">
        <v>43742</v>
      </c>
      <c r="CD210" s="68">
        <v>58.25</v>
      </c>
      <c r="CE210" s="68">
        <v>61.25</v>
      </c>
      <c r="CG210" s="69">
        <v>41670</v>
      </c>
      <c r="CH210" s="70">
        <v>108.18101105941862</v>
      </c>
      <c r="CI210" s="70">
        <v>89.059411603403461</v>
      </c>
      <c r="CK210" s="63">
        <v>35635</v>
      </c>
      <c r="CL210" s="70">
        <v>82.799281337473147</v>
      </c>
      <c r="CM210" s="70">
        <v>70.662565470551044</v>
      </c>
      <c r="CO210" s="63">
        <v>43305</v>
      </c>
      <c r="CP210" s="71">
        <v>27.48</v>
      </c>
      <c r="CR210" s="63">
        <v>43705</v>
      </c>
      <c r="CS210" s="71">
        <v>861.75</v>
      </c>
      <c r="CT210" s="71">
        <v>316.64290543519797</v>
      </c>
      <c r="CV210" s="63">
        <v>43639</v>
      </c>
      <c r="CW210" s="93">
        <v>0.49937500000000001</v>
      </c>
    </row>
    <row r="211" spans="75:101" ht="15" thickBot="1">
      <c r="BW211" s="63">
        <v>43724</v>
      </c>
      <c r="BX211" s="65">
        <v>4.0810000000000004</v>
      </c>
      <c r="BZ211" s="63">
        <v>43753</v>
      </c>
      <c r="CA211" s="67">
        <v>68.83</v>
      </c>
      <c r="CC211" s="63">
        <v>43745</v>
      </c>
      <c r="CD211" s="68">
        <v>58.25</v>
      </c>
      <c r="CE211" s="68">
        <v>61.25</v>
      </c>
      <c r="CG211" s="69">
        <v>41698</v>
      </c>
      <c r="CH211" s="70">
        <v>114.79850794028627</v>
      </c>
      <c r="CI211" s="70">
        <v>94.360735406002888</v>
      </c>
      <c r="CK211" s="63">
        <v>35636</v>
      </c>
      <c r="CL211" s="70">
        <v>82.679040365396574</v>
      </c>
      <c r="CM211" s="70">
        <v>70.662905716567124</v>
      </c>
      <c r="CO211" s="63">
        <v>43306</v>
      </c>
      <c r="CP211" s="71">
        <v>27.39</v>
      </c>
      <c r="CR211" s="63">
        <v>43706</v>
      </c>
      <c r="CS211" s="71">
        <v>857.5</v>
      </c>
      <c r="CT211" s="71">
        <v>315.08127810929187</v>
      </c>
      <c r="CV211" s="63">
        <v>43640</v>
      </c>
      <c r="CW211" s="93">
        <v>0.4975</v>
      </c>
    </row>
    <row r="212" spans="75:101" ht="15" thickBot="1">
      <c r="BW212" s="63">
        <v>43725</v>
      </c>
      <c r="BX212" s="65">
        <v>4.0777000000000001</v>
      </c>
      <c r="BZ212" s="63">
        <v>43754</v>
      </c>
      <c r="CA212" s="67">
        <v>69.31</v>
      </c>
      <c r="CC212" s="63">
        <v>43746</v>
      </c>
      <c r="CD212" s="68">
        <v>57.5</v>
      </c>
      <c r="CE212" s="68">
        <v>61.5</v>
      </c>
      <c r="CG212" s="69">
        <v>41729</v>
      </c>
      <c r="CH212" s="70">
        <v>112.15811696869403</v>
      </c>
      <c r="CI212" s="70">
        <v>91.033967324977723</v>
      </c>
      <c r="CK212" s="63">
        <v>35637</v>
      </c>
      <c r="CL212" s="70">
        <v>82.67851993446007</v>
      </c>
      <c r="CM212" s="70">
        <v>70.660689036809288</v>
      </c>
      <c r="CO212" s="63">
        <v>43307</v>
      </c>
      <c r="CP212" s="71">
        <v>27.41</v>
      </c>
      <c r="CR212" s="63">
        <v>43707</v>
      </c>
      <c r="CS212" s="71">
        <v>857.5</v>
      </c>
      <c r="CT212" s="71">
        <v>315.08127810929187</v>
      </c>
      <c r="CV212" s="63">
        <v>43641</v>
      </c>
      <c r="CW212" s="93">
        <v>0.48312500000000003</v>
      </c>
    </row>
    <row r="213" spans="75:101" ht="15" thickBot="1">
      <c r="BW213" s="63">
        <v>43726</v>
      </c>
      <c r="BX213" s="65">
        <v>4.1112000000000002</v>
      </c>
      <c r="BZ213" s="63">
        <v>43755</v>
      </c>
      <c r="CA213" s="67">
        <v>73.83</v>
      </c>
      <c r="CC213" s="63">
        <v>43747</v>
      </c>
      <c r="CD213" s="68">
        <v>59.75</v>
      </c>
      <c r="CE213" s="68">
        <v>61.75</v>
      </c>
      <c r="CG213" s="69">
        <v>41759</v>
      </c>
      <c r="CH213" s="70">
        <v>111.61078040570419</v>
      </c>
      <c r="CI213" s="70">
        <v>89.197315734514092</v>
      </c>
      <c r="CK213" s="63">
        <v>35638</v>
      </c>
      <c r="CL213" s="70">
        <v>82.67799950679948</v>
      </c>
      <c r="CM213" s="70">
        <v>70.658472426588233</v>
      </c>
      <c r="CO213" s="63">
        <v>43308</v>
      </c>
      <c r="CP213" s="71">
        <v>27.324999999999999</v>
      </c>
      <c r="CR213" s="63">
        <v>43710</v>
      </c>
      <c r="CS213" s="71">
        <v>857.75</v>
      </c>
      <c r="CT213" s="71">
        <v>315.17313854022751</v>
      </c>
      <c r="CV213" s="63">
        <v>43642</v>
      </c>
      <c r="CW213" s="93">
        <v>0.481875</v>
      </c>
    </row>
    <row r="214" spans="75:101" ht="15" thickBot="1">
      <c r="BW214" s="63">
        <v>43727</v>
      </c>
      <c r="BX214" s="65">
        <v>4.1677999999999997</v>
      </c>
      <c r="BZ214" s="63">
        <v>43756</v>
      </c>
      <c r="CA214" s="67">
        <v>73.84</v>
      </c>
      <c r="CC214" s="63">
        <v>43748</v>
      </c>
      <c r="CD214" s="68">
        <v>61</v>
      </c>
      <c r="CE214" s="68">
        <v>63</v>
      </c>
      <c r="CG214" s="69">
        <v>41790</v>
      </c>
      <c r="CH214" s="70">
        <v>109.79680872340317</v>
      </c>
      <c r="CI214" s="70">
        <v>87.540671877619388</v>
      </c>
      <c r="CK214" s="63">
        <v>35639</v>
      </c>
      <c r="CL214" s="70">
        <v>82.51520877862292</v>
      </c>
      <c r="CM214" s="70">
        <v>70.657960438351836</v>
      </c>
      <c r="CO214" s="63">
        <v>43309</v>
      </c>
      <c r="CP214" s="71">
        <v>27.324999999999999</v>
      </c>
      <c r="CR214" s="63">
        <v>43711</v>
      </c>
      <c r="CS214" s="71">
        <v>872.25</v>
      </c>
      <c r="CT214" s="71">
        <v>320.50104353449547</v>
      </c>
      <c r="CV214" s="63">
        <v>43643</v>
      </c>
      <c r="CW214" s="93">
        <v>0.47687499999999999</v>
      </c>
    </row>
    <row r="215" spans="75:101" ht="15" thickBot="1">
      <c r="BW215" s="63">
        <v>43728</v>
      </c>
      <c r="BX215" s="65">
        <v>4.1479999999999997</v>
      </c>
      <c r="BZ215" s="63">
        <v>43759</v>
      </c>
      <c r="CA215" s="67">
        <v>75.17</v>
      </c>
      <c r="CC215" s="63">
        <v>43749</v>
      </c>
      <c r="CD215" s="68">
        <v>61.5</v>
      </c>
      <c r="CE215" s="68">
        <v>63.5</v>
      </c>
      <c r="CG215" s="69">
        <v>41820</v>
      </c>
      <c r="CH215" s="70">
        <v>108.45283092819972</v>
      </c>
      <c r="CI215" s="70">
        <v>86.607314533169088</v>
      </c>
      <c r="CK215" s="63">
        <v>35640</v>
      </c>
      <c r="CL215" s="70">
        <v>82.669918867247603</v>
      </c>
      <c r="CM215" s="70">
        <v>70.655743913726297</v>
      </c>
      <c r="CO215" s="63">
        <v>43310</v>
      </c>
      <c r="CP215" s="71">
        <v>27.324999999999999</v>
      </c>
      <c r="CR215" s="63">
        <v>43712</v>
      </c>
      <c r="CS215" s="71">
        <v>867.5</v>
      </c>
      <c r="CT215" s="71">
        <v>318.75569534671803</v>
      </c>
      <c r="CV215" s="63">
        <v>43644</v>
      </c>
      <c r="CW215" s="93">
        <v>0.47499999999999998</v>
      </c>
    </row>
    <row r="216" spans="75:101" ht="15" thickBot="1">
      <c r="BW216" s="63">
        <v>43731</v>
      </c>
      <c r="BX216" s="65">
        <v>4.1638000000000002</v>
      </c>
      <c r="BZ216" s="63">
        <v>43760</v>
      </c>
      <c r="CA216" s="67">
        <v>79.59</v>
      </c>
      <c r="CC216" s="63">
        <v>43753</v>
      </c>
      <c r="CD216" s="68">
        <v>61.5</v>
      </c>
      <c r="CE216" s="68">
        <v>63.5</v>
      </c>
      <c r="CG216" s="69">
        <v>41851</v>
      </c>
      <c r="CH216" s="70">
        <v>107.0851853897677</v>
      </c>
      <c r="CI216" s="70">
        <v>85.303305467366698</v>
      </c>
      <c r="CK216" s="63">
        <v>35641</v>
      </c>
      <c r="CL216" s="70">
        <v>82.57370146612773</v>
      </c>
      <c r="CM216" s="70">
        <v>70.655231986381608</v>
      </c>
      <c r="CO216" s="63">
        <v>43311</v>
      </c>
      <c r="CP216" s="71">
        <v>27.254999999999999</v>
      </c>
      <c r="CR216" s="63">
        <v>43713</v>
      </c>
      <c r="CS216" s="71">
        <v>894.75</v>
      </c>
      <c r="CT216" s="71">
        <v>328.76848231870429</v>
      </c>
      <c r="CV216" s="63">
        <v>43645</v>
      </c>
      <c r="CW216" s="93">
        <v>0.47499999999999998</v>
      </c>
    </row>
    <row r="217" spans="75:101" ht="15" thickBot="1">
      <c r="BW217" s="63">
        <v>43732</v>
      </c>
      <c r="BX217" s="65">
        <v>4.165</v>
      </c>
      <c r="BZ217" s="63">
        <v>43761</v>
      </c>
      <c r="CA217" s="67">
        <v>77.38</v>
      </c>
      <c r="CC217" s="63">
        <v>43754</v>
      </c>
      <c r="CD217" s="68">
        <v>62.5</v>
      </c>
      <c r="CE217" s="68">
        <v>64.5</v>
      </c>
      <c r="CG217" s="69">
        <v>41882</v>
      </c>
      <c r="CH217" s="70">
        <v>105.69467180652852</v>
      </c>
      <c r="CI217" s="70">
        <v>85.080276542264599</v>
      </c>
      <c r="CK217" s="63">
        <v>35642</v>
      </c>
      <c r="CL217" s="70">
        <v>82.559036882046627</v>
      </c>
      <c r="CM217" s="70">
        <v>70.651311073068683</v>
      </c>
      <c r="CO217" s="63">
        <v>43312</v>
      </c>
      <c r="CP217" s="71">
        <v>27.41</v>
      </c>
      <c r="CR217" s="63">
        <v>43714</v>
      </c>
      <c r="CS217" s="71">
        <v>898.25</v>
      </c>
      <c r="CT217" s="71">
        <v>330.05452835180341</v>
      </c>
      <c r="CV217" s="63">
        <v>43646</v>
      </c>
      <c r="CW217" s="93">
        <v>0.47499999999999998</v>
      </c>
    </row>
    <row r="218" spans="75:101" ht="15" thickBot="1">
      <c r="BW218" s="63">
        <v>43733</v>
      </c>
      <c r="BX218" s="65">
        <v>4.149</v>
      </c>
      <c r="BZ218" s="63">
        <v>43762</v>
      </c>
      <c r="CA218" s="67">
        <v>79.62</v>
      </c>
      <c r="CC218" s="63">
        <v>43755</v>
      </c>
      <c r="CD218" s="68">
        <v>64.5</v>
      </c>
      <c r="CE218" s="68">
        <v>67.5</v>
      </c>
      <c r="CG218" s="69">
        <v>41912</v>
      </c>
      <c r="CH218" s="70">
        <v>102.48407699390378</v>
      </c>
      <c r="CI218" s="70">
        <v>83.989218247922523</v>
      </c>
      <c r="CK218" s="63">
        <v>35643</v>
      </c>
      <c r="CL218" s="70">
        <v>82.296259337184381</v>
      </c>
      <c r="CM218" s="70">
        <v>70.653239349488757</v>
      </c>
      <c r="CO218" s="63">
        <v>43313</v>
      </c>
      <c r="CP218" s="71">
        <v>27.524999999999999</v>
      </c>
      <c r="CR218" s="63">
        <v>43717</v>
      </c>
      <c r="CS218" s="71">
        <v>899.25</v>
      </c>
      <c r="CT218" s="71">
        <v>330.42197007554603</v>
      </c>
      <c r="CV218" s="63">
        <v>43647</v>
      </c>
      <c r="CW218" s="93">
        <v>0.47687499999999999</v>
      </c>
    </row>
    <row r="219" spans="75:101" ht="15" thickBot="1">
      <c r="BW219" s="63">
        <v>43734</v>
      </c>
      <c r="BX219" s="65">
        <v>4.1711</v>
      </c>
      <c r="BZ219" s="63">
        <v>43763</v>
      </c>
      <c r="CA219" s="67">
        <v>81.08</v>
      </c>
      <c r="CC219" s="63">
        <v>43756</v>
      </c>
      <c r="CD219" s="68">
        <v>62.25</v>
      </c>
      <c r="CE219" s="68">
        <v>65.25</v>
      </c>
      <c r="CG219" s="69">
        <v>41943</v>
      </c>
      <c r="CH219" s="70">
        <v>98.968447213639081</v>
      </c>
      <c r="CI219" s="70">
        <v>82.858326666102087</v>
      </c>
      <c r="CK219" s="63">
        <v>35644</v>
      </c>
      <c r="CL219" s="70">
        <v>82.297263060683363</v>
      </c>
      <c r="CM219" s="70">
        <v>70.655167678536998</v>
      </c>
      <c r="CO219" s="63">
        <v>43314</v>
      </c>
      <c r="CP219" s="71">
        <v>27.45</v>
      </c>
      <c r="CR219" s="63">
        <v>43718</v>
      </c>
      <c r="CS219" s="71">
        <v>894.75</v>
      </c>
      <c r="CT219" s="71">
        <v>328.76848231870429</v>
      </c>
      <c r="CV219" s="63">
        <v>43648</v>
      </c>
      <c r="CW219" s="93">
        <v>0.48</v>
      </c>
    </row>
    <row r="220" spans="75:101" ht="15" thickBot="1">
      <c r="BW220" s="63">
        <v>43735</v>
      </c>
      <c r="BX220" s="65">
        <v>4.1601999999999997</v>
      </c>
      <c r="BZ220" s="63">
        <v>43766</v>
      </c>
      <c r="CA220" s="67">
        <v>81.53</v>
      </c>
      <c r="CC220" s="63">
        <v>43759</v>
      </c>
      <c r="CD220" s="68">
        <v>63.25</v>
      </c>
      <c r="CE220" s="68">
        <v>66.25</v>
      </c>
      <c r="CG220" s="69">
        <v>41973</v>
      </c>
      <c r="CH220" s="70">
        <v>95.998343704030276</v>
      </c>
      <c r="CI220" s="70">
        <v>81.83701166848482</v>
      </c>
      <c r="CK220" s="63">
        <v>35645</v>
      </c>
      <c r="CL220" s="70">
        <v>82.298266796424258</v>
      </c>
      <c r="CM220" s="70">
        <v>70.657096060214855</v>
      </c>
      <c r="CO220" s="63">
        <v>43315</v>
      </c>
      <c r="CP220" s="71">
        <v>27.29</v>
      </c>
      <c r="CR220" s="63">
        <v>43719</v>
      </c>
      <c r="CS220" s="71">
        <v>889</v>
      </c>
      <c r="CT220" s="71">
        <v>326.65569240718423</v>
      </c>
      <c r="CV220" s="63">
        <v>43649</v>
      </c>
      <c r="CW220" s="93">
        <v>0.484375</v>
      </c>
    </row>
    <row r="221" spans="75:101" ht="15" thickBot="1">
      <c r="BW221" s="63">
        <v>43738</v>
      </c>
      <c r="BX221" s="65">
        <v>4.1555999999999997</v>
      </c>
      <c r="BZ221" s="63">
        <v>43767</v>
      </c>
      <c r="CA221" s="67">
        <v>75.7</v>
      </c>
      <c r="CC221" s="63">
        <v>43760</v>
      </c>
      <c r="CD221" s="68">
        <v>64.25</v>
      </c>
      <c r="CE221" s="68">
        <v>67.25</v>
      </c>
      <c r="CG221" s="69">
        <v>42004</v>
      </c>
      <c r="CH221" s="70">
        <v>93.041084578333866</v>
      </c>
      <c r="CI221" s="70">
        <v>80.732682332601271</v>
      </c>
      <c r="CK221" s="63">
        <v>35646</v>
      </c>
      <c r="CL221" s="70">
        <v>82.184016860991463</v>
      </c>
      <c r="CM221" s="70">
        <v>70.657319916404376</v>
      </c>
      <c r="CO221" s="63">
        <v>43316</v>
      </c>
      <c r="CP221" s="71">
        <v>27.29</v>
      </c>
      <c r="CR221" s="63">
        <v>43720</v>
      </c>
      <c r="CS221" s="71">
        <v>893.5</v>
      </c>
      <c r="CT221" s="71">
        <v>328.30918016402597</v>
      </c>
      <c r="CV221" s="63">
        <v>43650</v>
      </c>
      <c r="CW221" s="93">
        <v>0.484375</v>
      </c>
    </row>
    <row r="222" spans="75:101" ht="15" thickBot="1">
      <c r="BW222" s="63">
        <v>43739</v>
      </c>
      <c r="BX222" s="65">
        <v>4.1589999999999998</v>
      </c>
      <c r="BZ222" s="63">
        <v>43768</v>
      </c>
      <c r="CA222" s="67">
        <v>78.540000000000006</v>
      </c>
      <c r="CC222" s="63">
        <v>43761</v>
      </c>
      <c r="CD222" s="68">
        <v>66.75</v>
      </c>
      <c r="CE222" s="68">
        <v>69.75</v>
      </c>
      <c r="CG222" s="69">
        <v>42035</v>
      </c>
      <c r="CH222" s="70">
        <v>91.270719785658116</v>
      </c>
      <c r="CI222" s="70">
        <v>79.54395465135029</v>
      </c>
      <c r="CK222" s="63">
        <v>35647</v>
      </c>
      <c r="CL222" s="70">
        <v>81.960213367373456</v>
      </c>
      <c r="CM222" s="70">
        <v>70.660952981465172</v>
      </c>
      <c r="CO222" s="63">
        <v>43317</v>
      </c>
      <c r="CP222" s="71">
        <v>27.29</v>
      </c>
      <c r="CR222" s="63">
        <v>43721</v>
      </c>
      <c r="CS222" s="71">
        <v>882.38</v>
      </c>
      <c r="CT222" s="71">
        <v>324.22322819600811</v>
      </c>
      <c r="CV222" s="63">
        <v>43651</v>
      </c>
      <c r="CW222" s="93">
        <v>0.48062500000000002</v>
      </c>
    </row>
    <row r="223" spans="75:101" ht="15" thickBot="1">
      <c r="BW223" s="63">
        <v>43740</v>
      </c>
      <c r="BX223" s="65">
        <v>4.1292999999999997</v>
      </c>
      <c r="BZ223" s="63">
        <v>43769</v>
      </c>
      <c r="CA223" s="67">
        <v>79.97</v>
      </c>
      <c r="CC223" s="63">
        <v>43762</v>
      </c>
      <c r="CD223" s="68">
        <v>66.75</v>
      </c>
      <c r="CE223" s="68">
        <v>69.75</v>
      </c>
      <c r="CG223" s="69">
        <v>42063</v>
      </c>
      <c r="CH223" s="70">
        <v>88.68118923696224</v>
      </c>
      <c r="CI223" s="70">
        <v>78.841323466386939</v>
      </c>
      <c r="CK223" s="63">
        <v>35648</v>
      </c>
      <c r="CL223" s="70">
        <v>81.985537048225837</v>
      </c>
      <c r="CM223" s="70">
        <v>70.665438682012308</v>
      </c>
      <c r="CO223" s="63">
        <v>43318</v>
      </c>
      <c r="CP223" s="71">
        <v>27.33</v>
      </c>
      <c r="CR223" s="63">
        <v>43724</v>
      </c>
      <c r="CS223" s="71">
        <v>891.25</v>
      </c>
      <c r="CT223" s="71">
        <v>327.4824362856051</v>
      </c>
      <c r="CV223" s="63">
        <v>43652</v>
      </c>
      <c r="CW223" s="93">
        <v>0.48062500000000002</v>
      </c>
    </row>
    <row r="224" spans="75:101" ht="15" thickBot="1">
      <c r="BW224" s="63">
        <v>43741</v>
      </c>
      <c r="BX224" s="65">
        <v>4.0841000000000003</v>
      </c>
      <c r="BZ224" s="63">
        <v>43770</v>
      </c>
      <c r="CA224" s="67">
        <v>80</v>
      </c>
      <c r="CC224" s="63">
        <v>43763</v>
      </c>
      <c r="CD224" s="68">
        <v>72.75</v>
      </c>
      <c r="CE224" s="68">
        <v>75.75</v>
      </c>
      <c r="CG224" s="69">
        <v>42094</v>
      </c>
      <c r="CH224" s="70">
        <v>84.550307792024938</v>
      </c>
      <c r="CI224" s="70">
        <v>78.487222635964031</v>
      </c>
      <c r="CK224" s="63">
        <v>35649</v>
      </c>
      <c r="CL224" s="70">
        <v>81.986315998881835</v>
      </c>
      <c r="CM224" s="70">
        <v>70.664810113251193</v>
      </c>
      <c r="CO224" s="63">
        <v>43319</v>
      </c>
      <c r="CP224" s="71">
        <v>27.395</v>
      </c>
      <c r="CR224" s="63">
        <v>43725</v>
      </c>
      <c r="CS224" s="71">
        <v>893.25</v>
      </c>
      <c r="CT224" s="71">
        <v>328.21731973309033</v>
      </c>
      <c r="CV224" s="63">
        <v>43653</v>
      </c>
      <c r="CW224" s="93">
        <v>0.48062500000000002</v>
      </c>
    </row>
    <row r="225" spans="75:101" ht="15" thickBot="1">
      <c r="BW225" s="63">
        <v>43742</v>
      </c>
      <c r="BX225" s="65">
        <v>4.0556000000000001</v>
      </c>
      <c r="BZ225" s="63">
        <v>43773</v>
      </c>
      <c r="CA225" s="67">
        <v>79.03</v>
      </c>
      <c r="CC225" s="63">
        <v>43766</v>
      </c>
      <c r="CD225" s="68">
        <v>71</v>
      </c>
      <c r="CE225" s="68">
        <v>74</v>
      </c>
      <c r="CG225" s="69">
        <v>42124</v>
      </c>
      <c r="CH225" s="70">
        <v>84.904279411290219</v>
      </c>
      <c r="CI225" s="70">
        <v>77.783165652575065</v>
      </c>
      <c r="CK225" s="63">
        <v>35650</v>
      </c>
      <c r="CL225" s="70">
        <v>82.287878695877765</v>
      </c>
      <c r="CM225" s="70">
        <v>70.671853544309855</v>
      </c>
      <c r="CO225" s="63">
        <v>43320</v>
      </c>
      <c r="CP225" s="71">
        <v>27.65</v>
      </c>
      <c r="CR225" s="63">
        <v>43726</v>
      </c>
      <c r="CS225" s="71">
        <v>888.5</v>
      </c>
      <c r="CT225" s="71">
        <v>326.47197154531295</v>
      </c>
      <c r="CV225" s="63">
        <v>43654</v>
      </c>
      <c r="CW225" s="93">
        <v>0.48062500000000002</v>
      </c>
    </row>
    <row r="226" spans="75:101" ht="15" thickBot="1">
      <c r="BW226" s="63">
        <v>43745</v>
      </c>
      <c r="BX226" s="65">
        <v>4.1071</v>
      </c>
      <c r="BZ226" s="63">
        <v>43774</v>
      </c>
      <c r="CA226" s="67">
        <v>78.790000000000006</v>
      </c>
      <c r="CC226" s="63">
        <v>43767</v>
      </c>
      <c r="CD226" s="68">
        <v>64</v>
      </c>
      <c r="CE226" s="68">
        <v>67</v>
      </c>
      <c r="CG226" s="69">
        <v>42155</v>
      </c>
      <c r="CH226" s="70">
        <v>84.842802050767048</v>
      </c>
      <c r="CI226" s="70">
        <v>77.087749188631747</v>
      </c>
      <c r="CK226" s="63">
        <v>35651</v>
      </c>
      <c r="CL226" s="70">
        <v>82.28888231716256</v>
      </c>
      <c r="CM226" s="70">
        <v>70.673782381392712</v>
      </c>
      <c r="CO226" s="63">
        <v>43321</v>
      </c>
      <c r="CP226" s="71">
        <v>28.11</v>
      </c>
      <c r="CR226" s="63">
        <v>43727</v>
      </c>
      <c r="CS226" s="71">
        <v>887.75</v>
      </c>
      <c r="CT226" s="71">
        <v>326.19639025250598</v>
      </c>
      <c r="CV226" s="63">
        <v>43655</v>
      </c>
      <c r="CW226" s="93">
        <v>0.48062500000000002</v>
      </c>
    </row>
    <row r="227" spans="75:101" ht="15" thickBot="1">
      <c r="BW227" s="63">
        <v>43746</v>
      </c>
      <c r="BX227" s="65">
        <v>4.0953999999999997</v>
      </c>
      <c r="BZ227" s="63">
        <v>43775</v>
      </c>
      <c r="CA227" s="67">
        <v>78.489999999999995</v>
      </c>
      <c r="CC227" s="63">
        <v>43768</v>
      </c>
      <c r="CD227" s="68">
        <v>64</v>
      </c>
      <c r="CE227" s="68">
        <v>67</v>
      </c>
      <c r="CG227" s="69">
        <v>42185</v>
      </c>
      <c r="CH227" s="70">
        <v>84.018602827441612</v>
      </c>
      <c r="CI227" s="70">
        <v>76.838016732107818</v>
      </c>
      <c r="CK227" s="63">
        <v>35652</v>
      </c>
      <c r="CL227" s="70">
        <v>82.289885950687975</v>
      </c>
      <c r="CM227" s="70">
        <v>70.67571127111907</v>
      </c>
      <c r="CO227" s="63">
        <v>43322</v>
      </c>
      <c r="CP227" s="71">
        <v>29.25</v>
      </c>
      <c r="CR227" s="63">
        <v>43728</v>
      </c>
      <c r="CS227" s="71">
        <v>883</v>
      </c>
      <c r="CT227" s="71">
        <v>324.45104206472854</v>
      </c>
      <c r="CV227" s="63">
        <v>43656</v>
      </c>
      <c r="CW227" s="93">
        <v>0.47812500000000002</v>
      </c>
    </row>
    <row r="228" spans="75:101" ht="15" thickBot="1">
      <c r="BW228" s="63">
        <v>43747</v>
      </c>
      <c r="BX228" s="65">
        <v>4.1104000000000003</v>
      </c>
      <c r="BZ228" s="63">
        <v>43776</v>
      </c>
      <c r="CA228" s="67">
        <v>78.22</v>
      </c>
      <c r="CC228" s="63">
        <v>43769</v>
      </c>
      <c r="CD228" s="68">
        <v>66</v>
      </c>
      <c r="CE228" s="68">
        <v>69</v>
      </c>
      <c r="CG228" s="69">
        <v>42216</v>
      </c>
      <c r="CH228" s="70">
        <v>82.339292703063975</v>
      </c>
      <c r="CI228" s="70">
        <v>76.513542950496472</v>
      </c>
      <c r="CK228" s="63">
        <v>35653</v>
      </c>
      <c r="CL228" s="70">
        <v>82.296003244105847</v>
      </c>
      <c r="CM228" s="70">
        <v>70.678492819650032</v>
      </c>
      <c r="CO228" s="63">
        <v>43323</v>
      </c>
      <c r="CP228" s="71">
        <v>29.25</v>
      </c>
      <c r="CR228" s="63">
        <v>43731</v>
      </c>
      <c r="CS228" s="71">
        <v>904.25</v>
      </c>
      <c r="CT228" s="71">
        <v>332.25917869425911</v>
      </c>
      <c r="CV228" s="63">
        <v>43657</v>
      </c>
      <c r="CW228" s="93">
        <v>0.48499999999999999</v>
      </c>
    </row>
    <row r="229" spans="75:101" ht="15" thickBot="1">
      <c r="BW229" s="63">
        <v>43748</v>
      </c>
      <c r="BX229" s="65">
        <v>4.1094999999999997</v>
      </c>
      <c r="BZ229" s="63">
        <v>43777</v>
      </c>
      <c r="CA229" s="67">
        <v>78.2</v>
      </c>
      <c r="CC229" s="63">
        <v>43770</v>
      </c>
      <c r="CD229" s="68">
        <v>64.5</v>
      </c>
      <c r="CE229" s="68">
        <v>67.5</v>
      </c>
      <c r="CG229" s="69">
        <v>42247</v>
      </c>
      <c r="CH229" s="70">
        <v>79.255354091026135</v>
      </c>
      <c r="CI229" s="70">
        <v>75.890919617984608</v>
      </c>
      <c r="CK229" s="63">
        <v>35654</v>
      </c>
      <c r="CL229" s="70">
        <v>82.158276763699988</v>
      </c>
      <c r="CM229" s="70">
        <v>70.684685293671038</v>
      </c>
      <c r="CO229" s="63">
        <v>43324</v>
      </c>
      <c r="CP229" s="71">
        <v>29.25</v>
      </c>
      <c r="CR229" s="63">
        <v>43732</v>
      </c>
      <c r="CS229" s="71">
        <v>918.25</v>
      </c>
      <c r="CT229" s="71">
        <v>337.40336282665572</v>
      </c>
      <c r="CV229" s="63">
        <v>43658</v>
      </c>
      <c r="CW229" s="93">
        <v>0.47562500000000002</v>
      </c>
    </row>
    <row r="230" spans="75:101" ht="15" thickBot="1">
      <c r="BW230" s="63">
        <v>43749</v>
      </c>
      <c r="BX230" s="65">
        <v>4.1097000000000001</v>
      </c>
      <c r="BZ230" s="63">
        <v>43780</v>
      </c>
      <c r="CA230" s="67">
        <v>77.12</v>
      </c>
      <c r="CC230" s="63">
        <v>43773</v>
      </c>
      <c r="CD230" s="68">
        <v>62.5</v>
      </c>
      <c r="CE230" s="68">
        <v>65.5</v>
      </c>
      <c r="CG230" s="69">
        <v>42277</v>
      </c>
      <c r="CH230" s="70">
        <v>76.197344226447569</v>
      </c>
      <c r="CI230" s="70">
        <v>75.364423294408496</v>
      </c>
      <c r="CK230" s="63">
        <v>35655</v>
      </c>
      <c r="CL230" s="70">
        <v>82.554191233694652</v>
      </c>
      <c r="CM230" s="70">
        <v>70.682350908873843</v>
      </c>
      <c r="CO230" s="63">
        <v>43325</v>
      </c>
      <c r="CP230" s="71">
        <v>29.925000000000001</v>
      </c>
      <c r="CR230" s="63">
        <v>43733</v>
      </c>
      <c r="CS230" s="71">
        <v>913</v>
      </c>
      <c r="CT230" s="71">
        <v>335.47429377700701</v>
      </c>
      <c r="CV230" s="63">
        <v>43659</v>
      </c>
      <c r="CW230" s="93">
        <v>0.47562500000000002</v>
      </c>
    </row>
    <row r="231" spans="75:101" ht="15" thickBot="1">
      <c r="BW231" s="63">
        <v>43752</v>
      </c>
      <c r="BX231" s="65">
        <v>4.1265000000000001</v>
      </c>
      <c r="BZ231" s="63">
        <v>43781</v>
      </c>
      <c r="CA231" s="67">
        <v>78.11</v>
      </c>
      <c r="CC231" s="63">
        <v>43774</v>
      </c>
      <c r="CD231" s="68">
        <v>61.5</v>
      </c>
      <c r="CE231" s="68">
        <v>64.5</v>
      </c>
      <c r="CG231" s="69">
        <v>42308</v>
      </c>
      <c r="CH231" s="70">
        <v>76.0929330640312</v>
      </c>
      <c r="CI231" s="70">
        <v>75.005262226194631</v>
      </c>
      <c r="CK231" s="63">
        <v>35656</v>
      </c>
      <c r="CL231" s="70">
        <v>82.325355280050005</v>
      </c>
      <c r="CM231" s="70">
        <v>70.686838183812725</v>
      </c>
      <c r="CO231" s="63">
        <v>43326</v>
      </c>
      <c r="CP231" s="71">
        <v>29.61</v>
      </c>
      <c r="CR231" s="63">
        <v>43734</v>
      </c>
      <c r="CS231" s="71">
        <v>911.75</v>
      </c>
      <c r="CT231" s="71">
        <v>335.01499162232869</v>
      </c>
      <c r="CV231" s="63">
        <v>43660</v>
      </c>
      <c r="CW231" s="93">
        <v>0.47562500000000002</v>
      </c>
    </row>
    <row r="232" spans="75:101" ht="15" thickBot="1">
      <c r="BW232" s="63">
        <v>43753</v>
      </c>
      <c r="BX232" s="65">
        <v>4.1806999999999999</v>
      </c>
      <c r="BZ232" s="63">
        <v>43782</v>
      </c>
      <c r="CA232" s="67">
        <v>75.97</v>
      </c>
      <c r="CC232" s="63">
        <v>43775</v>
      </c>
      <c r="CD232" s="68">
        <v>62</v>
      </c>
      <c r="CE232" s="68">
        <v>65</v>
      </c>
      <c r="CG232" s="69">
        <v>42338</v>
      </c>
      <c r="CH232" s="70">
        <v>75.434308063078205</v>
      </c>
      <c r="CI232" s="70">
        <v>74.729604400345679</v>
      </c>
      <c r="CK232" s="63">
        <v>35657</v>
      </c>
      <c r="CL232" s="70">
        <v>82.705882064147985</v>
      </c>
      <c r="CM232" s="70">
        <v>70.692178679488904</v>
      </c>
      <c r="CO232" s="63">
        <v>43327</v>
      </c>
      <c r="CP232" s="71">
        <v>30</v>
      </c>
      <c r="CR232" s="63">
        <v>43735</v>
      </c>
      <c r="CS232" s="71">
        <v>915.75</v>
      </c>
      <c r="CT232" s="71">
        <v>336.48475851729916</v>
      </c>
      <c r="CV232" s="63">
        <v>43661</v>
      </c>
      <c r="CW232" s="93">
        <v>0.48125000000000001</v>
      </c>
    </row>
    <row r="233" spans="75:101" ht="15" thickBot="1">
      <c r="BW233" s="63">
        <v>43754</v>
      </c>
      <c r="BX233" s="65">
        <v>4.1517999999999997</v>
      </c>
      <c r="BZ233" s="63">
        <v>43783</v>
      </c>
      <c r="CA233" s="67">
        <v>76.77</v>
      </c>
      <c r="CC233" s="63">
        <v>43776</v>
      </c>
      <c r="CD233" s="68">
        <v>61</v>
      </c>
      <c r="CE233" s="68">
        <v>64</v>
      </c>
      <c r="CG233" s="69">
        <v>42369</v>
      </c>
      <c r="CH233" s="70">
        <v>85.104770524874397</v>
      </c>
      <c r="CI233" s="70">
        <v>84.805387031151952</v>
      </c>
      <c r="CK233" s="63">
        <v>35658</v>
      </c>
      <c r="CL233" s="70">
        <v>82.706890783596492</v>
      </c>
      <c r="CM233" s="70">
        <v>70.694108071302864</v>
      </c>
      <c r="CO233" s="63">
        <v>43328</v>
      </c>
      <c r="CP233" s="71">
        <v>29.8</v>
      </c>
      <c r="CR233" s="63">
        <v>43738</v>
      </c>
      <c r="CS233" s="71">
        <v>915.75</v>
      </c>
      <c r="CT233" s="71">
        <v>336.48475851729916</v>
      </c>
      <c r="CV233" s="63">
        <v>43662</v>
      </c>
      <c r="CW233" s="93">
        <v>0.47625000000000001</v>
      </c>
    </row>
    <row r="234" spans="75:101" ht="15" thickBot="1">
      <c r="BW234" s="63">
        <v>43755</v>
      </c>
      <c r="BX234" s="65">
        <v>4.1642999999999999</v>
      </c>
      <c r="BZ234" s="63">
        <v>43784</v>
      </c>
      <c r="CA234" s="67">
        <v>75.67</v>
      </c>
      <c r="CC234" s="63">
        <v>43777</v>
      </c>
      <c r="CD234" s="68">
        <v>62.25</v>
      </c>
      <c r="CE234" s="68">
        <v>65.25</v>
      </c>
      <c r="CG234" s="69">
        <v>42400</v>
      </c>
      <c r="CH234" s="70">
        <v>96.031136017579371</v>
      </c>
      <c r="CI234" s="70">
        <v>97.189785540488444</v>
      </c>
      <c r="CK234" s="63">
        <v>35659</v>
      </c>
      <c r="CL234" s="70">
        <v>82.707899515347805</v>
      </c>
      <c r="CM234" s="70">
        <v>70.696037515775458</v>
      </c>
      <c r="CO234" s="63">
        <v>43329</v>
      </c>
      <c r="CP234" s="71">
        <v>29.85</v>
      </c>
      <c r="CR234" s="63">
        <v>43739</v>
      </c>
      <c r="CS234" s="71">
        <v>919.25</v>
      </c>
      <c r="CT234" s="71">
        <v>337.77080455039834</v>
      </c>
      <c r="CV234" s="63">
        <v>43663</v>
      </c>
      <c r="CW234" s="93">
        <v>0.48062500000000002</v>
      </c>
    </row>
    <row r="235" spans="75:101" ht="15" thickBot="1">
      <c r="BW235" s="63">
        <v>43756</v>
      </c>
      <c r="BX235" s="65">
        <v>4.1116999999999999</v>
      </c>
      <c r="BZ235" s="63">
        <v>43788</v>
      </c>
      <c r="CA235" s="67">
        <v>75.84</v>
      </c>
      <c r="CC235" s="63">
        <v>43780</v>
      </c>
      <c r="CD235" s="68">
        <v>61.5</v>
      </c>
      <c r="CE235" s="68">
        <v>64.5</v>
      </c>
      <c r="CG235" s="69">
        <v>42429</v>
      </c>
      <c r="CH235" s="70">
        <v>102.51637905748188</v>
      </c>
      <c r="CI235" s="70">
        <v>101.95171228780535</v>
      </c>
      <c r="CK235" s="63">
        <v>35660</v>
      </c>
      <c r="CL235" s="70">
        <v>82.617730912800781</v>
      </c>
      <c r="CM235" s="70">
        <v>70.701378871121889</v>
      </c>
      <c r="CO235" s="63">
        <v>43330</v>
      </c>
      <c r="CP235" s="71">
        <v>29.85</v>
      </c>
      <c r="CR235" s="63">
        <v>43740</v>
      </c>
      <c r="CS235" s="71">
        <v>922.25</v>
      </c>
      <c r="CT235" s="71">
        <v>338.87312972162619</v>
      </c>
      <c r="CV235" s="63">
        <v>43664</v>
      </c>
      <c r="CW235" s="93">
        <v>0.47812500000000002</v>
      </c>
    </row>
    <row r="236" spans="75:101" ht="15" thickBot="1">
      <c r="BW236" s="63">
        <v>43759</v>
      </c>
      <c r="BX236" s="65">
        <v>4.1292999999999997</v>
      </c>
      <c r="BZ236" s="63">
        <v>43789</v>
      </c>
      <c r="CA236" s="67">
        <v>75.34</v>
      </c>
      <c r="CC236" s="63">
        <v>43781</v>
      </c>
      <c r="CD236" s="68">
        <v>62.5</v>
      </c>
      <c r="CE236" s="68">
        <v>65.5</v>
      </c>
      <c r="CG236" s="69">
        <v>42460</v>
      </c>
      <c r="CH236" s="70">
        <v>103.07327706856211</v>
      </c>
      <c r="CI236" s="70">
        <v>99.243911947187087</v>
      </c>
      <c r="CK236" s="63">
        <v>35661</v>
      </c>
      <c r="CL236" s="70">
        <v>82.40228936718664</v>
      </c>
      <c r="CM236" s="70">
        <v>70.699043626321924</v>
      </c>
      <c r="CO236" s="63">
        <v>43331</v>
      </c>
      <c r="CP236" s="71">
        <v>29.85</v>
      </c>
      <c r="CR236" s="63">
        <v>43741</v>
      </c>
      <c r="CS236" s="71">
        <v>922.5</v>
      </c>
      <c r="CT236" s="71">
        <v>338.96499015256182</v>
      </c>
      <c r="CV236" s="63">
        <v>43665</v>
      </c>
      <c r="CW236" s="93">
        <v>0.48249999999999998</v>
      </c>
    </row>
    <row r="237" spans="75:101" ht="15" thickBot="1">
      <c r="BW237" s="63">
        <v>43760</v>
      </c>
      <c r="BX237" s="65">
        <v>4.0819000000000001</v>
      </c>
      <c r="BZ237" s="63">
        <v>43790</v>
      </c>
      <c r="CA237" s="67">
        <v>75.02</v>
      </c>
      <c r="CC237" s="63">
        <v>43782</v>
      </c>
      <c r="CD237" s="68">
        <v>63.75</v>
      </c>
      <c r="CE237" s="68">
        <v>66.75</v>
      </c>
      <c r="CG237" s="69">
        <v>42490</v>
      </c>
      <c r="CH237" s="70">
        <v>97.452567014910016</v>
      </c>
      <c r="CI237" s="70">
        <v>92.380183488128807</v>
      </c>
      <c r="CK237" s="63">
        <v>35662</v>
      </c>
      <c r="CL237" s="70">
        <v>82.145003135184581</v>
      </c>
      <c r="CM237" s="70">
        <v>70.692444740698321</v>
      </c>
      <c r="CO237" s="63">
        <v>43332</v>
      </c>
      <c r="CP237" s="71">
        <v>29.85</v>
      </c>
      <c r="CR237" s="63">
        <v>43742</v>
      </c>
      <c r="CS237" s="71">
        <v>934.38</v>
      </c>
      <c r="CT237" s="71">
        <v>343.33019783062406</v>
      </c>
      <c r="CV237" s="63">
        <v>43666</v>
      </c>
      <c r="CW237" s="93">
        <v>0.48249999999999998</v>
      </c>
    </row>
    <row r="238" spans="75:101" ht="15" thickBot="1">
      <c r="BW238" s="63">
        <v>43761</v>
      </c>
      <c r="BX238" s="65">
        <v>4.0346000000000002</v>
      </c>
      <c r="BZ238" s="63">
        <v>43791</v>
      </c>
      <c r="CA238" s="67">
        <v>75.02</v>
      </c>
      <c r="CC238" s="63">
        <v>43783</v>
      </c>
      <c r="CD238" s="68">
        <v>63.75</v>
      </c>
      <c r="CE238" s="68">
        <v>66.75</v>
      </c>
      <c r="CG238" s="69">
        <v>42521</v>
      </c>
      <c r="CH238" s="70">
        <v>91.498157832138531</v>
      </c>
      <c r="CI238" s="70">
        <v>86.908980819594007</v>
      </c>
      <c r="CK238" s="63">
        <v>35663</v>
      </c>
      <c r="CL238" s="70">
        <v>82.324945337351949</v>
      </c>
      <c r="CM238" s="70">
        <v>70.70204987498343</v>
      </c>
      <c r="CO238" s="63">
        <v>43333</v>
      </c>
      <c r="CP238" s="71">
        <v>30</v>
      </c>
      <c r="CR238" s="63">
        <v>43745</v>
      </c>
      <c r="CS238" s="71">
        <v>939.75</v>
      </c>
      <c r="CT238" s="71">
        <v>345.30335988712193</v>
      </c>
      <c r="CV238" s="63">
        <v>43667</v>
      </c>
      <c r="CW238" s="93">
        <v>0.48249999999999998</v>
      </c>
    </row>
    <row r="239" spans="75:101" ht="15" thickBot="1">
      <c r="BW239" s="63">
        <v>43762</v>
      </c>
      <c r="BX239" s="65">
        <v>4.0415000000000001</v>
      </c>
      <c r="BZ239" s="63">
        <v>43794</v>
      </c>
      <c r="CA239" s="67">
        <v>74.819999999999993</v>
      </c>
      <c r="CC239" s="63">
        <v>43784</v>
      </c>
      <c r="CD239" s="68">
        <v>63.75</v>
      </c>
      <c r="CE239" s="68">
        <v>66.75</v>
      </c>
      <c r="CG239" s="69">
        <v>42551</v>
      </c>
      <c r="CH239" s="70">
        <v>89.381524522430837</v>
      </c>
      <c r="CI239" s="70">
        <v>84.311406573165328</v>
      </c>
      <c r="CK239" s="63">
        <v>35664</v>
      </c>
      <c r="CL239" s="70">
        <v>82.581275237825267</v>
      </c>
      <c r="CM239" s="70">
        <v>70.704832521848601</v>
      </c>
      <c r="CO239" s="63">
        <v>43334</v>
      </c>
      <c r="CP239" s="71">
        <v>30.25</v>
      </c>
      <c r="CR239" s="63">
        <v>43746</v>
      </c>
      <c r="CS239" s="71">
        <v>933.25</v>
      </c>
      <c r="CT239" s="71">
        <v>342.9149886827949</v>
      </c>
      <c r="CV239" s="63">
        <v>43668</v>
      </c>
      <c r="CW239" s="93">
        <v>0.479375</v>
      </c>
    </row>
    <row r="240" spans="75:101" ht="15" thickBot="1">
      <c r="BW240" s="63">
        <v>43763</v>
      </c>
      <c r="BX240" s="65">
        <v>4.0038</v>
      </c>
      <c r="BZ240" s="63">
        <v>43795</v>
      </c>
      <c r="CA240" s="67">
        <v>72.27</v>
      </c>
      <c r="CC240" s="63">
        <v>43788</v>
      </c>
      <c r="CD240" s="68">
        <v>63.5</v>
      </c>
      <c r="CE240" s="68">
        <v>66.5</v>
      </c>
      <c r="CG240" s="69">
        <v>42582</v>
      </c>
      <c r="CH240" s="70">
        <v>92.919760402646148</v>
      </c>
      <c r="CI240" s="70">
        <v>86.679014765742508</v>
      </c>
      <c r="CK240" s="63">
        <v>35665</v>
      </c>
      <c r="CL240" s="70">
        <v>82.582282437510884</v>
      </c>
      <c r="CM240" s="70">
        <v>70.706762259022113</v>
      </c>
      <c r="CO240" s="63">
        <v>43335</v>
      </c>
      <c r="CP240" s="71">
        <v>30.49</v>
      </c>
      <c r="CR240" s="63">
        <v>43747</v>
      </c>
      <c r="CS240" s="71">
        <v>928.5</v>
      </c>
      <c r="CT240" s="71">
        <v>341.16964049501752</v>
      </c>
      <c r="CV240" s="63">
        <v>43669</v>
      </c>
      <c r="CW240" s="93">
        <v>0.50249999999999995</v>
      </c>
    </row>
    <row r="241" spans="75:101" ht="15" thickBot="1">
      <c r="BW241" s="63">
        <v>43766</v>
      </c>
      <c r="BX241" s="65">
        <v>3.9910000000000001</v>
      </c>
      <c r="BZ241" s="63">
        <v>43796</v>
      </c>
      <c r="CA241" s="67">
        <v>72.84</v>
      </c>
      <c r="CC241" s="63">
        <v>43789</v>
      </c>
      <c r="CD241" s="68">
        <v>63.75</v>
      </c>
      <c r="CE241" s="68">
        <v>66.75</v>
      </c>
      <c r="CG241" s="69">
        <v>42613</v>
      </c>
      <c r="CH241" s="70">
        <v>92.863264589332871</v>
      </c>
      <c r="CI241" s="70">
        <v>85.492516503935192</v>
      </c>
      <c r="CK241" s="63">
        <v>35666</v>
      </c>
      <c r="CL241" s="70">
        <v>82.583289649480804</v>
      </c>
      <c r="CM241" s="70">
        <v>70.708692048863682</v>
      </c>
      <c r="CO241" s="63">
        <v>43336</v>
      </c>
      <c r="CP241" s="71">
        <v>30.9</v>
      </c>
      <c r="CR241" s="63">
        <v>43748</v>
      </c>
      <c r="CS241" s="71">
        <v>931</v>
      </c>
      <c r="CT241" s="71">
        <v>342.08824480437403</v>
      </c>
      <c r="CV241" s="63">
        <v>43670</v>
      </c>
      <c r="CW241" s="93">
        <v>0.49125000000000002</v>
      </c>
    </row>
    <row r="242" spans="75:101" ht="15" thickBot="1">
      <c r="BW242" s="63">
        <v>43767</v>
      </c>
      <c r="BX242" s="65">
        <v>3.9986000000000002</v>
      </c>
      <c r="BZ242" s="63">
        <v>43797</v>
      </c>
      <c r="CA242" s="67">
        <v>73.489999999999995</v>
      </c>
      <c r="CC242" s="63">
        <v>43790</v>
      </c>
      <c r="CD242" s="68">
        <v>63.75</v>
      </c>
      <c r="CE242" s="68">
        <v>66.75</v>
      </c>
      <c r="CG242" s="69">
        <v>42643</v>
      </c>
      <c r="CH242" s="70">
        <v>93.339653626662027</v>
      </c>
      <c r="CI242" s="70">
        <v>86.59134046609303</v>
      </c>
      <c r="CK242" s="63">
        <v>35667</v>
      </c>
      <c r="CL242" s="70">
        <v>82.523714515104103</v>
      </c>
      <c r="CM242" s="70">
        <v>70.710621891374743</v>
      </c>
      <c r="CO242" s="63">
        <v>43337</v>
      </c>
      <c r="CP242" s="71">
        <v>30.9</v>
      </c>
      <c r="CR242" s="63">
        <v>43749</v>
      </c>
      <c r="CS242" s="71">
        <v>933.88</v>
      </c>
      <c r="CT242" s="71">
        <v>343.14647696875278</v>
      </c>
      <c r="CV242" s="63">
        <v>43671</v>
      </c>
      <c r="CW242" s="93">
        <v>0.50812500000000005</v>
      </c>
    </row>
    <row r="243" spans="75:101" ht="15" thickBot="1">
      <c r="BW243" s="63">
        <v>43768</v>
      </c>
      <c r="BX243" s="65">
        <v>3.9908999999999999</v>
      </c>
      <c r="BZ243" s="63">
        <v>43798</v>
      </c>
      <c r="CA243" s="67">
        <v>74.81</v>
      </c>
      <c r="CC243" s="63">
        <v>43791</v>
      </c>
      <c r="CD243" s="68">
        <v>65.5</v>
      </c>
      <c r="CE243" s="68">
        <v>68.5</v>
      </c>
      <c r="CG243" s="69">
        <v>42674</v>
      </c>
      <c r="CH243" s="70">
        <v>92.201778620817677</v>
      </c>
      <c r="CI243" s="70">
        <v>85.714432652707004</v>
      </c>
      <c r="CK243" s="63">
        <v>35668</v>
      </c>
      <c r="CL243" s="70">
        <v>82.781917967808425</v>
      </c>
      <c r="CM243" s="70">
        <v>70.712551786556745</v>
      </c>
      <c r="CO243" s="63">
        <v>43338</v>
      </c>
      <c r="CP243" s="71">
        <v>30.9</v>
      </c>
      <c r="CR243" s="63">
        <v>43752</v>
      </c>
      <c r="CS243" s="71">
        <v>933</v>
      </c>
      <c r="CT243" s="71">
        <v>342.82312825185926</v>
      </c>
      <c r="CV243" s="63">
        <v>43672</v>
      </c>
      <c r="CW243" s="93">
        <v>0.49375000000000002</v>
      </c>
    </row>
    <row r="244" spans="75:101" ht="15" thickBot="1">
      <c r="BW244" s="63">
        <v>43769</v>
      </c>
      <c r="BX244" s="65">
        <v>4.0183999999999997</v>
      </c>
      <c r="BZ244" s="63">
        <v>43801</v>
      </c>
      <c r="CA244" s="67">
        <v>75.010000000000005</v>
      </c>
      <c r="CC244" s="63">
        <v>43794</v>
      </c>
      <c r="CD244" s="68">
        <v>65</v>
      </c>
      <c r="CE244" s="68">
        <v>68</v>
      </c>
      <c r="CG244" s="69">
        <v>42704</v>
      </c>
      <c r="CH244" s="70">
        <v>89.226380348369005</v>
      </c>
      <c r="CI244" s="70">
        <v>85.18257500379012</v>
      </c>
      <c r="CK244" s="63">
        <v>35669</v>
      </c>
      <c r="CL244" s="70">
        <v>82.662983675612978</v>
      </c>
      <c r="CM244" s="70">
        <v>70.712775550901583</v>
      </c>
      <c r="CO244" s="63">
        <v>43339</v>
      </c>
      <c r="CP244" s="71">
        <v>30.97</v>
      </c>
      <c r="CR244" s="63">
        <v>43753</v>
      </c>
      <c r="CS244" s="71">
        <v>933.5</v>
      </c>
      <c r="CT244" s="71">
        <v>343.0068491137306</v>
      </c>
      <c r="CV244" s="63">
        <v>43673</v>
      </c>
      <c r="CW244" s="93">
        <v>0.49375000000000002</v>
      </c>
    </row>
    <row r="245" spans="75:101" ht="15" thickBot="1">
      <c r="BW245" s="63">
        <v>43770</v>
      </c>
      <c r="BX245" s="65">
        <v>3.9903</v>
      </c>
      <c r="BZ245" s="63">
        <v>43802</v>
      </c>
      <c r="CA245" s="67">
        <v>74.64</v>
      </c>
      <c r="CC245" s="63">
        <v>43795</v>
      </c>
      <c r="CD245" s="68">
        <v>65.25</v>
      </c>
      <c r="CE245" s="68">
        <v>68.25</v>
      </c>
      <c r="CG245" s="69">
        <v>42735</v>
      </c>
      <c r="CH245" s="70">
        <v>90.164757621035662</v>
      </c>
      <c r="CI245" s="70">
        <v>86.894099236533322</v>
      </c>
      <c r="CK245" s="63">
        <v>35670</v>
      </c>
      <c r="CL245" s="70">
        <v>82.879530929265982</v>
      </c>
      <c r="CM245" s="70">
        <v>70.720677670375963</v>
      </c>
      <c r="CO245" s="63">
        <v>43340</v>
      </c>
      <c r="CP245" s="71">
        <v>31.35</v>
      </c>
      <c r="CR245" s="63">
        <v>43754</v>
      </c>
      <c r="CS245" s="71">
        <v>934</v>
      </c>
      <c r="CT245" s="71">
        <v>343.19056997560187</v>
      </c>
      <c r="CV245" s="63">
        <v>43674</v>
      </c>
      <c r="CW245" s="93">
        <v>0.49375000000000002</v>
      </c>
    </row>
    <row r="246" spans="75:101" ht="15" thickBot="1">
      <c r="BW246" s="63">
        <v>43773</v>
      </c>
      <c r="BX246" s="65">
        <v>4.0156000000000001</v>
      </c>
      <c r="BZ246" s="63">
        <v>43803</v>
      </c>
      <c r="CA246" s="67">
        <v>76.39</v>
      </c>
      <c r="CC246" s="63">
        <v>43796</v>
      </c>
      <c r="CD246" s="68">
        <v>66.25</v>
      </c>
      <c r="CE246" s="68">
        <v>69.25</v>
      </c>
      <c r="CG246" s="69">
        <v>42766</v>
      </c>
      <c r="CH246" s="70">
        <v>90.909903469950336</v>
      </c>
      <c r="CI246" s="70">
        <v>86.27975657030656</v>
      </c>
      <c r="CK246" s="63">
        <v>35671</v>
      </c>
      <c r="CL246" s="70">
        <v>82.778451249092427</v>
      </c>
      <c r="CM246" s="70">
        <v>70.723461112146381</v>
      </c>
      <c r="CO246" s="63">
        <v>43341</v>
      </c>
      <c r="CP246" s="71">
        <v>33.799999999999997</v>
      </c>
      <c r="CR246" s="63">
        <v>43755</v>
      </c>
      <c r="CS246" s="71">
        <v>934.75</v>
      </c>
      <c r="CT246" s="71">
        <v>343.46615126840885</v>
      </c>
      <c r="CV246" s="63">
        <v>43675</v>
      </c>
      <c r="CW246" s="93">
        <v>0.495</v>
      </c>
    </row>
    <row r="247" spans="75:101" ht="15" thickBot="1">
      <c r="BW247" s="63">
        <v>43774</v>
      </c>
      <c r="BX247" s="65">
        <v>3.9937</v>
      </c>
      <c r="BZ247" s="63">
        <v>43804</v>
      </c>
      <c r="CA247" s="67">
        <v>79.13</v>
      </c>
      <c r="CC247" s="63">
        <v>43797</v>
      </c>
      <c r="CD247" s="68">
        <v>66.75</v>
      </c>
      <c r="CE247" s="68">
        <v>69.75</v>
      </c>
      <c r="CG247" s="69">
        <v>42794</v>
      </c>
      <c r="CH247" s="70">
        <v>89.036630409084722</v>
      </c>
      <c r="CI247" s="70">
        <v>83.229450982364966</v>
      </c>
      <c r="CK247" s="63">
        <v>35672</v>
      </c>
      <c r="CL247" s="70">
        <v>82.779460853628535</v>
      </c>
      <c r="CM247" s="70">
        <v>70.725391357747441</v>
      </c>
      <c r="CO247" s="63">
        <v>43342</v>
      </c>
      <c r="CP247" s="71">
        <v>37.6</v>
      </c>
      <c r="CR247" s="63">
        <v>43756</v>
      </c>
      <c r="CS247" s="71">
        <v>934</v>
      </c>
      <c r="CT247" s="71">
        <v>343.19056997560187</v>
      </c>
      <c r="CV247" s="63">
        <v>43676</v>
      </c>
      <c r="CW247" s="93">
        <v>0.50124999999999997</v>
      </c>
    </row>
    <row r="248" spans="75:101" ht="15" thickBot="1">
      <c r="BW248" s="63">
        <v>43775</v>
      </c>
      <c r="BX248" s="65">
        <v>4.0835999999999997</v>
      </c>
      <c r="BZ248" s="63">
        <v>43805</v>
      </c>
      <c r="CA248" s="67">
        <v>78.88</v>
      </c>
      <c r="CC248" s="63">
        <v>43798</v>
      </c>
      <c r="CD248" s="68">
        <v>66.25</v>
      </c>
      <c r="CE248" s="68">
        <v>69.25</v>
      </c>
      <c r="CG248" s="69">
        <v>42825</v>
      </c>
      <c r="CH248" s="70">
        <v>86.849656539668885</v>
      </c>
      <c r="CI248" s="70">
        <v>81.114017928269917</v>
      </c>
      <c r="CK248" s="63">
        <v>35673</v>
      </c>
      <c r="CL248" s="70">
        <v>82.780470470478207</v>
      </c>
      <c r="CM248" s="70">
        <v>70.727321656030398</v>
      </c>
      <c r="CO248" s="63">
        <v>43343</v>
      </c>
      <c r="CP248" s="71">
        <v>36.85</v>
      </c>
      <c r="CR248" s="63">
        <v>43759</v>
      </c>
      <c r="CS248" s="71">
        <v>922.38</v>
      </c>
      <c r="CT248" s="71">
        <v>338.92089714571273</v>
      </c>
      <c r="CV248" s="63">
        <v>43677</v>
      </c>
      <c r="CW248" s="93">
        <v>0.49625000000000002</v>
      </c>
    </row>
    <row r="249" spans="75:101" ht="15" thickBot="1">
      <c r="BW249" s="63">
        <v>43776</v>
      </c>
      <c r="BX249" s="65">
        <v>4.1006999999999998</v>
      </c>
      <c r="BZ249" s="63">
        <v>43808</v>
      </c>
      <c r="CA249" s="67">
        <v>76.599999999999994</v>
      </c>
      <c r="CC249" s="63">
        <v>43801</v>
      </c>
      <c r="CD249" s="68">
        <v>64.25</v>
      </c>
      <c r="CE249" s="68">
        <v>68.25</v>
      </c>
      <c r="CG249" s="69">
        <v>42855</v>
      </c>
      <c r="CH249" s="70">
        <v>83.992936623664747</v>
      </c>
      <c r="CI249" s="70">
        <v>78.237616470061681</v>
      </c>
      <c r="CK249" s="63">
        <v>35674</v>
      </c>
      <c r="CL249" s="70">
        <v>82.639845976959364</v>
      </c>
      <c r="CM249" s="70">
        <v>70.737722589223068</v>
      </c>
      <c r="CO249" s="63">
        <v>43344</v>
      </c>
      <c r="CP249" s="71">
        <v>36.85</v>
      </c>
      <c r="CR249" s="63">
        <v>43760</v>
      </c>
      <c r="CS249" s="71">
        <v>936.5</v>
      </c>
      <c r="CT249" s="71">
        <v>344.10917428495844</v>
      </c>
      <c r="CV249" s="63">
        <v>43678</v>
      </c>
      <c r="CW249" s="93">
        <v>0.49812499999999998</v>
      </c>
    </row>
    <row r="250" spans="75:101" ht="15" thickBot="1">
      <c r="BW250" s="63">
        <v>43777</v>
      </c>
      <c r="BX250" s="65">
        <v>4.1635</v>
      </c>
      <c r="BZ250" s="63">
        <v>43809</v>
      </c>
      <c r="CA250" s="67">
        <v>74.19</v>
      </c>
      <c r="CC250" s="63">
        <v>43802</v>
      </c>
      <c r="CD250" s="68">
        <v>64.5</v>
      </c>
      <c r="CE250" s="68">
        <v>68.5</v>
      </c>
      <c r="CG250" s="69">
        <v>42886</v>
      </c>
      <c r="CH250" s="70">
        <v>84.494433945963223</v>
      </c>
      <c r="CI250" s="70">
        <v>78.573151499670871</v>
      </c>
      <c r="CK250" s="63">
        <v>35675</v>
      </c>
      <c r="CL250" s="70">
        <v>82.328988352012828</v>
      </c>
      <c r="CM250" s="70">
        <v>70.742150084603125</v>
      </c>
      <c r="CO250" s="63">
        <v>43345</v>
      </c>
      <c r="CP250" s="71">
        <v>36.85</v>
      </c>
      <c r="CR250" s="63">
        <v>43761</v>
      </c>
      <c r="CS250" s="71">
        <v>932.5</v>
      </c>
      <c r="CT250" s="71">
        <v>342.63940738998798</v>
      </c>
      <c r="CV250" s="63">
        <v>43679</v>
      </c>
      <c r="CW250" s="93">
        <v>0.49812499999999998</v>
      </c>
    </row>
    <row r="251" spans="75:101" ht="15" thickBot="1">
      <c r="BW251" s="63">
        <v>43780</v>
      </c>
      <c r="BX251" s="65">
        <v>4.1517999999999997</v>
      </c>
      <c r="BZ251" s="63">
        <v>43810</v>
      </c>
      <c r="CA251" s="67">
        <v>75.959999999999994</v>
      </c>
      <c r="CC251" s="63">
        <v>43803</v>
      </c>
      <c r="CD251" s="68">
        <v>65</v>
      </c>
      <c r="CE251" s="68">
        <v>69</v>
      </c>
      <c r="CG251" s="69">
        <v>42916</v>
      </c>
      <c r="CH251" s="70">
        <v>85.352570939621899</v>
      </c>
      <c r="CI251" s="70">
        <v>79.460597321756097</v>
      </c>
      <c r="CK251" s="63">
        <v>35676</v>
      </c>
      <c r="CL251" s="70">
        <v>82.497914886586273</v>
      </c>
      <c r="CM251" s="70">
        <v>70.744017420238308</v>
      </c>
      <c r="CO251" s="63">
        <v>43346</v>
      </c>
      <c r="CP251" s="71">
        <v>36.85</v>
      </c>
      <c r="CR251" s="63">
        <v>43762</v>
      </c>
      <c r="CS251" s="71">
        <v>931</v>
      </c>
      <c r="CT251" s="71">
        <v>342.08824480437403</v>
      </c>
      <c r="CV251" s="63">
        <v>43680</v>
      </c>
      <c r="CW251" s="93">
        <v>0.49812499999999998</v>
      </c>
    </row>
    <row r="252" spans="75:101" ht="15" thickBot="1">
      <c r="BW252" s="63">
        <v>43781</v>
      </c>
      <c r="BX252" s="65">
        <v>4.1677</v>
      </c>
      <c r="BZ252" s="63">
        <v>43811</v>
      </c>
      <c r="CA252" s="67">
        <v>73.180000000000007</v>
      </c>
      <c r="CC252" s="63">
        <v>43804</v>
      </c>
      <c r="CD252" s="68">
        <v>66</v>
      </c>
      <c r="CE252" s="68">
        <v>70</v>
      </c>
      <c r="CG252" s="69">
        <v>42947</v>
      </c>
      <c r="CH252" s="70">
        <v>91.374867299807121</v>
      </c>
      <c r="CI252" s="70">
        <v>83.634708776173738</v>
      </c>
      <c r="CK252" s="63">
        <v>35677</v>
      </c>
      <c r="CL252" s="70">
        <v>82.515383227245621</v>
      </c>
      <c r="CM252" s="70">
        <v>70.749299099448422</v>
      </c>
      <c r="CO252" s="63">
        <v>43347</v>
      </c>
      <c r="CP252" s="71">
        <v>38.880000000000003</v>
      </c>
      <c r="CR252" s="63">
        <v>43763</v>
      </c>
      <c r="CS252" s="71">
        <v>931.75</v>
      </c>
      <c r="CT252" s="71">
        <v>342.363826097181</v>
      </c>
      <c r="CV252" s="63">
        <v>43681</v>
      </c>
      <c r="CW252" s="93">
        <v>0.49812499999999998</v>
      </c>
    </row>
    <row r="253" spans="75:101" ht="15" thickBot="1">
      <c r="BW253" s="63">
        <v>43782</v>
      </c>
      <c r="BX253" s="65">
        <v>4.1703999999999999</v>
      </c>
      <c r="BZ253" s="63">
        <v>43812</v>
      </c>
      <c r="CA253" s="67">
        <v>74.069999999999993</v>
      </c>
      <c r="CC253" s="63">
        <v>43805</v>
      </c>
      <c r="CD253" s="68">
        <v>68</v>
      </c>
      <c r="CE253" s="68">
        <v>71</v>
      </c>
      <c r="CG253" s="69">
        <v>42978</v>
      </c>
      <c r="CH253" s="70">
        <v>92.779379150801205</v>
      </c>
      <c r="CI253" s="70">
        <v>83.744209747900896</v>
      </c>
      <c r="CK253" s="63">
        <v>35678</v>
      </c>
      <c r="CL253" s="70">
        <v>82.640365013622528</v>
      </c>
      <c r="CM253" s="70">
        <v>70.76226413525589</v>
      </c>
      <c r="CO253" s="63">
        <v>43348</v>
      </c>
      <c r="CP253" s="71">
        <v>38.4</v>
      </c>
      <c r="CR253" s="63">
        <v>43766</v>
      </c>
      <c r="CS253" s="71">
        <v>936.5</v>
      </c>
      <c r="CT253" s="71">
        <v>344.10917428495844</v>
      </c>
      <c r="CV253" s="63">
        <v>43682</v>
      </c>
      <c r="CW253" s="93">
        <v>0.50437500000000002</v>
      </c>
    </row>
    <row r="254" spans="75:101" ht="15" thickBot="1">
      <c r="BW254" s="63">
        <v>43783</v>
      </c>
      <c r="BX254" s="65">
        <v>4.1951000000000001</v>
      </c>
      <c r="BZ254" s="63">
        <v>43815</v>
      </c>
      <c r="CA254" s="67">
        <v>76.03</v>
      </c>
      <c r="CC254" s="63">
        <v>43808</v>
      </c>
      <c r="CD254" s="68">
        <v>66</v>
      </c>
      <c r="CE254" s="68">
        <v>70</v>
      </c>
      <c r="CG254" s="69">
        <v>43008</v>
      </c>
      <c r="CH254" s="70">
        <v>90.946825012971814</v>
      </c>
      <c r="CI254" s="70">
        <v>81.737455105074531</v>
      </c>
      <c r="CK254" s="63">
        <v>35679</v>
      </c>
      <c r="CL254" s="70">
        <v>82.646518800787277</v>
      </c>
      <c r="CM254" s="70">
        <v>70.769254702406982</v>
      </c>
      <c r="CO254" s="63">
        <v>43349</v>
      </c>
      <c r="CP254" s="71">
        <v>37.35</v>
      </c>
      <c r="CR254" s="63">
        <v>43767</v>
      </c>
      <c r="CS254" s="71">
        <v>938</v>
      </c>
      <c r="CT254" s="71">
        <v>344.66033687057234</v>
      </c>
      <c r="CV254" s="63">
        <v>43683</v>
      </c>
      <c r="CW254" s="93">
        <v>0.515625</v>
      </c>
    </row>
    <row r="255" spans="75:101" ht="15" thickBot="1">
      <c r="BW255" s="63">
        <v>43784</v>
      </c>
      <c r="BX255" s="65">
        <v>4.1962000000000002</v>
      </c>
      <c r="BZ255" s="63">
        <v>43816</v>
      </c>
      <c r="CA255" s="67">
        <v>74.180000000000007</v>
      </c>
      <c r="CC255" s="63">
        <v>43809</v>
      </c>
      <c r="CD255" s="68">
        <v>65.5</v>
      </c>
      <c r="CE255" s="68">
        <v>69.5</v>
      </c>
      <c r="CG255" s="69">
        <v>43039</v>
      </c>
      <c r="CH255" s="70">
        <v>89.4163813759953</v>
      </c>
      <c r="CI255" s="70">
        <v>81.651010192383509</v>
      </c>
      <c r="CK255" s="63">
        <v>35680</v>
      </c>
      <c r="CL255" s="70">
        <v>82.65267304619168</v>
      </c>
      <c r="CM255" s="70">
        <v>70.776245960152536</v>
      </c>
      <c r="CO255" s="63">
        <v>43350</v>
      </c>
      <c r="CP255" s="71">
        <v>36.99</v>
      </c>
      <c r="CR255" s="63">
        <v>43768</v>
      </c>
      <c r="CS255" s="71">
        <v>934.25</v>
      </c>
      <c r="CT255" s="71">
        <v>343.28243040653751</v>
      </c>
      <c r="CV255" s="63">
        <v>43684</v>
      </c>
      <c r="CW255" s="93">
        <v>0.52375000000000005</v>
      </c>
    </row>
    <row r="256" spans="75:101" ht="15" thickBot="1">
      <c r="BW256" s="63">
        <v>43787</v>
      </c>
      <c r="BX256" s="65">
        <v>4.218</v>
      </c>
      <c r="BZ256" s="63">
        <v>43817</v>
      </c>
      <c r="CA256" s="67">
        <v>72.87</v>
      </c>
      <c r="CC256" s="63">
        <v>43810</v>
      </c>
      <c r="CD256" s="68">
        <v>64.5</v>
      </c>
      <c r="CE256" s="68">
        <v>68.5</v>
      </c>
      <c r="CG256" s="69">
        <v>43069</v>
      </c>
      <c r="CH256" s="70">
        <v>87.733966901573552</v>
      </c>
      <c r="CI256" s="70">
        <v>80.801036218755783</v>
      </c>
      <c r="CK256" s="63">
        <v>35681</v>
      </c>
      <c r="CL256" s="70">
        <v>82.663807867451339</v>
      </c>
      <c r="CM256" s="70">
        <v>70.783237908560793</v>
      </c>
      <c r="CO256" s="63">
        <v>43351</v>
      </c>
      <c r="CP256" s="71">
        <v>36.99</v>
      </c>
      <c r="CR256" s="63">
        <v>43769</v>
      </c>
      <c r="CS256" s="71">
        <v>927.5</v>
      </c>
      <c r="CT256" s="71">
        <v>340.8021987712749</v>
      </c>
      <c r="CV256" s="63">
        <v>43685</v>
      </c>
      <c r="CW256" s="93">
        <v>0.52</v>
      </c>
    </row>
    <row r="257" spans="75:101" ht="15" thickBot="1">
      <c r="BW257" s="63">
        <v>43788</v>
      </c>
      <c r="BX257" s="65">
        <v>4.1944999999999997</v>
      </c>
      <c r="BZ257" s="63">
        <v>43818</v>
      </c>
      <c r="CA257" s="67">
        <v>72.63</v>
      </c>
      <c r="CC257" s="63">
        <v>43811</v>
      </c>
      <c r="CD257" s="68">
        <v>62.5</v>
      </c>
      <c r="CE257" s="68">
        <v>66.5</v>
      </c>
      <c r="CG257" s="69">
        <v>43100</v>
      </c>
      <c r="CH257" s="70">
        <v>87.144508975237301</v>
      </c>
      <c r="CI257" s="70">
        <v>80.316929080174617</v>
      </c>
      <c r="CK257" s="63">
        <v>35682</v>
      </c>
      <c r="CL257" s="70">
        <v>82.734358084559545</v>
      </c>
      <c r="CM257" s="70">
        <v>70.79279290447225</v>
      </c>
      <c r="CO257" s="63">
        <v>43352</v>
      </c>
      <c r="CP257" s="71">
        <v>36.99</v>
      </c>
      <c r="CR257" s="63">
        <v>43770</v>
      </c>
      <c r="CS257" s="71">
        <v>936.25</v>
      </c>
      <c r="CT257" s="71">
        <v>344.01731385402275</v>
      </c>
      <c r="CV257" s="63">
        <v>43686</v>
      </c>
      <c r="CW257" s="93">
        <v>0.51249999999999996</v>
      </c>
    </row>
    <row r="258" spans="75:101" ht="15" thickBot="1">
      <c r="BW258" s="63">
        <v>43789</v>
      </c>
      <c r="BX258" s="65">
        <v>4.1965000000000003</v>
      </c>
      <c r="BZ258" s="63">
        <v>43819</v>
      </c>
      <c r="CA258" s="67">
        <v>72.819999999999993</v>
      </c>
      <c r="CC258" s="63">
        <v>43812</v>
      </c>
      <c r="CD258" s="68">
        <v>61.75</v>
      </c>
      <c r="CE258" s="68">
        <v>66.75</v>
      </c>
      <c r="CG258" s="69">
        <v>43131</v>
      </c>
      <c r="CH258" s="70">
        <v>93.607604005662523</v>
      </c>
      <c r="CI258" s="70">
        <v>84.386901754359442</v>
      </c>
      <c r="CK258" s="63">
        <v>35683</v>
      </c>
      <c r="CL258" s="70">
        <v>82.827680608142202</v>
      </c>
      <c r="CM258" s="70">
        <v>70.794661453233658</v>
      </c>
      <c r="CO258" s="63">
        <v>43353</v>
      </c>
      <c r="CP258" s="71">
        <v>37.380000000000003</v>
      </c>
      <c r="CR258" s="63">
        <v>43773</v>
      </c>
      <c r="CS258" s="71">
        <v>930.25</v>
      </c>
      <c r="CT258" s="71">
        <v>341.81266351156711</v>
      </c>
      <c r="CV258" s="63">
        <v>43687</v>
      </c>
      <c r="CW258" s="93">
        <v>0.51249999999999996</v>
      </c>
    </row>
    <row r="259" spans="75:101" ht="15" thickBot="1">
      <c r="BW259" s="63">
        <v>43790</v>
      </c>
      <c r="BX259" s="65">
        <v>4.1932</v>
      </c>
      <c r="BZ259" s="63">
        <v>43822</v>
      </c>
      <c r="CA259" s="67">
        <v>73.430000000000007</v>
      </c>
      <c r="CC259" s="63">
        <v>43815</v>
      </c>
      <c r="CD259" s="68">
        <v>68.5</v>
      </c>
      <c r="CE259" s="68">
        <v>72.5</v>
      </c>
      <c r="CG259" s="69">
        <v>43159</v>
      </c>
      <c r="CH259" s="70">
        <v>96.247581715665902</v>
      </c>
      <c r="CI259" s="70">
        <v>86.432139398551939</v>
      </c>
      <c r="CK259" s="63">
        <v>35684</v>
      </c>
      <c r="CL259" s="70">
        <v>82.943858735262893</v>
      </c>
      <c r="CM259" s="70">
        <v>70.799946872258616</v>
      </c>
      <c r="CO259" s="63">
        <v>43354</v>
      </c>
      <c r="CP259" s="71">
        <v>37.941000000000003</v>
      </c>
      <c r="CR259" s="63">
        <v>43774</v>
      </c>
      <c r="CS259" s="71">
        <v>917.25</v>
      </c>
      <c r="CT259" s="71">
        <v>337.03592110291311</v>
      </c>
      <c r="CV259" s="63">
        <v>43688</v>
      </c>
      <c r="CW259" s="93">
        <v>0.51249999999999996</v>
      </c>
    </row>
    <row r="260" spans="75:101" ht="15" thickBot="1">
      <c r="BW260" s="63">
        <v>43791</v>
      </c>
      <c r="BX260" s="65">
        <v>4.1966000000000001</v>
      </c>
      <c r="BZ260" s="63">
        <v>43825</v>
      </c>
      <c r="CA260" s="67">
        <v>72.94</v>
      </c>
      <c r="CC260" s="63">
        <v>43816</v>
      </c>
      <c r="CD260" s="68">
        <v>69</v>
      </c>
      <c r="CE260" s="68">
        <v>74</v>
      </c>
      <c r="CG260" s="69">
        <v>43190</v>
      </c>
      <c r="CH260" s="70">
        <v>95.674089551175328</v>
      </c>
      <c r="CI260" s="70">
        <v>86.208189526903396</v>
      </c>
      <c r="CK260" s="63">
        <v>35685</v>
      </c>
      <c r="CL260" s="70">
        <v>83.224128567866103</v>
      </c>
      <c r="CM260" s="70">
        <v>70.813775726434557</v>
      </c>
      <c r="CO260" s="63">
        <v>43355</v>
      </c>
      <c r="CP260" s="71">
        <v>38.25</v>
      </c>
      <c r="CR260" s="63">
        <v>43775</v>
      </c>
      <c r="CS260" s="71">
        <v>916.75</v>
      </c>
      <c r="CT260" s="71">
        <v>336.85220024104177</v>
      </c>
      <c r="CV260" s="63">
        <v>43689</v>
      </c>
      <c r="CW260" s="93">
        <v>0.53125</v>
      </c>
    </row>
    <row r="261" spans="75:101" ht="15" thickBot="1">
      <c r="BW261" s="63">
        <v>43794</v>
      </c>
      <c r="BX261" s="65">
        <v>4.2267999999999999</v>
      </c>
      <c r="BZ261" s="63">
        <v>43826</v>
      </c>
      <c r="CA261" s="67">
        <v>73.55</v>
      </c>
      <c r="CC261" s="63">
        <v>43817</v>
      </c>
      <c r="CD261" s="68">
        <v>72</v>
      </c>
      <c r="CE261" s="68">
        <v>76</v>
      </c>
      <c r="CG261" s="69">
        <v>43220</v>
      </c>
      <c r="CH261" s="70">
        <v>92.224894848799082</v>
      </c>
      <c r="CI261" s="70">
        <v>84.261866080794249</v>
      </c>
      <c r="CK261" s="63">
        <v>35686</v>
      </c>
      <c r="CL261" s="70">
        <v>83.230325824788792</v>
      </c>
      <c r="CM261" s="70">
        <v>70.820771382388841</v>
      </c>
      <c r="CO261" s="63">
        <v>43356</v>
      </c>
      <c r="CP261" s="71">
        <v>39.549999999999997</v>
      </c>
      <c r="CR261" s="63">
        <v>43776</v>
      </c>
      <c r="CS261" s="71">
        <v>915.25</v>
      </c>
      <c r="CT261" s="71">
        <v>336.30103765542788</v>
      </c>
      <c r="CV261" s="63">
        <v>43690</v>
      </c>
      <c r="CW261" s="93">
        <v>0.57499999999999996</v>
      </c>
    </row>
    <row r="262" spans="75:101" ht="15" thickBot="1">
      <c r="BW262" s="63">
        <v>43795</v>
      </c>
      <c r="BX262" s="65">
        <v>4.2332000000000001</v>
      </c>
      <c r="BZ262" s="63">
        <v>43829</v>
      </c>
      <c r="CA262" s="67">
        <v>74.41</v>
      </c>
      <c r="CC262" s="63">
        <v>43818</v>
      </c>
      <c r="CD262" s="68">
        <v>72.75</v>
      </c>
      <c r="CE262" s="68">
        <v>75.75</v>
      </c>
      <c r="CG262" s="69">
        <v>43251</v>
      </c>
      <c r="CH262" s="70">
        <v>101.49669515562954</v>
      </c>
      <c r="CI262" s="70">
        <v>96.095118590502764</v>
      </c>
      <c r="CK262" s="63">
        <v>35687</v>
      </c>
      <c r="CL262" s="70">
        <v>83.236523543188184</v>
      </c>
      <c r="CM262" s="70">
        <v>70.827767729440339</v>
      </c>
      <c r="CO262" s="63">
        <v>43357</v>
      </c>
      <c r="CP262" s="71">
        <v>39.86</v>
      </c>
      <c r="CR262" s="63">
        <v>43777</v>
      </c>
      <c r="CS262" s="71">
        <v>917</v>
      </c>
      <c r="CT262" s="71">
        <v>336.94406067197747</v>
      </c>
      <c r="CV262" s="63">
        <v>43691</v>
      </c>
      <c r="CW262" s="93">
        <v>0.58125000000000004</v>
      </c>
    </row>
    <row r="263" spans="75:101" ht="15" thickBot="1">
      <c r="BW263" s="63">
        <v>43796</v>
      </c>
      <c r="BX263" s="65">
        <v>4.2637999999999998</v>
      </c>
      <c r="BZ263" s="63">
        <v>43832</v>
      </c>
      <c r="CA263" s="67">
        <v>75.06</v>
      </c>
      <c r="CC263" s="63">
        <v>43819</v>
      </c>
      <c r="CD263" s="68">
        <v>70</v>
      </c>
      <c r="CE263" s="68">
        <v>75</v>
      </c>
      <c r="CG263" s="69">
        <v>43281</v>
      </c>
      <c r="CH263" s="70">
        <v>109.44003040691106</v>
      </c>
      <c r="CI263" s="70">
        <v>105.3562074721675</v>
      </c>
      <c r="CK263" s="63">
        <v>35688</v>
      </c>
      <c r="CL263" s="70">
        <v>83.354491285438144</v>
      </c>
      <c r="CM263" s="70">
        <v>70.834764767657305</v>
      </c>
      <c r="CO263" s="63">
        <v>43358</v>
      </c>
      <c r="CP263" s="71">
        <v>39.86</v>
      </c>
      <c r="CR263" s="63">
        <v>43780</v>
      </c>
      <c r="CS263" s="71">
        <v>918.12</v>
      </c>
      <c r="CT263" s="71">
        <v>337.35559540256918</v>
      </c>
      <c r="CV263" s="63">
        <v>43692</v>
      </c>
      <c r="CW263" s="93">
        <v>0.57562500000000005</v>
      </c>
    </row>
    <row r="264" spans="75:101" ht="15" thickBot="1">
      <c r="BW264" s="63">
        <v>43797</v>
      </c>
      <c r="BX264" s="65">
        <v>4.1901999999999999</v>
      </c>
      <c r="BZ264" s="63">
        <v>43833</v>
      </c>
      <c r="CA264" s="67">
        <v>78</v>
      </c>
      <c r="CC264" s="63">
        <v>43822</v>
      </c>
      <c r="CD264" s="68">
        <v>71.75</v>
      </c>
      <c r="CE264" s="68">
        <v>76.75</v>
      </c>
      <c r="CG264" s="69">
        <v>43312</v>
      </c>
      <c r="CH264" s="70">
        <v>109.57612262333744</v>
      </c>
      <c r="CI264" s="70">
        <v>106.09527263552373</v>
      </c>
      <c r="CK264" s="63">
        <v>35689</v>
      </c>
      <c r="CL264" s="70">
        <v>83.262487936320653</v>
      </c>
      <c r="CM264" s="70">
        <v>70.850310935343003</v>
      </c>
      <c r="CO264" s="63">
        <v>43359</v>
      </c>
      <c r="CP264" s="71">
        <v>39.86</v>
      </c>
      <c r="CR264" s="63">
        <v>43781</v>
      </c>
      <c r="CS264" s="71">
        <v>910.25</v>
      </c>
      <c r="CT264" s="71">
        <v>334.4638290367148</v>
      </c>
      <c r="CV264" s="63">
        <v>43693</v>
      </c>
      <c r="CW264" s="93">
        <v>0.57874999999999999</v>
      </c>
    </row>
    <row r="265" spans="75:101" ht="15" thickBot="1">
      <c r="BW265" s="63">
        <v>43798</v>
      </c>
      <c r="BX265" s="65">
        <v>4.2366999999999999</v>
      </c>
      <c r="BZ265" s="63">
        <v>43836</v>
      </c>
      <c r="CA265" s="67">
        <v>77.87</v>
      </c>
      <c r="CC265" s="63">
        <v>43825</v>
      </c>
      <c r="CD265" s="68">
        <v>75</v>
      </c>
      <c r="CE265" s="68">
        <v>80</v>
      </c>
      <c r="CG265" s="69">
        <v>43343</v>
      </c>
      <c r="CH265" s="70">
        <v>113.38592133230262</v>
      </c>
      <c r="CI265" s="70">
        <v>111.22529067847239</v>
      </c>
      <c r="CK265" s="63">
        <v>35690</v>
      </c>
      <c r="CL265" s="70">
        <v>83.264490663480501</v>
      </c>
      <c r="CM265" s="70">
        <v>70.853890239918201</v>
      </c>
      <c r="CO265" s="63">
        <v>43360</v>
      </c>
      <c r="CP265" s="71">
        <v>39.53</v>
      </c>
      <c r="CR265" s="63">
        <v>43782</v>
      </c>
      <c r="CS265" s="71">
        <v>911.5</v>
      </c>
      <c r="CT265" s="71">
        <v>334.92313119139305</v>
      </c>
      <c r="CV265" s="63">
        <v>43694</v>
      </c>
      <c r="CW265" s="93">
        <v>0.57874999999999999</v>
      </c>
    </row>
    <row r="266" spans="75:101" ht="15" thickBot="1">
      <c r="BW266" s="63">
        <v>43801</v>
      </c>
      <c r="BX266" s="65">
        <v>4.2233999999999998</v>
      </c>
      <c r="BZ266" s="63">
        <v>43837</v>
      </c>
      <c r="CA266" s="67">
        <v>77.540000000000006</v>
      </c>
      <c r="CC266" s="63">
        <v>43826</v>
      </c>
      <c r="CD266" s="68">
        <v>73.5</v>
      </c>
      <c r="CE266" s="68">
        <v>78.5</v>
      </c>
      <c r="CG266" s="69">
        <v>43373</v>
      </c>
      <c r="CH266" s="70">
        <v>136.86050860419203</v>
      </c>
      <c r="CI266" s="70">
        <v>136.07521178343686</v>
      </c>
      <c r="CK266" s="63">
        <v>35691</v>
      </c>
      <c r="CL266" s="70">
        <v>83.221668987741339</v>
      </c>
      <c r="CM266" s="70">
        <v>70.8625999667575</v>
      </c>
      <c r="CO266" s="63">
        <v>43361</v>
      </c>
      <c r="CP266" s="71">
        <v>39.731000000000002</v>
      </c>
      <c r="CR266" s="63">
        <v>43783</v>
      </c>
      <c r="CS266" s="71">
        <v>904.5</v>
      </c>
      <c r="CT266" s="71">
        <v>332.35103912519475</v>
      </c>
      <c r="CV266" s="63">
        <v>43695</v>
      </c>
      <c r="CW266" s="93">
        <v>0.57874999999999999</v>
      </c>
    </row>
    <row r="267" spans="75:101" ht="15" thickBot="1">
      <c r="BW267" s="63">
        <v>43802</v>
      </c>
      <c r="BX267" s="65">
        <v>4.2065999999999999</v>
      </c>
      <c r="BZ267" s="63">
        <v>43838</v>
      </c>
      <c r="CA267" s="67">
        <v>78.27</v>
      </c>
      <c r="CC267" s="63">
        <v>43829</v>
      </c>
      <c r="CD267" s="68">
        <v>73.5</v>
      </c>
      <c r="CE267" s="68">
        <v>78.5</v>
      </c>
      <c r="CG267" s="69">
        <v>43404</v>
      </c>
      <c r="CH267" s="70">
        <v>127.07233118893612</v>
      </c>
      <c r="CI267" s="70">
        <v>123.84023495812761</v>
      </c>
      <c r="CK267" s="63">
        <v>35692</v>
      </c>
      <c r="CL267" s="70">
        <v>83.226159146081741</v>
      </c>
      <c r="CM267" s="70">
        <v>70.877297713893782</v>
      </c>
      <c r="CO267" s="63">
        <v>43362</v>
      </c>
      <c r="CP267" s="71">
        <v>39.21</v>
      </c>
      <c r="CR267" s="63">
        <v>43784</v>
      </c>
      <c r="CS267" s="71">
        <v>900.25</v>
      </c>
      <c r="CT267" s="71">
        <v>330.78941179928864</v>
      </c>
      <c r="CV267" s="63">
        <v>43696</v>
      </c>
      <c r="CW267" s="93">
        <v>0.57874999999999999</v>
      </c>
    </row>
    <row r="268" spans="75:101" ht="15" thickBot="1">
      <c r="BW268" s="63">
        <v>43803</v>
      </c>
      <c r="BX268" s="65">
        <v>4.2080000000000002</v>
      </c>
      <c r="BZ268" s="63">
        <v>43839</v>
      </c>
      <c r="CA268" s="67">
        <v>77.86</v>
      </c>
      <c r="CC268" s="63">
        <v>43832</v>
      </c>
      <c r="CD268" s="68">
        <v>72</v>
      </c>
      <c r="CE268" s="68">
        <v>77</v>
      </c>
      <c r="CG268" s="69">
        <v>43434</v>
      </c>
      <c r="CH268" s="70">
        <v>119.01567648428204</v>
      </c>
      <c r="CI268" s="70">
        <v>116.83373632718471</v>
      </c>
      <c r="CK268" s="63">
        <v>35693</v>
      </c>
      <c r="CL268" s="70">
        <v>83.232356554210767</v>
      </c>
      <c r="CM268" s="70">
        <v>70.884299645152069</v>
      </c>
      <c r="CO268" s="63">
        <v>43363</v>
      </c>
      <c r="CP268" s="71">
        <v>38.200000000000003</v>
      </c>
      <c r="CR268" s="63">
        <v>43787</v>
      </c>
      <c r="CS268" s="71">
        <v>895.88</v>
      </c>
      <c r="CT268" s="71">
        <v>329.18369146653345</v>
      </c>
      <c r="CV268" s="63">
        <v>43697</v>
      </c>
      <c r="CW268" s="93">
        <v>0.57374999999999998</v>
      </c>
    </row>
    <row r="269" spans="75:101" ht="15" thickBot="1">
      <c r="BW269" s="63">
        <v>43804</v>
      </c>
      <c r="BX269" s="65">
        <v>4.1859999999999999</v>
      </c>
      <c r="BZ269" s="63">
        <v>43840</v>
      </c>
      <c r="CA269" s="67">
        <v>79.61</v>
      </c>
      <c r="CC269" s="63">
        <v>43833</v>
      </c>
      <c r="CD269" s="68">
        <v>72</v>
      </c>
      <c r="CE269" s="68">
        <v>77</v>
      </c>
      <c r="CG269" s="69">
        <v>43465</v>
      </c>
      <c r="CH269" s="70">
        <v>119.34581432111473</v>
      </c>
      <c r="CI269" s="70">
        <v>118.11734776404582</v>
      </c>
      <c r="CK269" s="63">
        <v>35694</v>
      </c>
      <c r="CL269" s="70">
        <v>83.238554423827722</v>
      </c>
      <c r="CM269" s="70">
        <v>70.89130226812749</v>
      </c>
      <c r="CO269" s="63">
        <v>43364</v>
      </c>
      <c r="CP269" s="71">
        <v>37.15</v>
      </c>
      <c r="CR269" s="63">
        <v>43788</v>
      </c>
      <c r="CS269" s="71">
        <v>895.62</v>
      </c>
      <c r="CT269" s="71">
        <v>329.08815661836036</v>
      </c>
      <c r="CV269" s="63">
        <v>43698</v>
      </c>
      <c r="CW269" s="93">
        <v>0.57125000000000004</v>
      </c>
    </row>
    <row r="270" spans="75:101" ht="15" thickBot="1">
      <c r="BW270" s="63">
        <v>43805</v>
      </c>
      <c r="BX270" s="65">
        <v>4.1414</v>
      </c>
      <c r="BZ270" s="63">
        <v>43843</v>
      </c>
      <c r="CA270" s="67">
        <v>80.900000000000006</v>
      </c>
      <c r="CC270" s="63">
        <v>43836</v>
      </c>
      <c r="CD270" s="68">
        <v>72.25</v>
      </c>
      <c r="CE270" s="68">
        <v>77.25</v>
      </c>
      <c r="CG270" s="69">
        <v>43496</v>
      </c>
      <c r="CH270" s="70">
        <v>116.7598221624439</v>
      </c>
      <c r="CI270" s="70">
        <v>113.51822321214105</v>
      </c>
      <c r="CK270" s="63">
        <v>35695</v>
      </c>
      <c r="CL270" s="70">
        <v>82.922141710136671</v>
      </c>
      <c r="CM270" s="70">
        <v>70.902583833023115</v>
      </c>
      <c r="CO270" s="63">
        <v>43365</v>
      </c>
      <c r="CP270" s="71">
        <v>37.15</v>
      </c>
      <c r="CR270" s="63">
        <v>43789</v>
      </c>
      <c r="CS270" s="71">
        <v>892.25</v>
      </c>
      <c r="CT270" s="71">
        <v>327.84987800934772</v>
      </c>
      <c r="CV270" s="63">
        <v>43699</v>
      </c>
      <c r="CW270" s="93">
        <v>0.58937499999999998</v>
      </c>
    </row>
    <row r="271" spans="75:101" ht="15" thickBot="1">
      <c r="BW271" s="63">
        <v>43808</v>
      </c>
      <c r="BX271" s="65">
        <v>4.1425000000000001</v>
      </c>
      <c r="BZ271" s="63">
        <v>43844</v>
      </c>
      <c r="CA271" s="67">
        <v>81.09</v>
      </c>
      <c r="CC271" s="63">
        <v>43837</v>
      </c>
      <c r="CD271" s="68">
        <v>71.25</v>
      </c>
      <c r="CE271" s="68">
        <v>76.25</v>
      </c>
      <c r="CG271" s="69">
        <v>43524</v>
      </c>
      <c r="CH271" s="70">
        <v>116.77275021412954</v>
      </c>
      <c r="CI271" s="70">
        <v>112.84383993037757</v>
      </c>
      <c r="CK271" s="63">
        <v>35696</v>
      </c>
      <c r="CL271" s="70">
        <v>82.91162492470049</v>
      </c>
      <c r="CM271" s="70">
        <v>70.913867451475909</v>
      </c>
      <c r="CO271" s="63">
        <v>43366</v>
      </c>
      <c r="CP271" s="71">
        <v>37.15</v>
      </c>
      <c r="CR271" s="63">
        <v>43790</v>
      </c>
      <c r="CS271" s="71">
        <v>884.5</v>
      </c>
      <c r="CT271" s="71">
        <v>325.00220465034249</v>
      </c>
      <c r="CV271" s="63">
        <v>43700</v>
      </c>
      <c r="CW271" s="93">
        <v>0.58125000000000004</v>
      </c>
    </row>
    <row r="272" spans="75:101" ht="15" thickBot="1">
      <c r="BW272" s="63">
        <v>43809</v>
      </c>
      <c r="BX272" s="65">
        <v>4.1470000000000002</v>
      </c>
      <c r="BZ272" s="63">
        <v>43845</v>
      </c>
      <c r="CA272" s="67">
        <v>80.84</v>
      </c>
      <c r="CC272" s="63">
        <v>43838</v>
      </c>
      <c r="CD272" s="68">
        <v>71.5</v>
      </c>
      <c r="CE272" s="68">
        <v>76.5</v>
      </c>
      <c r="CG272" s="69">
        <v>43555</v>
      </c>
      <c r="CH272" s="70">
        <v>119.88392143485441</v>
      </c>
      <c r="CI272" s="70">
        <v>116.96879402572031</v>
      </c>
      <c r="CK272" s="63">
        <v>35697</v>
      </c>
      <c r="CL272" s="70">
        <v>83.238848619515821</v>
      </c>
      <c r="CM272" s="70">
        <v>70.92344101053871</v>
      </c>
      <c r="CO272" s="63">
        <v>43367</v>
      </c>
      <c r="CP272" s="71">
        <v>37.299999999999997</v>
      </c>
      <c r="CR272" s="63">
        <v>43791</v>
      </c>
      <c r="CS272" s="71">
        <v>882</v>
      </c>
      <c r="CT272" s="71">
        <v>324.08360034098592</v>
      </c>
      <c r="CV272" s="63">
        <v>43701</v>
      </c>
      <c r="CW272" s="93">
        <v>0.58125000000000004</v>
      </c>
    </row>
    <row r="273" spans="75:101" ht="15" thickBot="1">
      <c r="BW273" s="63">
        <v>43810</v>
      </c>
      <c r="BX273" s="65">
        <v>4.1242000000000001</v>
      </c>
      <c r="BZ273" s="63">
        <v>43846</v>
      </c>
      <c r="CA273" s="67">
        <v>81.81</v>
      </c>
      <c r="CC273" s="63">
        <v>43839</v>
      </c>
      <c r="CD273" s="68">
        <v>71.5</v>
      </c>
      <c r="CE273" s="68">
        <v>76.5</v>
      </c>
      <c r="CG273" s="69">
        <v>43585</v>
      </c>
      <c r="CH273" s="70">
        <v>120.26444885211994</v>
      </c>
      <c r="CI273" s="70">
        <v>118.04590891158406</v>
      </c>
      <c r="CK273" s="63">
        <v>35698</v>
      </c>
      <c r="CL273" s="70">
        <v>83.311112101077228</v>
      </c>
      <c r="CM273" s="70">
        <v>70.931303631198588</v>
      </c>
      <c r="CO273" s="63">
        <v>43368</v>
      </c>
      <c r="CP273" s="71">
        <v>38.1</v>
      </c>
      <c r="CR273" s="63">
        <v>43794</v>
      </c>
      <c r="CS273" s="71">
        <v>876.62</v>
      </c>
      <c r="CT273" s="71">
        <v>322.10676386725066</v>
      </c>
      <c r="CV273" s="63">
        <v>43702</v>
      </c>
      <c r="CW273" s="93">
        <v>0.58125000000000004</v>
      </c>
    </row>
    <row r="274" spans="75:101" ht="15" thickBot="1">
      <c r="BW274" s="63">
        <v>43811</v>
      </c>
      <c r="BX274" s="65">
        <v>4.0907999999999998</v>
      </c>
      <c r="BZ274" s="63">
        <v>43847</v>
      </c>
      <c r="CA274" s="67">
        <v>80.44</v>
      </c>
      <c r="CC274" s="63">
        <v>43840</v>
      </c>
      <c r="CD274" s="68">
        <v>71.5</v>
      </c>
      <c r="CE274" s="68">
        <v>76.5</v>
      </c>
      <c r="CG274" s="69">
        <v>43616</v>
      </c>
      <c r="CH274" s="70">
        <v>119.5627754720558</v>
      </c>
      <c r="CI274" s="70">
        <v>118.83086330456646</v>
      </c>
      <c r="CK274" s="63">
        <v>35699</v>
      </c>
      <c r="CL274" s="70">
        <v>83.303122357357594</v>
      </c>
      <c r="CM274" s="70">
        <v>70.938310897673276</v>
      </c>
      <c r="CO274" s="63">
        <v>43369</v>
      </c>
      <c r="CP274" s="71">
        <v>38.51</v>
      </c>
      <c r="CR274" s="63">
        <v>43795</v>
      </c>
      <c r="CS274" s="71">
        <v>876.62</v>
      </c>
      <c r="CT274" s="71">
        <v>322.10676386725066</v>
      </c>
      <c r="CV274" s="63">
        <v>43703</v>
      </c>
      <c r="CW274" s="93">
        <v>0.57750000000000001</v>
      </c>
    </row>
    <row r="275" spans="75:101" ht="15" thickBot="1">
      <c r="BW275" s="63">
        <v>43812</v>
      </c>
      <c r="BX275" s="65">
        <v>4.1082000000000001</v>
      </c>
      <c r="BZ275" s="63">
        <v>43850</v>
      </c>
      <c r="CA275" s="67">
        <v>81.14</v>
      </c>
      <c r="CC275" s="63">
        <v>43843</v>
      </c>
      <c r="CD275" s="68">
        <v>71.5</v>
      </c>
      <c r="CE275" s="68">
        <v>76.5</v>
      </c>
      <c r="CG275" s="69">
        <v>43646</v>
      </c>
      <c r="CH275" s="70">
        <v>114.92644821512664</v>
      </c>
      <c r="CI275" s="70">
        <v>112.79150927828125</v>
      </c>
      <c r="CK275" s="63">
        <v>35700</v>
      </c>
      <c r="CL275" s="70">
        <v>83.309325496526469</v>
      </c>
      <c r="CM275" s="70">
        <v>70.945318856392149</v>
      </c>
      <c r="CO275" s="63">
        <v>43370</v>
      </c>
      <c r="CP275" s="71">
        <v>39.700000000000003</v>
      </c>
      <c r="CR275" s="63">
        <v>43796</v>
      </c>
      <c r="CS275" s="71">
        <v>872.5</v>
      </c>
      <c r="CT275" s="71">
        <v>320.59290396543111</v>
      </c>
      <c r="CV275" s="63">
        <v>43704</v>
      </c>
      <c r="CW275" s="93">
        <v>0.6</v>
      </c>
    </row>
    <row r="276" spans="75:101" ht="15" thickBot="1">
      <c r="BW276" s="63">
        <v>43815</v>
      </c>
      <c r="BX276" s="65">
        <v>4.0632000000000001</v>
      </c>
      <c r="BZ276" s="63">
        <v>43851</v>
      </c>
      <c r="CA276" s="67">
        <v>81.66</v>
      </c>
      <c r="CC276" s="63">
        <v>43844</v>
      </c>
      <c r="CD276" s="68">
        <v>73.5</v>
      </c>
      <c r="CE276" s="68">
        <v>77.5</v>
      </c>
      <c r="CG276" s="69">
        <v>43677</v>
      </c>
      <c r="CH276" s="70">
        <v>109.96994527216815</v>
      </c>
      <c r="CI276" s="70">
        <v>107.0758281665123</v>
      </c>
      <c r="CK276" s="63">
        <v>35701</v>
      </c>
      <c r="CL276" s="70">
        <v>83.315529097610025</v>
      </c>
      <c r="CM276" s="70">
        <v>70.952327507423632</v>
      </c>
      <c r="CO276" s="63">
        <v>43371</v>
      </c>
      <c r="CP276" s="71">
        <v>41.25</v>
      </c>
      <c r="CR276" s="63">
        <v>43797</v>
      </c>
      <c r="CS276" s="71">
        <v>872.75</v>
      </c>
      <c r="CT276" s="71">
        <v>320.68476439636675</v>
      </c>
      <c r="CV276" s="63">
        <v>43705</v>
      </c>
      <c r="CW276" s="93">
        <v>0.57937499999999997</v>
      </c>
    </row>
    <row r="277" spans="75:101" ht="15" thickBot="1">
      <c r="BW277" s="63">
        <v>43816</v>
      </c>
      <c r="BX277" s="65">
        <v>4.0719000000000003</v>
      </c>
      <c r="BZ277" s="63">
        <v>43852</v>
      </c>
      <c r="CA277" s="67">
        <v>81.64</v>
      </c>
      <c r="CC277" s="63">
        <v>43845</v>
      </c>
      <c r="CD277" s="68">
        <v>74</v>
      </c>
      <c r="CE277" s="68">
        <v>78</v>
      </c>
      <c r="CG277" s="69">
        <v>43708</v>
      </c>
      <c r="CH277" s="70">
        <v>127.94841802053813</v>
      </c>
      <c r="CI277" s="70">
        <v>127.86833497566298</v>
      </c>
      <c r="CK277" s="63">
        <v>35702</v>
      </c>
      <c r="CL277" s="70">
        <v>83.398054429750729</v>
      </c>
      <c r="CM277" s="70">
        <v>70.957623932937878</v>
      </c>
      <c r="CO277" s="63">
        <v>43372</v>
      </c>
      <c r="CP277" s="71">
        <v>41.25</v>
      </c>
      <c r="CR277" s="63">
        <v>43798</v>
      </c>
      <c r="CS277" s="71">
        <v>878.25</v>
      </c>
      <c r="CT277" s="71">
        <v>322.70569387695116</v>
      </c>
      <c r="CV277" s="63">
        <v>43706</v>
      </c>
      <c r="CW277" s="93">
        <v>0.57562500000000005</v>
      </c>
    </row>
    <row r="278" spans="75:101" ht="15" thickBot="1">
      <c r="BW278" s="63">
        <v>43817</v>
      </c>
      <c r="BX278" s="65">
        <v>4.0633999999999997</v>
      </c>
      <c r="BZ278" s="63">
        <v>43853</v>
      </c>
      <c r="CA278" s="67">
        <v>84</v>
      </c>
      <c r="CC278" s="63">
        <v>43846</v>
      </c>
      <c r="CD278" s="68">
        <v>73.75</v>
      </c>
      <c r="CE278" s="68">
        <v>77.75</v>
      </c>
      <c r="CG278" s="69">
        <v>43738</v>
      </c>
      <c r="CH278" s="70">
        <v>130.86202187193328</v>
      </c>
      <c r="CI278" s="70">
        <v>132.15820074834295</v>
      </c>
      <c r="CK278" s="63">
        <v>35703</v>
      </c>
      <c r="CL278" s="70">
        <v>83.340395128419232</v>
      </c>
      <c r="CM278" s="70">
        <v>70.96720346127195</v>
      </c>
      <c r="CO278" s="63">
        <v>43373</v>
      </c>
      <c r="CP278" s="71">
        <v>41.25</v>
      </c>
      <c r="CR278" s="63">
        <v>43801</v>
      </c>
      <c r="CS278" s="71">
        <v>885</v>
      </c>
      <c r="CT278" s="71">
        <v>325.18592551221377</v>
      </c>
      <c r="CV278" s="63">
        <v>43707</v>
      </c>
      <c r="CW278" s="93">
        <v>0.58062499999999995</v>
      </c>
    </row>
    <row r="279" spans="75:101" ht="15" thickBot="1">
      <c r="BW279" s="63">
        <v>43818</v>
      </c>
      <c r="BX279" s="65">
        <v>4.0697000000000001</v>
      </c>
      <c r="BZ279" s="63">
        <v>43854</v>
      </c>
      <c r="CA279" s="67">
        <v>83.29</v>
      </c>
      <c r="CC279" s="63">
        <v>43847</v>
      </c>
      <c r="CD279" s="68">
        <v>73.75</v>
      </c>
      <c r="CE279" s="68">
        <v>77.75</v>
      </c>
      <c r="CG279" s="69">
        <v>43769</v>
      </c>
      <c r="CH279" s="70">
        <v>129.93475769968174</v>
      </c>
      <c r="CI279" s="70">
        <v>131.02082196714238</v>
      </c>
      <c r="CK279" s="63">
        <v>35704</v>
      </c>
      <c r="CL279" s="70">
        <v>83.190319253654494</v>
      </c>
      <c r="CM279" s="70">
        <v>70.975050367035522</v>
      </c>
      <c r="CO279" s="63">
        <v>43374</v>
      </c>
      <c r="CP279" s="71">
        <v>39.549999999999997</v>
      </c>
      <c r="CR279" s="63">
        <v>43802</v>
      </c>
      <c r="CS279" s="71">
        <v>889.12</v>
      </c>
      <c r="CT279" s="71">
        <v>326.69978541403333</v>
      </c>
      <c r="CV279" s="63">
        <v>43708</v>
      </c>
      <c r="CW279" s="93">
        <v>0.58062499999999995</v>
      </c>
    </row>
    <row r="280" spans="75:101" ht="15" thickBot="1">
      <c r="BW280" s="63">
        <v>43819</v>
      </c>
      <c r="BX280" s="65">
        <v>4.1025</v>
      </c>
      <c r="BZ280" s="63">
        <v>43857</v>
      </c>
      <c r="CA280" s="67">
        <v>83.54</v>
      </c>
      <c r="CC280" s="63">
        <v>43850</v>
      </c>
      <c r="CD280" s="68">
        <v>74</v>
      </c>
      <c r="CE280" s="68">
        <v>78</v>
      </c>
      <c r="CG280" s="69">
        <v>43799</v>
      </c>
      <c r="CH280" s="70">
        <v>127.18500448332455</v>
      </c>
      <c r="CI280" s="70">
        <v>129.25410416361029</v>
      </c>
      <c r="CK280" s="63">
        <v>35705</v>
      </c>
      <c r="CL280" s="70">
        <v>83.309481129852458</v>
      </c>
      <c r="CM280" s="70">
        <v>70.982898140438351</v>
      </c>
      <c r="CO280" s="63">
        <v>43375</v>
      </c>
      <c r="CP280" s="71">
        <v>38.1</v>
      </c>
      <c r="CR280" s="63">
        <v>43803</v>
      </c>
      <c r="CS280" s="71">
        <v>885.62</v>
      </c>
      <c r="CT280" s="71">
        <v>325.4137393809342</v>
      </c>
      <c r="CV280" s="63">
        <v>43709</v>
      </c>
      <c r="CW280" s="93">
        <v>0.58062499999999995</v>
      </c>
    </row>
    <row r="281" spans="75:101" ht="15" thickBot="1">
      <c r="BW281" s="63">
        <v>43822</v>
      </c>
      <c r="BX281" s="65">
        <v>4.0834999999999999</v>
      </c>
      <c r="BZ281" s="63">
        <v>43858</v>
      </c>
      <c r="CA281" s="67">
        <v>84.63</v>
      </c>
      <c r="CC281" s="63">
        <v>43851</v>
      </c>
      <c r="CD281" s="68">
        <v>73.5</v>
      </c>
      <c r="CE281" s="68">
        <v>77.5</v>
      </c>
      <c r="CG281" s="69">
        <v>43830</v>
      </c>
      <c r="CH281" s="70">
        <v>123.82291597463005</v>
      </c>
      <c r="CI281" s="70">
        <v>124.89250768994712</v>
      </c>
      <c r="CK281" s="63">
        <v>35706</v>
      </c>
      <c r="CL281" s="70">
        <v>83.351564089438028</v>
      </c>
      <c r="CM281" s="70">
        <v>70.99074678157632</v>
      </c>
      <c r="CO281" s="63">
        <v>43376</v>
      </c>
      <c r="CP281" s="71">
        <v>37.69</v>
      </c>
      <c r="CR281" s="63">
        <v>43804</v>
      </c>
      <c r="CS281" s="71">
        <v>897.25</v>
      </c>
      <c r="CT281" s="71">
        <v>329.6870866280608</v>
      </c>
      <c r="CV281" s="63">
        <v>43710</v>
      </c>
      <c r="CW281" s="93">
        <v>0.59187500000000004</v>
      </c>
    </row>
    <row r="282" spans="75:101" ht="15" thickBot="1">
      <c r="BW282" s="63">
        <v>43823</v>
      </c>
      <c r="BX282" s="65">
        <v>4.0838000000000001</v>
      </c>
      <c r="BZ282" s="63">
        <v>43859</v>
      </c>
      <c r="CA282" s="67">
        <v>84.11</v>
      </c>
      <c r="CC282" s="63">
        <v>43852</v>
      </c>
      <c r="CD282" s="68">
        <v>73.75</v>
      </c>
      <c r="CE282" s="68">
        <v>77.75</v>
      </c>
      <c r="CG282" s="69">
        <v>43861</v>
      </c>
      <c r="CH282" s="70">
        <v>121.08614530738834</v>
      </c>
      <c r="CI282" s="70">
        <v>121.73315809455882</v>
      </c>
      <c r="CK282" s="63">
        <v>35707</v>
      </c>
      <c r="CL282" s="70">
        <v>83.359830640647999</v>
      </c>
      <c r="CM282" s="70">
        <v>70.998596290545436</v>
      </c>
      <c r="CO282" s="63">
        <v>43377</v>
      </c>
      <c r="CP282" s="71">
        <v>38.299999999999997</v>
      </c>
      <c r="CR282" s="63">
        <v>43805</v>
      </c>
      <c r="CS282" s="71">
        <v>900.25</v>
      </c>
      <c r="CT282" s="71">
        <v>330.78941179928864</v>
      </c>
      <c r="CV282" s="63">
        <v>43711</v>
      </c>
      <c r="CW282" s="93">
        <v>0.60687500000000005</v>
      </c>
    </row>
    <row r="283" spans="75:101" ht="15" thickBot="1">
      <c r="BW283" s="63">
        <v>43824</v>
      </c>
      <c r="BX283" s="65">
        <v>4.0838000000000001</v>
      </c>
      <c r="BZ283" s="63">
        <v>43860</v>
      </c>
      <c r="CA283" s="67">
        <v>84.88</v>
      </c>
      <c r="CC283" s="63">
        <v>43853</v>
      </c>
      <c r="CD283" s="68">
        <v>73.75</v>
      </c>
      <c r="CE283" s="68">
        <v>77.75</v>
      </c>
      <c r="CG283" s="69">
        <v>43890</v>
      </c>
      <c r="CH283" s="70">
        <v>119.2451935203249</v>
      </c>
      <c r="CI283" s="70">
        <v>122.03959800951537</v>
      </c>
      <c r="CK283" s="63">
        <v>35708</v>
      </c>
      <c r="CL283" s="70">
        <v>83.368098011709037</v>
      </c>
      <c r="CM283" s="70">
        <v>71.006446667441608</v>
      </c>
      <c r="CO283" s="63">
        <v>43378</v>
      </c>
      <c r="CP283" s="71">
        <v>37.840000000000003</v>
      </c>
      <c r="CR283" s="63">
        <v>43808</v>
      </c>
      <c r="CS283" s="71">
        <v>892.38</v>
      </c>
      <c r="CT283" s="71">
        <v>327.89764543343426</v>
      </c>
      <c r="CV283" s="63">
        <v>43712</v>
      </c>
      <c r="CW283" s="93">
        <v>0.59875</v>
      </c>
    </row>
    <row r="284" spans="75:101" ht="15" thickBot="1">
      <c r="BW284" s="63">
        <v>43825</v>
      </c>
      <c r="BX284" s="65">
        <v>4.056</v>
      </c>
      <c r="BZ284" s="63">
        <v>43861</v>
      </c>
      <c r="CA284" s="67">
        <v>85.41</v>
      </c>
      <c r="CC284" s="63">
        <v>43854</v>
      </c>
      <c r="CD284" s="68">
        <v>74.5</v>
      </c>
      <c r="CE284" s="68">
        <v>78.5</v>
      </c>
      <c r="CG284" s="69">
        <v>43921</v>
      </c>
      <c r="CH284" s="109">
        <v>115.03734389829133</v>
      </c>
      <c r="CI284" s="110">
        <v>122.29303206016127</v>
      </c>
      <c r="CK284" s="63">
        <v>35709</v>
      </c>
      <c r="CL284" s="70">
        <v>83.368706072331349</v>
      </c>
      <c r="CM284" s="70">
        <v>71.017726691305242</v>
      </c>
      <c r="CO284" s="63">
        <v>43379</v>
      </c>
      <c r="CP284" s="71">
        <v>37.840000000000003</v>
      </c>
      <c r="CR284" s="63">
        <v>43809</v>
      </c>
      <c r="CS284" s="71">
        <v>897.75</v>
      </c>
      <c r="CT284" s="71">
        <v>329.87080748993213</v>
      </c>
      <c r="CV284" s="63">
        <v>43713</v>
      </c>
      <c r="CW284" s="93">
        <v>0.604375</v>
      </c>
    </row>
    <row r="285" spans="75:101" ht="15" thickBot="1">
      <c r="BW285" s="63">
        <v>43826</v>
      </c>
      <c r="BX285" s="65">
        <v>4.0460000000000003</v>
      </c>
      <c r="BZ285" s="63">
        <v>43864</v>
      </c>
      <c r="CA285" s="67">
        <v>84.45</v>
      </c>
      <c r="CC285" s="63">
        <v>43857</v>
      </c>
      <c r="CD285" s="68">
        <v>74</v>
      </c>
      <c r="CE285" s="68">
        <v>78</v>
      </c>
      <c r="CG285" s="69">
        <v>43951</v>
      </c>
      <c r="CH285" s="109">
        <v>112.23737001793735</v>
      </c>
      <c r="CI285" s="110">
        <v>123.26866041269494</v>
      </c>
      <c r="CK285" s="63">
        <v>35710</v>
      </c>
      <c r="CL285" s="70">
        <v>83.486450814994384</v>
      </c>
      <c r="CM285" s="70">
        <v>71.025579183466576</v>
      </c>
      <c r="CO285" s="63">
        <v>43380</v>
      </c>
      <c r="CP285" s="71">
        <v>37.840000000000003</v>
      </c>
      <c r="CR285" s="63">
        <v>43810</v>
      </c>
      <c r="CS285" s="71">
        <v>907.12</v>
      </c>
      <c r="CT285" s="71">
        <v>333.31373644140041</v>
      </c>
      <c r="CV285" s="63">
        <v>43714</v>
      </c>
      <c r="CW285" s="93">
        <v>0.609375</v>
      </c>
    </row>
    <row r="286" spans="75:101" ht="15" thickBot="1">
      <c r="BW286" s="63">
        <v>43829</v>
      </c>
      <c r="BX286" s="65">
        <v>4.0194999999999999</v>
      </c>
      <c r="BZ286" s="63">
        <v>43865</v>
      </c>
      <c r="CA286" s="67">
        <v>84.82</v>
      </c>
      <c r="CC286" s="63">
        <v>43858</v>
      </c>
      <c r="CD286" s="68">
        <v>74.25</v>
      </c>
      <c r="CE286" s="68">
        <v>78.25</v>
      </c>
      <c r="CG286" s="69">
        <v>43952</v>
      </c>
      <c r="CH286" s="109">
        <v>112.51041437970839</v>
      </c>
      <c r="CI286" s="110">
        <v>124.6663646688918</v>
      </c>
      <c r="CK286" s="63">
        <v>35711</v>
      </c>
      <c r="CL286" s="70">
        <v>83.521526657131204</v>
      </c>
      <c r="CM286" s="70">
        <v>71.035147436695183</v>
      </c>
      <c r="CO286" s="63">
        <v>43381</v>
      </c>
      <c r="CP286" s="71">
        <v>37.840000000000003</v>
      </c>
      <c r="CR286" s="63">
        <v>43811</v>
      </c>
      <c r="CS286" s="71">
        <v>920.75</v>
      </c>
      <c r="CT286" s="71">
        <v>338.32196713601223</v>
      </c>
      <c r="CV286" s="63">
        <v>43715</v>
      </c>
      <c r="CW286" s="93">
        <v>0.609375</v>
      </c>
    </row>
    <row r="287" spans="75:101" ht="15" thickBot="1">
      <c r="BW287" s="63">
        <v>43830</v>
      </c>
      <c r="BX287" s="65">
        <v>4.0194999999999999</v>
      </c>
      <c r="BZ287" s="63">
        <v>43866</v>
      </c>
      <c r="CA287" s="67">
        <v>84.83</v>
      </c>
      <c r="CC287" s="63">
        <v>43859</v>
      </c>
      <c r="CD287" s="68">
        <v>74.25</v>
      </c>
      <c r="CE287" s="68">
        <v>78.25</v>
      </c>
      <c r="CG287" s="69">
        <v>43983</v>
      </c>
      <c r="CH287" s="109">
        <v>117.20120673624923</v>
      </c>
      <c r="CI287" s="110">
        <v>125.99810100737133</v>
      </c>
      <c r="CK287" s="63">
        <v>35712</v>
      </c>
      <c r="CL287" s="70">
        <v>83.699239730394865</v>
      </c>
      <c r="CM287" s="70">
        <v>71.044717020324327</v>
      </c>
      <c r="CO287" s="63">
        <v>43382</v>
      </c>
      <c r="CP287" s="71">
        <v>37.119999999999997</v>
      </c>
      <c r="CR287" s="63">
        <v>43812</v>
      </c>
      <c r="CS287" s="71">
        <v>927.75</v>
      </c>
      <c r="CT287" s="71">
        <v>340.89405920221054</v>
      </c>
      <c r="CV287" s="63">
        <v>43716</v>
      </c>
      <c r="CW287" s="93">
        <v>0.609375</v>
      </c>
    </row>
    <row r="288" spans="75:101" ht="15" thickBot="1">
      <c r="BW288" s="63">
        <v>43831</v>
      </c>
      <c r="BX288" s="65">
        <v>4.0194999999999999</v>
      </c>
      <c r="BZ288" s="63">
        <v>43867</v>
      </c>
      <c r="CA288" s="67">
        <v>84.24</v>
      </c>
      <c r="CC288" s="63">
        <v>43860</v>
      </c>
      <c r="CD288" s="68">
        <v>74</v>
      </c>
      <c r="CE288" s="68">
        <v>78</v>
      </c>
      <c r="CG288" s="69">
        <v>44013</v>
      </c>
      <c r="CH288" s="110">
        <v>118.71273527559974</v>
      </c>
      <c r="CI288" s="110">
        <v>127.40929525405923</v>
      </c>
      <c r="CK288" s="63">
        <v>35713</v>
      </c>
      <c r="CL288" s="70">
        <v>83.562660016100963</v>
      </c>
      <c r="CM288" s="70">
        <v>71.057719058488431</v>
      </c>
      <c r="CO288" s="63">
        <v>43383</v>
      </c>
      <c r="CP288" s="71">
        <v>37.25</v>
      </c>
      <c r="CR288" s="63">
        <v>43815</v>
      </c>
      <c r="CS288" s="71">
        <v>927.25</v>
      </c>
      <c r="CT288" s="71">
        <v>340.71033834033926</v>
      </c>
      <c r="CV288" s="63">
        <v>43717</v>
      </c>
      <c r="CW288" s="93">
        <v>0.59187500000000004</v>
      </c>
    </row>
    <row r="289" spans="75:101" ht="15" thickBot="1">
      <c r="BW289" s="63">
        <v>43832</v>
      </c>
      <c r="BX289" s="65">
        <v>4.0263</v>
      </c>
      <c r="BZ289" s="63">
        <v>43868</v>
      </c>
      <c r="CA289" s="67">
        <v>84.62</v>
      </c>
      <c r="CC289" s="63">
        <v>43861</v>
      </c>
      <c r="CD289" s="68">
        <v>74</v>
      </c>
      <c r="CE289" s="68">
        <v>78</v>
      </c>
      <c r="CG289" s="69">
        <v>44044</v>
      </c>
      <c r="CH289" s="110">
        <v>119.93207562005087</v>
      </c>
      <c r="CI289" s="110">
        <v>128.37440503365173</v>
      </c>
      <c r="CK289" s="63">
        <v>35714</v>
      </c>
      <c r="CL289" s="70">
        <v>83.570947503154287</v>
      </c>
      <c r="CM289" s="70">
        <v>71.065575972640787</v>
      </c>
      <c r="CO289" s="63">
        <v>43384</v>
      </c>
      <c r="CP289" s="71">
        <v>36.57</v>
      </c>
      <c r="CR289" s="63">
        <v>43816</v>
      </c>
      <c r="CS289" s="71">
        <v>925</v>
      </c>
      <c r="CT289" s="71">
        <v>339.88359446191834</v>
      </c>
      <c r="CV289" s="63">
        <v>43718</v>
      </c>
      <c r="CW289" s="93">
        <v>0.61</v>
      </c>
    </row>
    <row r="290" spans="75:101" ht="15" thickBot="1">
      <c r="BW290" s="63">
        <v>43833</v>
      </c>
      <c r="BX290" s="65">
        <v>4.0671999999999997</v>
      </c>
      <c r="BZ290" s="63">
        <v>43871</v>
      </c>
      <c r="CA290" s="67">
        <v>84.03</v>
      </c>
      <c r="CC290" s="63">
        <v>43864</v>
      </c>
      <c r="CD290" s="68">
        <v>74</v>
      </c>
      <c r="CE290" s="68">
        <v>78</v>
      </c>
      <c r="CG290" s="69">
        <v>44075</v>
      </c>
      <c r="CH290" s="110">
        <v>120.63919638699575</v>
      </c>
      <c r="CI290" s="110">
        <v>128.57950000391335</v>
      </c>
      <c r="CK290" s="63">
        <v>35715</v>
      </c>
      <c r="CL290" s="70">
        <v>83.579235812134982</v>
      </c>
      <c r="CM290" s="70">
        <v>71.073433755538986</v>
      </c>
      <c r="CO290" s="63">
        <v>43385</v>
      </c>
      <c r="CP290" s="71">
        <v>36.75</v>
      </c>
      <c r="CR290" s="63">
        <v>43817</v>
      </c>
      <c r="CS290" s="71">
        <v>928.12</v>
      </c>
      <c r="CT290" s="71">
        <v>341.03001263999533</v>
      </c>
      <c r="CV290" s="63">
        <v>43719</v>
      </c>
      <c r="CW290" s="93">
        <v>0.604375</v>
      </c>
    </row>
    <row r="291" spans="75:101" ht="15" thickBot="1">
      <c r="BW291" s="63">
        <v>43836</v>
      </c>
      <c r="BX291" s="65">
        <v>4.0617999999999999</v>
      </c>
      <c r="BZ291" s="63">
        <v>43872</v>
      </c>
      <c r="CA291" s="67">
        <v>83.74</v>
      </c>
      <c r="CC291" s="63">
        <v>43865</v>
      </c>
      <c r="CD291" s="68">
        <v>74</v>
      </c>
      <c r="CE291" s="68">
        <v>78</v>
      </c>
      <c r="CG291" s="69">
        <v>44105</v>
      </c>
      <c r="CH291" s="110">
        <v>119.34350877089008</v>
      </c>
      <c r="CI291" s="110">
        <v>128.5365673797842</v>
      </c>
      <c r="CK291" s="63">
        <v>35716</v>
      </c>
      <c r="CL291" s="70">
        <v>83.584354395017769</v>
      </c>
      <c r="CM291" s="70">
        <v>71.084725000989565</v>
      </c>
      <c r="CO291" s="63">
        <v>43386</v>
      </c>
      <c r="CP291" s="71">
        <v>36.75</v>
      </c>
      <c r="CR291" s="63">
        <v>43818</v>
      </c>
      <c r="CS291" s="71">
        <v>933</v>
      </c>
      <c r="CT291" s="71">
        <v>342.82312825185926</v>
      </c>
      <c r="CV291" s="63">
        <v>43720</v>
      </c>
      <c r="CW291" s="93">
        <v>0.60499999999999998</v>
      </c>
    </row>
    <row r="292" spans="75:101" ht="15" thickBot="1">
      <c r="BW292" s="63">
        <v>43837</v>
      </c>
      <c r="BX292" s="65">
        <v>4.0678999999999998</v>
      </c>
      <c r="BZ292" s="63">
        <v>43873</v>
      </c>
      <c r="CA292" s="67">
        <v>82.47</v>
      </c>
      <c r="CC292" s="63">
        <v>43866</v>
      </c>
      <c r="CD292" s="68">
        <v>74</v>
      </c>
      <c r="CE292" s="68">
        <v>78</v>
      </c>
      <c r="CG292" s="69">
        <v>44136</v>
      </c>
      <c r="CH292" s="110">
        <v>120.51046552985849</v>
      </c>
      <c r="CI292" s="110">
        <v>127.97126031907678</v>
      </c>
      <c r="CK292" s="63">
        <v>35717</v>
      </c>
      <c r="CL292" s="70">
        <v>83.525771950126625</v>
      </c>
      <c r="CM292" s="70">
        <v>71.091726626815017</v>
      </c>
      <c r="CO292" s="63">
        <v>43387</v>
      </c>
      <c r="CP292" s="71">
        <v>36.75</v>
      </c>
      <c r="CR292" s="63">
        <v>43819</v>
      </c>
      <c r="CS292" s="71">
        <v>937</v>
      </c>
      <c r="CT292" s="71">
        <v>344.29289514682972</v>
      </c>
      <c r="CV292" s="63">
        <v>43721</v>
      </c>
      <c r="CW292" s="93">
        <v>0.60750000000000004</v>
      </c>
    </row>
    <row r="293" spans="75:101" ht="15" thickBot="1">
      <c r="BW293" s="63">
        <v>43838</v>
      </c>
      <c r="BX293" s="65">
        <v>4.0648999999999997</v>
      </c>
      <c r="BZ293" s="63">
        <v>43874</v>
      </c>
      <c r="CA293" s="67">
        <v>83.45</v>
      </c>
      <c r="CC293" s="63">
        <v>43867</v>
      </c>
      <c r="CD293" s="68">
        <v>73.5</v>
      </c>
      <c r="CE293" s="68">
        <v>77.5</v>
      </c>
      <c r="CG293" s="69">
        <v>44166</v>
      </c>
      <c r="CH293" s="111">
        <v>123.97835241954003</v>
      </c>
      <c r="CI293" s="111">
        <v>128.27534235245355</v>
      </c>
      <c r="CK293" s="63">
        <v>35718</v>
      </c>
      <c r="CL293" s="70">
        <v>83.593673041647634</v>
      </c>
      <c r="CM293" s="70">
        <v>71.093579296396044</v>
      </c>
      <c r="CO293" s="63">
        <v>43388</v>
      </c>
      <c r="CP293" s="71">
        <v>36.75</v>
      </c>
      <c r="CR293" s="63">
        <v>43822</v>
      </c>
      <c r="CS293" s="71">
        <v>937</v>
      </c>
      <c r="CT293" s="71">
        <v>344.29289514682972</v>
      </c>
      <c r="CV293" s="63">
        <v>43722</v>
      </c>
      <c r="CW293" s="93">
        <v>0.60750000000000004</v>
      </c>
    </row>
    <row r="294" spans="75:101" ht="15" thickBot="1">
      <c r="BW294" s="63">
        <v>43839</v>
      </c>
      <c r="BX294" s="65">
        <v>4.0926999999999998</v>
      </c>
      <c r="BZ294" s="63">
        <v>43875</v>
      </c>
      <c r="CA294" s="67">
        <v>83.23</v>
      </c>
      <c r="CC294" s="63">
        <v>43868</v>
      </c>
      <c r="CD294" s="68">
        <v>73.5</v>
      </c>
      <c r="CE294" s="68">
        <v>77.5</v>
      </c>
      <c r="CG294" s="69">
        <v>44197</v>
      </c>
      <c r="CH294" s="111">
        <v>123.72219487078384</v>
      </c>
      <c r="CI294" s="111">
        <v>128.42556756637677</v>
      </c>
      <c r="CK294" s="63">
        <v>35719</v>
      </c>
      <c r="CL294" s="70">
        <v>83.709259909998778</v>
      </c>
      <c r="CM294" s="70">
        <v>71.09886534258419</v>
      </c>
      <c r="CO294" s="63">
        <v>43389</v>
      </c>
      <c r="CP294" s="71">
        <v>36</v>
      </c>
      <c r="CR294" s="63">
        <v>43823</v>
      </c>
      <c r="CS294" s="71">
        <v>937.5</v>
      </c>
      <c r="CT294" s="71">
        <v>344.47661600870106</v>
      </c>
      <c r="CV294" s="63">
        <v>43723</v>
      </c>
      <c r="CW294" s="93">
        <v>0.60750000000000004</v>
      </c>
    </row>
    <row r="295" spans="75:101" ht="15" thickBot="1">
      <c r="BW295" s="63">
        <v>43840</v>
      </c>
      <c r="BX295" s="65">
        <v>4.0963000000000003</v>
      </c>
      <c r="BZ295" s="63">
        <v>43878</v>
      </c>
      <c r="CA295" s="67">
        <v>82.92</v>
      </c>
      <c r="CC295" s="63">
        <v>43871</v>
      </c>
      <c r="CD295" s="68">
        <v>73</v>
      </c>
      <c r="CE295" s="68">
        <v>77</v>
      </c>
      <c r="CG295" s="69">
        <v>44228</v>
      </c>
      <c r="CH295" s="111">
        <v>123.34755527454023</v>
      </c>
      <c r="CI295" s="111">
        <v>128.22984284095838</v>
      </c>
      <c r="CK295" s="63">
        <v>35720</v>
      </c>
      <c r="CL295" s="70">
        <v>83.387380494851143</v>
      </c>
      <c r="CM295" s="70">
        <v>71.109301924080796</v>
      </c>
      <c r="CO295" s="63">
        <v>43390</v>
      </c>
      <c r="CP295" s="71">
        <v>36.18</v>
      </c>
      <c r="CR295" s="63">
        <v>43824</v>
      </c>
      <c r="CS295" s="71">
        <v>929.88</v>
      </c>
      <c r="CT295" s="71">
        <v>341.67671007378232</v>
      </c>
      <c r="CV295" s="63">
        <v>43724</v>
      </c>
      <c r="CW295" s="93">
        <v>0.60187500000000005</v>
      </c>
    </row>
    <row r="296" spans="75:101" ht="15" thickBot="1">
      <c r="BW296" s="63">
        <v>43843</v>
      </c>
      <c r="BX296" s="65">
        <v>4.1467999999999998</v>
      </c>
      <c r="BZ296" s="63">
        <v>43879</v>
      </c>
      <c r="CA296" s="67">
        <v>81.5</v>
      </c>
      <c r="CC296" s="63">
        <v>43872</v>
      </c>
      <c r="CD296" s="68">
        <v>73.5</v>
      </c>
      <c r="CE296" s="68">
        <v>77.5</v>
      </c>
      <c r="CK296" s="63">
        <v>35721</v>
      </c>
      <c r="CL296" s="70">
        <v>83.395650598221792</v>
      </c>
      <c r="CM296" s="70">
        <v>71.117164541795688</v>
      </c>
      <c r="CO296" s="63">
        <v>43391</v>
      </c>
      <c r="CP296" s="71">
        <v>36.65</v>
      </c>
      <c r="CR296" s="63">
        <v>43825</v>
      </c>
      <c r="CS296" s="71">
        <v>929.38</v>
      </c>
      <c r="CT296" s="71">
        <v>341.49298921191098</v>
      </c>
      <c r="CV296" s="63">
        <v>43725</v>
      </c>
      <c r="CW296" s="93">
        <v>0.60124999999999995</v>
      </c>
    </row>
    <row r="297" spans="75:101" ht="15" thickBot="1">
      <c r="BW297" s="63">
        <v>43844</v>
      </c>
      <c r="BX297" s="65">
        <v>4.133</v>
      </c>
      <c r="BZ297" s="63">
        <v>43880</v>
      </c>
      <c r="CA297" s="67">
        <v>81.739999999999995</v>
      </c>
      <c r="CC297" s="63">
        <v>43873</v>
      </c>
      <c r="CD297" s="68">
        <v>74.25</v>
      </c>
      <c r="CE297" s="68">
        <v>78.25</v>
      </c>
      <c r="CK297" s="63">
        <v>35722</v>
      </c>
      <c r="CL297" s="70">
        <v>83.403921521795809</v>
      </c>
      <c r="CM297" s="70">
        <v>71.125028028887129</v>
      </c>
      <c r="CO297" s="63">
        <v>43392</v>
      </c>
      <c r="CP297" s="71">
        <v>36.54</v>
      </c>
      <c r="CR297" s="63">
        <v>43826</v>
      </c>
      <c r="CS297" s="71">
        <v>939.25</v>
      </c>
      <c r="CT297" s="71">
        <v>345.11963902525059</v>
      </c>
      <c r="CV297" s="63">
        <v>43726</v>
      </c>
      <c r="CW297" s="93">
        <v>0.604375</v>
      </c>
    </row>
    <row r="298" spans="75:101" ht="15" thickBot="1">
      <c r="BW298" s="63">
        <v>43845</v>
      </c>
      <c r="BX298" s="65">
        <v>4.1756000000000002</v>
      </c>
      <c r="BZ298" s="63">
        <v>43881</v>
      </c>
      <c r="CA298" s="67">
        <v>81.36</v>
      </c>
      <c r="CC298" s="63">
        <v>43874</v>
      </c>
      <c r="CD298" s="68">
        <v>74.900000000000006</v>
      </c>
      <c r="CE298" s="68">
        <v>78.900000000000006</v>
      </c>
      <c r="CK298" s="63">
        <v>35723</v>
      </c>
      <c r="CL298" s="70">
        <v>83.376016013558015</v>
      </c>
      <c r="CM298" s="70">
        <v>71.13632730510524</v>
      </c>
      <c r="CO298" s="63">
        <v>43393</v>
      </c>
      <c r="CP298" s="71">
        <v>36.54</v>
      </c>
      <c r="CR298" s="63">
        <v>43829</v>
      </c>
      <c r="CS298" s="71">
        <v>943.5</v>
      </c>
      <c r="CT298" s="71">
        <v>346.68126635115675</v>
      </c>
      <c r="CV298" s="63">
        <v>43727</v>
      </c>
      <c r="CW298" s="93">
        <v>0.59875</v>
      </c>
    </row>
    <row r="299" spans="75:101" ht="15" thickBot="1">
      <c r="BW299" s="63">
        <v>43846</v>
      </c>
      <c r="BX299" s="65">
        <v>4.1851000000000003</v>
      </c>
      <c r="BZ299" s="63">
        <v>43882</v>
      </c>
      <c r="CA299" s="67">
        <v>80.569999999999993</v>
      </c>
      <c r="CC299" s="63">
        <v>43875</v>
      </c>
      <c r="CD299" s="68">
        <v>73.900000000000006</v>
      </c>
      <c r="CE299" s="68">
        <v>77.900000000000006</v>
      </c>
      <c r="CK299" s="63">
        <v>35724</v>
      </c>
      <c r="CL299" s="70">
        <v>83.241771260667704</v>
      </c>
      <c r="CM299" s="70">
        <v>71.146769603365982</v>
      </c>
      <c r="CO299" s="63">
        <v>43394</v>
      </c>
      <c r="CP299" s="71">
        <v>36.54</v>
      </c>
      <c r="CR299" s="63">
        <v>43830</v>
      </c>
      <c r="CS299" s="71">
        <v>943.5</v>
      </c>
      <c r="CT299" s="71">
        <v>346.68126635115675</v>
      </c>
      <c r="CV299" s="63">
        <v>43728</v>
      </c>
      <c r="CW299" s="93">
        <v>0.59375</v>
      </c>
    </row>
    <row r="300" spans="75:101" ht="15" thickBot="1">
      <c r="BW300" s="63">
        <v>43847</v>
      </c>
      <c r="BX300" s="65">
        <v>4.1619999999999999</v>
      </c>
      <c r="BZ300" s="63">
        <v>43887</v>
      </c>
      <c r="CA300" s="67">
        <v>80.680000000000007</v>
      </c>
      <c r="CC300" s="63">
        <v>43878</v>
      </c>
      <c r="CD300" s="68">
        <v>74</v>
      </c>
      <c r="CE300" s="68">
        <v>78</v>
      </c>
      <c r="CK300" s="63">
        <v>35725</v>
      </c>
      <c r="CL300" s="70">
        <v>83.266600386311168</v>
      </c>
      <c r="CM300" s="70">
        <v>71.156354452442415</v>
      </c>
      <c r="CO300" s="63">
        <v>43395</v>
      </c>
      <c r="CP300" s="71">
        <v>36.46</v>
      </c>
      <c r="CR300" s="63">
        <v>43831</v>
      </c>
      <c r="CS300" s="71">
        <v>943.25</v>
      </c>
      <c r="CT300" s="71">
        <v>346.58940592022105</v>
      </c>
      <c r="CV300" s="63">
        <v>43729</v>
      </c>
      <c r="CW300" s="93">
        <v>0.59375</v>
      </c>
    </row>
    <row r="301" spans="75:101" ht="15" thickBot="1">
      <c r="BW301" s="63">
        <v>43850</v>
      </c>
      <c r="BX301" s="65">
        <v>4.1901999999999999</v>
      </c>
      <c r="BZ301" s="63">
        <v>43888</v>
      </c>
      <c r="CA301" s="67">
        <v>80.56</v>
      </c>
      <c r="CC301" s="63">
        <v>43879</v>
      </c>
      <c r="CD301" s="68">
        <v>74.7</v>
      </c>
      <c r="CE301" s="68">
        <v>78.7</v>
      </c>
      <c r="CK301" s="63">
        <v>35726</v>
      </c>
      <c r="CL301" s="70">
        <v>83.323897719480698</v>
      </c>
      <c r="CM301" s="70">
        <v>71.15906768622024</v>
      </c>
      <c r="CO301" s="63">
        <v>43396</v>
      </c>
      <c r="CP301" s="71">
        <v>36.590000000000003</v>
      </c>
      <c r="CR301" s="63">
        <v>43832</v>
      </c>
      <c r="CS301" s="71">
        <v>929.75</v>
      </c>
      <c r="CT301" s="71">
        <v>341.62894264969577</v>
      </c>
      <c r="CV301" s="63">
        <v>43730</v>
      </c>
      <c r="CW301" s="93">
        <v>0.59375</v>
      </c>
    </row>
    <row r="302" spans="75:101" ht="15" thickBot="1">
      <c r="BW302" s="63">
        <v>43851</v>
      </c>
      <c r="BX302" s="65">
        <v>4.2126000000000001</v>
      </c>
      <c r="BZ302" s="63">
        <v>43889</v>
      </c>
      <c r="CA302" s="67">
        <v>82.03</v>
      </c>
      <c r="CC302" s="63">
        <v>43880</v>
      </c>
      <c r="CD302" s="68">
        <v>74.900000000000006</v>
      </c>
      <c r="CE302" s="68">
        <v>78.900000000000006</v>
      </c>
      <c r="CK302" s="63">
        <v>35727</v>
      </c>
      <c r="CL302" s="70">
        <v>83.277403575784803</v>
      </c>
      <c r="CM302" s="70">
        <v>71.169513291487419</v>
      </c>
      <c r="CO302" s="63">
        <v>43397</v>
      </c>
      <c r="CP302" s="71">
        <v>37</v>
      </c>
      <c r="CR302" s="63">
        <v>43833</v>
      </c>
      <c r="CS302" s="71">
        <v>927.62</v>
      </c>
      <c r="CT302" s="71">
        <v>340.846291778124</v>
      </c>
      <c r="CV302" s="63">
        <v>43731</v>
      </c>
      <c r="CW302" s="93">
        <v>0.59812500000000002</v>
      </c>
    </row>
    <row r="303" spans="75:101" ht="15" thickBot="1">
      <c r="BW303" s="63">
        <v>43852</v>
      </c>
      <c r="BX303" s="65">
        <v>4.1829000000000001</v>
      </c>
      <c r="BZ303" s="63">
        <v>43892</v>
      </c>
      <c r="CA303" s="67">
        <v>82.48</v>
      </c>
      <c r="CC303" s="63">
        <v>43881</v>
      </c>
      <c r="CD303" s="68">
        <v>74.8</v>
      </c>
      <c r="CE303" s="68">
        <v>78.8</v>
      </c>
      <c r="CK303" s="63">
        <v>35728</v>
      </c>
      <c r="CL303" s="70">
        <v>83.28566277198361</v>
      </c>
      <c r="CM303" s="70">
        <v>71.177382566825898</v>
      </c>
      <c r="CO303" s="63">
        <v>43398</v>
      </c>
      <c r="CP303" s="71">
        <v>36.79</v>
      </c>
      <c r="CR303" s="63">
        <v>43836</v>
      </c>
      <c r="CS303" s="71">
        <v>932.5</v>
      </c>
      <c r="CT303" s="71">
        <v>342.63940738998798</v>
      </c>
      <c r="CV303" s="63">
        <v>43732</v>
      </c>
      <c r="CW303" s="93">
        <v>0.59250000000000003</v>
      </c>
    </row>
    <row r="304" spans="75:101" ht="15" thickBot="1">
      <c r="BW304" s="63">
        <v>43853</v>
      </c>
      <c r="BX304" s="65">
        <v>4.1707000000000001</v>
      </c>
      <c r="BZ304" s="63">
        <v>43893</v>
      </c>
      <c r="CA304" s="67">
        <v>82.01</v>
      </c>
      <c r="CC304" s="63">
        <v>43882</v>
      </c>
      <c r="CD304" s="68">
        <v>74.8</v>
      </c>
      <c r="CE304" s="68">
        <v>78.8</v>
      </c>
      <c r="CK304" s="63">
        <v>35729</v>
      </c>
      <c r="CL304" s="70">
        <v>83.293922787304027</v>
      </c>
      <c r="CM304" s="70">
        <v>71.185252712277034</v>
      </c>
      <c r="CO304" s="63">
        <v>43399</v>
      </c>
      <c r="CP304" s="71">
        <v>36.840000000000003</v>
      </c>
      <c r="CR304" s="63">
        <v>43837</v>
      </c>
      <c r="CS304" s="71">
        <v>944</v>
      </c>
      <c r="CT304" s="71">
        <v>346.86498721302803</v>
      </c>
      <c r="CV304" s="63">
        <v>43733</v>
      </c>
      <c r="CW304" s="93">
        <v>0.58875</v>
      </c>
    </row>
    <row r="305" spans="75:101" ht="15" thickBot="1">
      <c r="BW305" s="63">
        <v>43854</v>
      </c>
      <c r="BX305" s="65">
        <v>4.1817000000000002</v>
      </c>
      <c r="BZ305" s="63">
        <v>43894</v>
      </c>
      <c r="CA305" s="67">
        <v>81.55</v>
      </c>
      <c r="CC305" s="63">
        <v>43887</v>
      </c>
      <c r="CD305" s="68">
        <v>74.7</v>
      </c>
      <c r="CE305" s="68">
        <v>78.7</v>
      </c>
      <c r="CK305" s="63">
        <v>35730</v>
      </c>
      <c r="CL305" s="70">
        <v>83.40321371477296</v>
      </c>
      <c r="CM305" s="70">
        <v>71.192264260523558</v>
      </c>
      <c r="CO305" s="63">
        <v>43400</v>
      </c>
      <c r="CP305" s="71">
        <v>36.840000000000003</v>
      </c>
      <c r="CR305" s="63">
        <v>43838</v>
      </c>
      <c r="CS305" s="71">
        <v>946.75</v>
      </c>
      <c r="CT305" s="71">
        <v>347.87545195332024</v>
      </c>
      <c r="CV305" s="63">
        <v>43734</v>
      </c>
      <c r="CW305" s="93">
        <v>0.59562499999999996</v>
      </c>
    </row>
    <row r="306" spans="75:101" ht="15" thickBot="1">
      <c r="BW306" s="63">
        <v>43857</v>
      </c>
      <c r="BX306" s="65">
        <v>4.2077</v>
      </c>
      <c r="BZ306" s="63">
        <v>43895</v>
      </c>
      <c r="CA306" s="67">
        <v>81.95</v>
      </c>
      <c r="CC306" s="63">
        <v>43888</v>
      </c>
      <c r="CD306" s="68">
        <v>74.5</v>
      </c>
      <c r="CE306" s="68">
        <v>78.5</v>
      </c>
      <c r="CK306" s="63">
        <v>35731</v>
      </c>
      <c r="CL306" s="70">
        <v>83.807373735241796</v>
      </c>
      <c r="CM306" s="70">
        <v>71.203574425767897</v>
      </c>
      <c r="CO306" s="63">
        <v>43401</v>
      </c>
      <c r="CP306" s="71">
        <v>36.840000000000003</v>
      </c>
      <c r="CR306" s="63">
        <v>43839</v>
      </c>
      <c r="CS306" s="71">
        <v>942.5</v>
      </c>
      <c r="CT306" s="71">
        <v>346.31382462741414</v>
      </c>
      <c r="CV306" s="63">
        <v>43735</v>
      </c>
      <c r="CW306" s="93">
        <v>0.59624999999999995</v>
      </c>
    </row>
    <row r="307" spans="75:101" ht="15" thickBot="1">
      <c r="BW307" s="63">
        <v>43858</v>
      </c>
      <c r="BX307" s="65">
        <v>4.1944999999999997</v>
      </c>
      <c r="BZ307" s="63">
        <v>43896</v>
      </c>
      <c r="CA307" s="67">
        <v>83.22</v>
      </c>
      <c r="CC307" s="63">
        <v>43889</v>
      </c>
      <c r="CD307" s="68">
        <v>74.55</v>
      </c>
      <c r="CE307" s="68">
        <v>78.55</v>
      </c>
      <c r="CK307" s="63">
        <v>35732</v>
      </c>
      <c r="CL307" s="70">
        <v>83.742283291154436</v>
      </c>
      <c r="CM307" s="70">
        <v>71.209728048513313</v>
      </c>
      <c r="CO307" s="63">
        <v>43402</v>
      </c>
      <c r="CP307" s="71">
        <v>36.9</v>
      </c>
      <c r="CR307" s="63">
        <v>43840</v>
      </c>
      <c r="CS307" s="71">
        <v>946</v>
      </c>
      <c r="CT307" s="71">
        <v>347.59987066051326</v>
      </c>
      <c r="CV307" s="63">
        <v>43736</v>
      </c>
      <c r="CW307" s="93">
        <v>0.59624999999999995</v>
      </c>
    </row>
    <row r="308" spans="75:101" ht="15" thickBot="1">
      <c r="BW308" s="63">
        <v>43859</v>
      </c>
      <c r="BX308" s="65">
        <v>4.2305999999999999</v>
      </c>
      <c r="BZ308" s="63">
        <v>43899</v>
      </c>
      <c r="CA308" s="67">
        <v>86.49</v>
      </c>
      <c r="CC308" s="63">
        <v>43892</v>
      </c>
      <c r="CD308" s="96">
        <v>74.5</v>
      </c>
      <c r="CE308" s="96">
        <v>78.5</v>
      </c>
      <c r="CK308" s="63">
        <v>35733</v>
      </c>
      <c r="CL308" s="70">
        <v>83.796752647609622</v>
      </c>
      <c r="CM308" s="70">
        <v>71.214162801782763</v>
      </c>
      <c r="CO308" s="63">
        <v>43403</v>
      </c>
      <c r="CP308" s="71">
        <v>36.715000000000003</v>
      </c>
      <c r="CR308" s="63">
        <v>43843</v>
      </c>
      <c r="CS308" s="71">
        <v>941.25</v>
      </c>
      <c r="CT308" s="71">
        <v>345.85452247273582</v>
      </c>
      <c r="CV308" s="63">
        <v>43737</v>
      </c>
      <c r="CW308" s="93">
        <v>0.59624999999999995</v>
      </c>
    </row>
    <row r="309" spans="75:101" ht="15" thickBot="1">
      <c r="BW309" s="63">
        <v>43860</v>
      </c>
      <c r="BX309" s="65">
        <v>4.2431999999999999</v>
      </c>
      <c r="BZ309" s="63">
        <v>43900</v>
      </c>
      <c r="CA309" s="67">
        <v>84.85</v>
      </c>
      <c r="CC309" s="63">
        <v>43893</v>
      </c>
      <c r="CD309" s="96">
        <v>74.5</v>
      </c>
      <c r="CE309" s="96">
        <v>78.5</v>
      </c>
      <c r="CK309" s="63">
        <v>35734</v>
      </c>
      <c r="CL309" s="70">
        <v>83.889691624344152</v>
      </c>
      <c r="CM309" s="70">
        <v>71.223756646985478</v>
      </c>
      <c r="CO309" s="63">
        <v>43404</v>
      </c>
      <c r="CP309" s="71">
        <v>35.950000000000003</v>
      </c>
      <c r="CR309" s="63">
        <v>43844</v>
      </c>
      <c r="CS309" s="71">
        <v>941.75</v>
      </c>
      <c r="CT309" s="71">
        <v>346.03824333460716</v>
      </c>
      <c r="CV309" s="63">
        <v>43738</v>
      </c>
      <c r="CW309" s="93">
        <v>0.58875</v>
      </c>
    </row>
    <row r="310" spans="75:101" ht="15" thickBot="1">
      <c r="BW310" s="63">
        <v>43861</v>
      </c>
      <c r="BX310" s="65">
        <v>4.2824</v>
      </c>
      <c r="BZ310" s="63">
        <v>43901</v>
      </c>
      <c r="CA310" s="67">
        <v>87.1</v>
      </c>
      <c r="CC310" s="63">
        <v>43894</v>
      </c>
      <c r="CD310" s="96">
        <v>74.5</v>
      </c>
      <c r="CE310" s="96">
        <v>78.5</v>
      </c>
      <c r="CK310" s="63">
        <v>35735</v>
      </c>
      <c r="CL310" s="70">
        <v>83.899492127987301</v>
      </c>
      <c r="CM310" s="70">
        <v>71.231287969061071</v>
      </c>
      <c r="CO310" s="63">
        <v>43405</v>
      </c>
      <c r="CP310" s="71">
        <v>35.67</v>
      </c>
      <c r="CR310" s="63">
        <v>43845</v>
      </c>
      <c r="CS310" s="71">
        <v>929.5</v>
      </c>
      <c r="CT310" s="71">
        <v>341.53708221876013</v>
      </c>
      <c r="CV310" s="63">
        <v>43739</v>
      </c>
      <c r="CW310" s="93">
        <v>0.59937499999999999</v>
      </c>
    </row>
    <row r="311" spans="75:101" ht="15" thickBot="1">
      <c r="BW311" s="63">
        <v>43864</v>
      </c>
      <c r="BX311" s="65">
        <v>4.2480000000000002</v>
      </c>
      <c r="BZ311" s="63">
        <v>43902</v>
      </c>
      <c r="CA311" s="67">
        <v>89.04</v>
      </c>
      <c r="CC311" s="63">
        <v>43895</v>
      </c>
      <c r="CD311" s="96">
        <v>74.5</v>
      </c>
      <c r="CE311" s="96">
        <v>78.5</v>
      </c>
      <c r="CK311" s="63">
        <v>35736</v>
      </c>
      <c r="CL311" s="70">
        <v>83.90929377658486</v>
      </c>
      <c r="CM311" s="70">
        <v>71.238820087511556</v>
      </c>
      <c r="CO311" s="63">
        <v>43406</v>
      </c>
      <c r="CP311" s="71">
        <v>35.49</v>
      </c>
      <c r="CR311" s="63">
        <v>43846</v>
      </c>
      <c r="CS311" s="71">
        <v>924.5</v>
      </c>
      <c r="CT311" s="71">
        <v>339.69987360004706</v>
      </c>
      <c r="CV311" s="63">
        <v>43740</v>
      </c>
      <c r="CW311" s="93">
        <v>0.59375</v>
      </c>
    </row>
    <row r="312" spans="75:101" ht="15" thickBot="1">
      <c r="BW312" s="63">
        <v>43865</v>
      </c>
      <c r="BX312" s="65">
        <v>4.2546999999999997</v>
      </c>
      <c r="BZ312" s="63">
        <v>43903</v>
      </c>
      <c r="CA312" s="67">
        <v>89.15</v>
      </c>
      <c r="CC312" s="63">
        <v>43896</v>
      </c>
      <c r="CD312" s="96">
        <v>74.5</v>
      </c>
      <c r="CE312" s="96">
        <v>78.5</v>
      </c>
      <c r="CK312" s="63">
        <v>35737</v>
      </c>
      <c r="CL312" s="70">
        <v>83.783090350855701</v>
      </c>
      <c r="CM312" s="70">
        <v>71.250653812101504</v>
      </c>
      <c r="CO312" s="63">
        <v>43407</v>
      </c>
      <c r="CP312" s="71">
        <v>35.49</v>
      </c>
      <c r="CR312" s="63">
        <v>43847</v>
      </c>
      <c r="CS312" s="71">
        <v>929.25</v>
      </c>
      <c r="CT312" s="71">
        <v>341.44522178782449</v>
      </c>
      <c r="CV312" s="63">
        <v>43741</v>
      </c>
      <c r="CW312" s="93">
        <v>0.59187500000000004</v>
      </c>
    </row>
    <row r="313" spans="75:101" ht="15" thickBot="1">
      <c r="BW313" s="63">
        <v>43866</v>
      </c>
      <c r="BX313" s="65">
        <v>4.2356999999999996</v>
      </c>
      <c r="BZ313" s="63">
        <v>43906</v>
      </c>
      <c r="CA313" s="67">
        <v>89.31</v>
      </c>
      <c r="CC313" s="63">
        <v>43899</v>
      </c>
      <c r="CD313" s="96">
        <v>75.5</v>
      </c>
      <c r="CE313" s="96">
        <v>79.5</v>
      </c>
      <c r="CK313" s="63">
        <v>35738</v>
      </c>
      <c r="CL313" s="70">
        <v>83.937791829117359</v>
      </c>
      <c r="CM313" s="70">
        <v>71.260768986273007</v>
      </c>
      <c r="CO313" s="63">
        <v>43408</v>
      </c>
      <c r="CP313" s="71">
        <v>35.49</v>
      </c>
      <c r="CR313" s="63">
        <v>43850</v>
      </c>
      <c r="CS313" s="71">
        <v>915.5</v>
      </c>
      <c r="CT313" s="71">
        <v>336.39289808636352</v>
      </c>
      <c r="CV313" s="63">
        <v>43742</v>
      </c>
      <c r="CW313" s="93">
        <v>0.57874999999999999</v>
      </c>
    </row>
    <row r="314" spans="75:101" ht="15" thickBot="1">
      <c r="BW314" s="63">
        <v>43867</v>
      </c>
      <c r="BX314" s="65">
        <v>4.2824999999999998</v>
      </c>
      <c r="BZ314" s="63">
        <v>43907</v>
      </c>
      <c r="CA314" s="67">
        <v>88.17</v>
      </c>
      <c r="CC314" s="63">
        <v>43900</v>
      </c>
      <c r="CD314" s="96">
        <v>75.75</v>
      </c>
      <c r="CE314" s="96">
        <v>79.75</v>
      </c>
      <c r="CK314" s="63">
        <v>35739</v>
      </c>
      <c r="CL314" s="70">
        <v>83.919718882640936</v>
      </c>
      <c r="CM314" s="70">
        <v>71.271746220803507</v>
      </c>
      <c r="CO314" s="63">
        <v>43409</v>
      </c>
      <c r="CP314" s="71">
        <v>35.65</v>
      </c>
      <c r="CR314" s="63">
        <v>43851</v>
      </c>
      <c r="CS314" s="71">
        <v>914</v>
      </c>
      <c r="CT314" s="71">
        <v>335.84173550074962</v>
      </c>
      <c r="CV314" s="63">
        <v>43743</v>
      </c>
      <c r="CW314" s="93">
        <v>0.57874999999999999</v>
      </c>
    </row>
    <row r="315" spans="75:101" ht="15" thickBot="1">
      <c r="BW315" s="63">
        <v>43868</v>
      </c>
      <c r="BX315" s="65">
        <v>4.3205999999999998</v>
      </c>
      <c r="BZ315" s="63">
        <v>43908</v>
      </c>
      <c r="CA315" s="67">
        <v>89.53</v>
      </c>
      <c r="CC315" s="63">
        <v>43901</v>
      </c>
      <c r="CD315" s="96">
        <v>76</v>
      </c>
      <c r="CE315" s="96">
        <v>80</v>
      </c>
      <c r="CK315" s="63">
        <v>35740</v>
      </c>
      <c r="CL315" s="70">
        <v>83.826023417216462</v>
      </c>
      <c r="CM315" s="70">
        <v>71.2810039234068</v>
      </c>
      <c r="CO315" s="63">
        <v>43410</v>
      </c>
      <c r="CP315" s="71">
        <v>35.65</v>
      </c>
      <c r="CR315" s="63">
        <v>43852</v>
      </c>
      <c r="CS315" s="71">
        <v>908.75</v>
      </c>
      <c r="CT315" s="71">
        <v>333.91266645110085</v>
      </c>
      <c r="CV315" s="63">
        <v>43744</v>
      </c>
      <c r="CW315" s="93">
        <v>0.57874999999999999</v>
      </c>
    </row>
    <row r="316" spans="75:101" ht="15" thickBot="1">
      <c r="BW316" s="63">
        <v>43871</v>
      </c>
      <c r="BX316" s="65">
        <v>4.3250999999999999</v>
      </c>
      <c r="BZ316" s="63">
        <v>43909</v>
      </c>
      <c r="CA316" s="67">
        <v>89.43</v>
      </c>
      <c r="CC316" s="63">
        <v>43902</v>
      </c>
      <c r="CD316" s="96">
        <v>79</v>
      </c>
      <c r="CE316" s="96">
        <v>83</v>
      </c>
      <c r="CK316" s="63">
        <v>35741</v>
      </c>
      <c r="CL316" s="70">
        <v>83.983257362277953</v>
      </c>
      <c r="CM316" s="70">
        <v>71.29112368687008</v>
      </c>
      <c r="CO316" s="63">
        <v>43411</v>
      </c>
      <c r="CP316" s="71">
        <v>35.67</v>
      </c>
      <c r="CR316" s="63">
        <v>43853</v>
      </c>
      <c r="CS316" s="71">
        <v>902.12</v>
      </c>
      <c r="CT316" s="71">
        <v>331.47652782268733</v>
      </c>
      <c r="CV316" s="63">
        <v>43745</v>
      </c>
      <c r="CW316" s="93">
        <v>0.57750000000000001</v>
      </c>
    </row>
    <row r="317" spans="75:101" ht="15" thickBot="1">
      <c r="BW317" s="63">
        <v>43872</v>
      </c>
      <c r="BX317" s="65">
        <v>4.3318000000000003</v>
      </c>
      <c r="BZ317" s="63">
        <v>43910</v>
      </c>
      <c r="CA317" s="67">
        <v>91.6</v>
      </c>
      <c r="CC317" s="63">
        <v>43903</v>
      </c>
      <c r="CD317" s="96">
        <v>79.75</v>
      </c>
      <c r="CE317" s="96">
        <v>83.75</v>
      </c>
      <c r="CK317" s="63">
        <v>35742</v>
      </c>
      <c r="CL317" s="70">
        <v>83.99306879683931</v>
      </c>
      <c r="CM317" s="70">
        <v>71.298662132451923</v>
      </c>
      <c r="CO317" s="63">
        <v>43412</v>
      </c>
      <c r="CP317" s="71">
        <v>35.5</v>
      </c>
      <c r="CR317" s="63">
        <v>43854</v>
      </c>
      <c r="CS317" s="71">
        <v>897.5</v>
      </c>
      <c r="CT317" s="71">
        <v>329.77894705899644</v>
      </c>
      <c r="CV317" s="63">
        <v>43746</v>
      </c>
      <c r="CW317" s="93">
        <v>0.57937499999999997</v>
      </c>
    </row>
    <row r="318" spans="75:101" ht="15" thickBot="1">
      <c r="BW318" s="63">
        <v>43873</v>
      </c>
      <c r="BX318" s="65">
        <v>4.3552</v>
      </c>
      <c r="BZ318" s="63">
        <v>43915</v>
      </c>
      <c r="CA318" s="67">
        <v>87.99</v>
      </c>
      <c r="CC318" s="63">
        <v>43906</v>
      </c>
      <c r="CD318" s="96">
        <v>81</v>
      </c>
      <c r="CE318" s="96">
        <v>85</v>
      </c>
      <c r="CK318" s="63">
        <v>35743</v>
      </c>
      <c r="CL318" s="70">
        <v>84.002881377632079</v>
      </c>
      <c r="CM318" s="70">
        <v>71.306201375161905</v>
      </c>
      <c r="CO318" s="63">
        <v>43413</v>
      </c>
      <c r="CP318" s="71">
        <v>35.380000000000003</v>
      </c>
      <c r="CR318" s="63">
        <v>43857</v>
      </c>
      <c r="CS318" s="71">
        <v>895.5</v>
      </c>
      <c r="CT318" s="71">
        <v>329.04406361151121</v>
      </c>
      <c r="CV318" s="63">
        <v>43747</v>
      </c>
      <c r="CW318" s="93">
        <v>0.56687500000000002</v>
      </c>
    </row>
    <row r="319" spans="75:101" ht="15" thickBot="1">
      <c r="BW319" s="63">
        <v>43874</v>
      </c>
      <c r="BX319" s="65">
        <v>4.3502000000000001</v>
      </c>
      <c r="BZ319" s="63">
        <v>43916</v>
      </c>
      <c r="CA319" s="67">
        <v>84.36</v>
      </c>
      <c r="CC319" s="63">
        <v>43907</v>
      </c>
      <c r="CD319" s="96">
        <v>82.5</v>
      </c>
      <c r="CE319" s="96">
        <v>86.5</v>
      </c>
      <c r="CK319" s="63">
        <v>35744</v>
      </c>
      <c r="CL319" s="70">
        <v>84.009540059296995</v>
      </c>
      <c r="CM319" s="70">
        <v>71.317185982551521</v>
      </c>
      <c r="CO319" s="63">
        <v>43414</v>
      </c>
      <c r="CP319" s="71">
        <v>35.380000000000003</v>
      </c>
      <c r="CR319" s="63">
        <v>43858</v>
      </c>
      <c r="CS319" s="71">
        <v>892.75</v>
      </c>
      <c r="CT319" s="71">
        <v>328.03359887121906</v>
      </c>
      <c r="CV319" s="63">
        <v>43748</v>
      </c>
      <c r="CW319" s="93">
        <v>0.57187500000000002</v>
      </c>
    </row>
    <row r="320" spans="75:101" ht="15" thickBot="1">
      <c r="BW320" s="63">
        <v>43875</v>
      </c>
      <c r="BX320" s="65">
        <v>4.2976000000000001</v>
      </c>
      <c r="BZ320" s="63">
        <v>43917</v>
      </c>
      <c r="CA320" s="67">
        <v>86.49</v>
      </c>
      <c r="CC320" s="63">
        <v>43908</v>
      </c>
      <c r="CD320" s="96">
        <v>84.25</v>
      </c>
      <c r="CE320" s="96">
        <v>89.25</v>
      </c>
      <c r="CK320" s="63">
        <v>35745</v>
      </c>
      <c r="CL320" s="70">
        <v>84.029094976015557</v>
      </c>
      <c r="CM320" s="70">
        <v>71.327311101183653</v>
      </c>
      <c r="CO320" s="63">
        <v>43415</v>
      </c>
      <c r="CP320" s="71">
        <v>35.380000000000003</v>
      </c>
      <c r="CR320" s="63">
        <v>43859</v>
      </c>
      <c r="CS320" s="71">
        <v>876</v>
      </c>
      <c r="CT320" s="71">
        <v>321.87894999853023</v>
      </c>
      <c r="CV320" s="63">
        <v>43749</v>
      </c>
      <c r="CW320" s="93">
        <v>0.55500000000000005</v>
      </c>
    </row>
    <row r="321" spans="75:101" ht="15" thickBot="1">
      <c r="BW321" s="63">
        <v>43878</v>
      </c>
      <c r="BX321" s="65">
        <v>4.3273000000000001</v>
      </c>
      <c r="BZ321" s="63">
        <v>43920</v>
      </c>
      <c r="CA321" s="67">
        <v>86.92</v>
      </c>
      <c r="CC321" s="63">
        <v>43909</v>
      </c>
      <c r="CD321" s="96">
        <v>81.5</v>
      </c>
      <c r="CE321" s="96">
        <v>85.5</v>
      </c>
      <c r="CK321" s="63">
        <v>35746</v>
      </c>
      <c r="CL321" s="70">
        <v>83.783657833852587</v>
      </c>
      <c r="CM321" s="70">
        <v>71.336576270912303</v>
      </c>
      <c r="CO321" s="63">
        <v>43416</v>
      </c>
      <c r="CP321" s="71">
        <v>35.380000000000003</v>
      </c>
      <c r="CR321" s="63">
        <v>43860</v>
      </c>
      <c r="CS321" s="71">
        <v>872.62</v>
      </c>
      <c r="CT321" s="71">
        <v>320.6369969722802</v>
      </c>
      <c r="CV321" s="63">
        <v>43750</v>
      </c>
      <c r="CW321" s="93">
        <v>0.55500000000000005</v>
      </c>
    </row>
    <row r="322" spans="75:101" ht="15" thickBot="1">
      <c r="BW322" s="63">
        <v>43879</v>
      </c>
      <c r="BX322" s="65">
        <v>4.3559000000000001</v>
      </c>
      <c r="BZ322" s="63">
        <v>43922</v>
      </c>
      <c r="CA322" s="67">
        <v>87.92</v>
      </c>
      <c r="CC322" s="63">
        <v>43910</v>
      </c>
      <c r="CD322" s="96">
        <v>80.5</v>
      </c>
      <c r="CE322" s="96">
        <v>85.5</v>
      </c>
      <c r="CK322" s="63">
        <v>35747</v>
      </c>
      <c r="CL322" s="70">
        <v>83.749560728710549</v>
      </c>
      <c r="CM322" s="70">
        <v>71.346704298509536</v>
      </c>
      <c r="CO322" s="63">
        <v>43417</v>
      </c>
      <c r="CP322" s="71">
        <v>36.049999999999997</v>
      </c>
      <c r="CR322" s="63">
        <v>43861</v>
      </c>
      <c r="CS322" s="71">
        <v>875.75</v>
      </c>
      <c r="CT322" s="71">
        <v>321.78708956759459</v>
      </c>
      <c r="CV322" s="63">
        <v>43751</v>
      </c>
      <c r="CW322" s="93">
        <v>0.55500000000000005</v>
      </c>
    </row>
    <row r="323" spans="75:101" ht="15" thickBot="1">
      <c r="BW323" s="63">
        <v>43880</v>
      </c>
      <c r="BX323" s="65">
        <v>4.3653000000000004</v>
      </c>
      <c r="BZ323" s="63">
        <v>43923</v>
      </c>
      <c r="CA323" s="67">
        <v>88.81</v>
      </c>
      <c r="CC323" s="63">
        <v>43915</v>
      </c>
      <c r="CD323" s="96">
        <v>79.5</v>
      </c>
      <c r="CE323" s="96">
        <v>84.5</v>
      </c>
      <c r="CK323" s="63">
        <v>35748</v>
      </c>
      <c r="CL323" s="70">
        <v>83.61077685987631</v>
      </c>
      <c r="CM323" s="70">
        <v>71.353386917435103</v>
      </c>
      <c r="CO323" s="63">
        <v>43418</v>
      </c>
      <c r="CP323" s="71">
        <v>35.9</v>
      </c>
      <c r="CR323" s="63">
        <v>43864</v>
      </c>
      <c r="CS323" s="71">
        <v>879.75</v>
      </c>
      <c r="CT323" s="71">
        <v>323.25685646256505</v>
      </c>
      <c r="CV323" s="63">
        <v>43752</v>
      </c>
      <c r="CW323" s="93">
        <v>0.55500000000000005</v>
      </c>
    </row>
    <row r="324" spans="75:101" ht="15" thickBot="1">
      <c r="BW324" s="63">
        <v>43881</v>
      </c>
      <c r="BX324" s="65">
        <v>4.3936000000000002</v>
      </c>
      <c r="BZ324" s="63">
        <v>43924</v>
      </c>
      <c r="CA324" s="67">
        <v>89.09</v>
      </c>
      <c r="CC324" s="63">
        <v>43916</v>
      </c>
      <c r="CD324" s="96">
        <v>79.5</v>
      </c>
      <c r="CE324" s="96">
        <v>84.5</v>
      </c>
      <c r="CK324" s="63">
        <v>35749</v>
      </c>
      <c r="CL324" s="70">
        <v>83.620544779001477</v>
      </c>
      <c r="CM324" s="70">
        <v>71.360931946837624</v>
      </c>
      <c r="CO324" s="63">
        <v>43419</v>
      </c>
      <c r="CP324" s="71">
        <v>36.049999999999997</v>
      </c>
      <c r="CR324" s="63">
        <v>43865</v>
      </c>
      <c r="CS324" s="71">
        <v>880</v>
      </c>
      <c r="CT324" s="71">
        <v>323.34871689350069</v>
      </c>
      <c r="CV324" s="63">
        <v>43753</v>
      </c>
      <c r="CW324" s="93">
        <v>0.55687500000000001</v>
      </c>
    </row>
    <row r="325" spans="75:101" ht="15" thickBot="1">
      <c r="BW325" s="63">
        <v>43882</v>
      </c>
      <c r="BX325" s="65">
        <v>4.3898000000000001</v>
      </c>
      <c r="BZ325" s="63">
        <v>43927</v>
      </c>
      <c r="CA325" s="67">
        <v>90.78</v>
      </c>
      <c r="CC325" s="63">
        <v>43917</v>
      </c>
      <c r="CD325" s="96">
        <v>78.5</v>
      </c>
      <c r="CE325" s="96">
        <v>83.5</v>
      </c>
      <c r="CK325" s="63">
        <v>35750</v>
      </c>
      <c r="CL325" s="70">
        <v>83.630313839274351</v>
      </c>
      <c r="CM325" s="70">
        <v>71.368477774064488</v>
      </c>
      <c r="CO325" s="63">
        <v>43420</v>
      </c>
      <c r="CP325" s="71">
        <v>35.93</v>
      </c>
      <c r="CR325" s="63">
        <v>43866</v>
      </c>
      <c r="CS325" s="71">
        <v>883</v>
      </c>
      <c r="CT325" s="71">
        <v>324.45104206472854</v>
      </c>
      <c r="CV325" s="63">
        <v>43754</v>
      </c>
      <c r="CW325" s="93">
        <v>0.54812499999999997</v>
      </c>
    </row>
    <row r="326" spans="75:101" ht="15" thickBot="1">
      <c r="BW326" s="63">
        <v>43885</v>
      </c>
      <c r="BX326" s="65">
        <v>4.3883000000000001</v>
      </c>
      <c r="BZ326" s="63">
        <v>43928</v>
      </c>
      <c r="CA326" s="67">
        <v>90.44</v>
      </c>
      <c r="CC326" s="63">
        <v>43920</v>
      </c>
      <c r="CD326" s="96">
        <v>78.5</v>
      </c>
      <c r="CE326" s="96">
        <v>83.5</v>
      </c>
      <c r="CK326" s="63">
        <v>35751</v>
      </c>
      <c r="CL326" s="70">
        <v>83.700751433669993</v>
      </c>
      <c r="CM326" s="70">
        <v>71.376886376428459</v>
      </c>
      <c r="CO326" s="63">
        <v>43421</v>
      </c>
      <c r="CP326" s="71">
        <v>35.93</v>
      </c>
      <c r="CR326" s="63">
        <v>43867</v>
      </c>
      <c r="CS326" s="71">
        <v>882.62</v>
      </c>
      <c r="CT326" s="71">
        <v>324.31141420970636</v>
      </c>
      <c r="CV326" s="63">
        <v>43755</v>
      </c>
      <c r="CW326" s="93">
        <v>0.55062500000000003</v>
      </c>
    </row>
    <row r="327" spans="75:101" ht="15" thickBot="1">
      <c r="BW327" s="63">
        <v>43886</v>
      </c>
      <c r="BX327" s="65">
        <v>4.3883000000000001</v>
      </c>
      <c r="BZ327" s="63">
        <v>43929</v>
      </c>
      <c r="CA327" s="67">
        <v>94.69</v>
      </c>
      <c r="CC327" s="63">
        <v>43922</v>
      </c>
      <c r="CD327" s="96">
        <v>79.5</v>
      </c>
      <c r="CE327" s="96">
        <v>83.5</v>
      </c>
      <c r="CK327" s="63">
        <v>35752</v>
      </c>
      <c r="CL327" s="70">
        <v>83.782652614527038</v>
      </c>
      <c r="CM327" s="70">
        <v>71.385295979901329</v>
      </c>
      <c r="CO327" s="63">
        <v>43422</v>
      </c>
      <c r="CP327" s="71">
        <v>35.93</v>
      </c>
      <c r="CR327" s="63">
        <v>43868</v>
      </c>
      <c r="CS327" s="71">
        <v>885</v>
      </c>
      <c r="CT327" s="71">
        <v>325.18592551221377</v>
      </c>
      <c r="CV327" s="63">
        <v>43756</v>
      </c>
      <c r="CW327" s="93">
        <v>0.55249999999999999</v>
      </c>
    </row>
    <row r="328" spans="75:101" ht="15" thickBot="1">
      <c r="BW328" s="63">
        <v>43887</v>
      </c>
      <c r="BX328" s="65">
        <v>4.4504999999999999</v>
      </c>
      <c r="BZ328" s="63">
        <v>43934</v>
      </c>
      <c r="CA328" s="67">
        <v>102.21</v>
      </c>
      <c r="CC328" s="63">
        <v>43923</v>
      </c>
      <c r="CD328" s="96">
        <v>78.5</v>
      </c>
      <c r="CE328" s="96">
        <v>83.5</v>
      </c>
      <c r="CK328" s="63">
        <v>35753</v>
      </c>
      <c r="CL328" s="70">
        <v>83.608559271160885</v>
      </c>
      <c r="CM328" s="70">
        <v>71.393706584603706</v>
      </c>
      <c r="CO328" s="63">
        <v>43423</v>
      </c>
      <c r="CP328" s="71">
        <v>35.93</v>
      </c>
      <c r="CR328" s="63">
        <v>43871</v>
      </c>
      <c r="CS328" s="71">
        <v>885</v>
      </c>
      <c r="CT328" s="71">
        <v>325.18592551221377</v>
      </c>
      <c r="CV328" s="63">
        <v>43757</v>
      </c>
      <c r="CW328" s="93">
        <v>0.55249999999999999</v>
      </c>
    </row>
    <row r="329" spans="75:101" ht="15" thickBot="1">
      <c r="BW329" s="63">
        <f>BW328-1</f>
        <v>43886</v>
      </c>
      <c r="BX329" s="65">
        <v>4.4863999999999997</v>
      </c>
      <c r="BZ329" s="63">
        <v>43935</v>
      </c>
      <c r="CA329" s="67">
        <v>107.42</v>
      </c>
      <c r="CC329" s="63">
        <v>43924</v>
      </c>
      <c r="CD329" s="96">
        <v>78.5</v>
      </c>
      <c r="CE329" s="96">
        <v>83.5</v>
      </c>
      <c r="CK329" s="63">
        <v>35754</v>
      </c>
      <c r="CL329" s="70">
        <v>83.657484200715103</v>
      </c>
      <c r="CM329" s="70">
        <v>71.401255877476927</v>
      </c>
      <c r="CO329" s="63">
        <v>43424</v>
      </c>
      <c r="CP329" s="71">
        <v>36.18</v>
      </c>
      <c r="CR329" s="63">
        <v>43872</v>
      </c>
      <c r="CS329" s="71">
        <v>892</v>
      </c>
      <c r="CT329" s="71">
        <v>327.75801757841208</v>
      </c>
      <c r="CV329" s="63">
        <v>43758</v>
      </c>
      <c r="CW329" s="93">
        <v>0.55249999999999999</v>
      </c>
    </row>
    <row r="330" spans="75:101" ht="15" thickBot="1">
      <c r="BW330" s="63">
        <v>43889</v>
      </c>
      <c r="BX330" s="65">
        <v>4.4962</v>
      </c>
      <c r="BZ330" s="63">
        <v>43936</v>
      </c>
      <c r="CA330" s="67">
        <v>108.79</v>
      </c>
      <c r="CC330" s="63">
        <v>43927</v>
      </c>
      <c r="CD330" s="96">
        <v>80</v>
      </c>
      <c r="CE330" s="96">
        <v>85</v>
      </c>
      <c r="CK330" s="63">
        <v>35755</v>
      </c>
      <c r="CL330" s="70">
        <v>83.421437205295362</v>
      </c>
      <c r="CM330" s="70">
        <v>71.409668372987142</v>
      </c>
      <c r="CO330" s="63">
        <v>43425</v>
      </c>
      <c r="CP330" s="71">
        <v>36.255000000000003</v>
      </c>
      <c r="CR330" s="63">
        <v>43873</v>
      </c>
      <c r="CS330" s="71">
        <v>895.75</v>
      </c>
      <c r="CT330" s="71">
        <v>329.1359240424469</v>
      </c>
      <c r="CV330" s="63">
        <v>43759</v>
      </c>
      <c r="CW330" s="93">
        <v>0.53874999999999995</v>
      </c>
    </row>
    <row r="331" spans="75:101" ht="15" thickBot="1">
      <c r="BW331" s="63">
        <v>43892</v>
      </c>
      <c r="BX331" s="65">
        <v>4.4744000000000002</v>
      </c>
      <c r="BZ331" s="63">
        <v>43937</v>
      </c>
      <c r="CA331" s="67">
        <v>102.1</v>
      </c>
      <c r="CC331" s="63">
        <v>43928</v>
      </c>
      <c r="CD331" s="96">
        <v>80</v>
      </c>
      <c r="CE331" s="96">
        <v>85</v>
      </c>
      <c r="CK331" s="63">
        <v>35756</v>
      </c>
      <c r="CL331" s="70">
        <v>83.431183004611313</v>
      </c>
      <c r="CM331" s="70">
        <v>71.41721935368723</v>
      </c>
      <c r="CO331" s="63">
        <v>43426</v>
      </c>
      <c r="CP331" s="71">
        <v>36.255000000000003</v>
      </c>
      <c r="CR331" s="63">
        <v>43874</v>
      </c>
      <c r="CS331" s="71">
        <v>892.88</v>
      </c>
      <c r="CT331" s="71">
        <v>328.0813662953056</v>
      </c>
      <c r="CV331" s="63">
        <v>43760</v>
      </c>
      <c r="CW331" s="93">
        <v>0.55062500000000003</v>
      </c>
    </row>
    <row r="332" spans="75:101" ht="15" thickBot="1">
      <c r="BW332" s="63">
        <v>43893</v>
      </c>
      <c r="BX332" s="65">
        <v>4.5148000000000001</v>
      </c>
      <c r="BZ332" s="63">
        <v>43938</v>
      </c>
      <c r="CA332" s="67">
        <v>102.64</v>
      </c>
      <c r="CC332" s="63">
        <v>43929</v>
      </c>
      <c r="CD332" s="96">
        <v>80</v>
      </c>
      <c r="CE332" s="96">
        <v>85</v>
      </c>
      <c r="CK332" s="63">
        <v>35757</v>
      </c>
      <c r="CL332" s="70">
        <v>83.440929942490783</v>
      </c>
      <c r="CM332" s="70">
        <v>71.424771132840931</v>
      </c>
      <c r="CO332" s="63">
        <v>43427</v>
      </c>
      <c r="CP332" s="71">
        <v>37.5</v>
      </c>
      <c r="CR332" s="63">
        <v>43875</v>
      </c>
      <c r="CS332" s="71">
        <v>892.5</v>
      </c>
      <c r="CT332" s="71">
        <v>327.94173844028336</v>
      </c>
      <c r="CV332" s="63">
        <v>43761</v>
      </c>
      <c r="CW332" s="93">
        <v>0.54374999999999996</v>
      </c>
    </row>
    <row r="333" spans="75:101" ht="15" thickBot="1">
      <c r="BW333" s="63">
        <v>43894</v>
      </c>
      <c r="BX333" s="65">
        <v>4.585</v>
      </c>
      <c r="BZ333" s="63">
        <v>43941</v>
      </c>
      <c r="CA333" s="67">
        <v>105.27</v>
      </c>
      <c r="CC333" s="63">
        <v>43934</v>
      </c>
      <c r="CD333" s="96">
        <v>84.25</v>
      </c>
      <c r="CE333" s="96">
        <v>89.25</v>
      </c>
      <c r="CK333" s="63">
        <v>35758</v>
      </c>
      <c r="CL333" s="70">
        <v>83.610607116042345</v>
      </c>
      <c r="CM333" s="70">
        <v>71.432323710532728</v>
      </c>
      <c r="CO333" s="63">
        <v>43428</v>
      </c>
      <c r="CP333" s="71">
        <v>37.5</v>
      </c>
      <c r="CR333" s="63">
        <v>43878</v>
      </c>
      <c r="CS333" s="71">
        <v>891.5</v>
      </c>
      <c r="CT333" s="71">
        <v>327.5742967165408</v>
      </c>
      <c r="CV333" s="63">
        <v>43762</v>
      </c>
      <c r="CW333" s="93">
        <v>0.53437500000000004</v>
      </c>
    </row>
    <row r="334" spans="75:101" ht="15" thickBot="1">
      <c r="BW334" s="63">
        <v>43895</v>
      </c>
      <c r="BX334" s="65">
        <v>4.6075999999999997</v>
      </c>
      <c r="BZ334" s="63">
        <v>43942</v>
      </c>
      <c r="CA334" s="67">
        <v>109.56</v>
      </c>
      <c r="CC334" s="63">
        <v>43935</v>
      </c>
      <c r="CD334" s="96">
        <v>85</v>
      </c>
      <c r="CE334" s="96">
        <v>90</v>
      </c>
      <c r="CK334" s="63">
        <v>35759</v>
      </c>
      <c r="CL334" s="70">
        <v>83.48740279127756</v>
      </c>
      <c r="CM334" s="70">
        <v>71.439877086846991</v>
      </c>
      <c r="CO334" s="63">
        <v>43429</v>
      </c>
      <c r="CP334" s="71">
        <v>37.5</v>
      </c>
      <c r="CR334" s="63">
        <v>43879</v>
      </c>
      <c r="CS334" s="71">
        <v>897.5</v>
      </c>
      <c r="CT334" s="71">
        <v>329.77894705899644</v>
      </c>
      <c r="CV334" s="63">
        <v>43763</v>
      </c>
      <c r="CW334" s="93">
        <v>0.50249999999999995</v>
      </c>
    </row>
    <row r="335" spans="75:101" ht="15" thickBot="1">
      <c r="BW335" s="63">
        <v>43896</v>
      </c>
      <c r="BX335" s="65">
        <v>4.6272000000000002</v>
      </c>
      <c r="BZ335" s="63">
        <v>43943</v>
      </c>
      <c r="CA335" s="67">
        <v>111.11</v>
      </c>
      <c r="CC335" s="63">
        <v>43936</v>
      </c>
      <c r="CD335" s="96">
        <v>90</v>
      </c>
      <c r="CE335" s="96">
        <v>96</v>
      </c>
      <c r="CK335" s="63">
        <v>35760</v>
      </c>
      <c r="CL335" s="70">
        <v>83.276334280633606</v>
      </c>
      <c r="CM335" s="70">
        <v>71.447431261868246</v>
      </c>
      <c r="CO335" s="63">
        <v>43430</v>
      </c>
      <c r="CP335" s="71">
        <v>39.049999999999997</v>
      </c>
      <c r="CR335" s="63">
        <v>43880</v>
      </c>
      <c r="CS335" s="71">
        <v>892.75</v>
      </c>
      <c r="CT335" s="71">
        <v>328.03359887121906</v>
      </c>
      <c r="CV335" s="63">
        <v>43764</v>
      </c>
      <c r="CW335" s="93">
        <v>0.50249999999999995</v>
      </c>
    </row>
    <row r="336" spans="75:101" ht="15" thickBot="1">
      <c r="BW336" s="63">
        <v>43899</v>
      </c>
      <c r="BX336" s="65">
        <v>4.7246000000000006</v>
      </c>
      <c r="BZ336" s="63">
        <v>43944</v>
      </c>
      <c r="CA336" s="67">
        <v>111.57</v>
      </c>
      <c r="CC336" s="63">
        <v>43937</v>
      </c>
      <c r="CD336" s="96">
        <v>95</v>
      </c>
      <c r="CE336" s="96">
        <v>100</v>
      </c>
      <c r="CK336" s="63">
        <v>35761</v>
      </c>
      <c r="CL336" s="70">
        <v>83.229767107267236</v>
      </c>
      <c r="CM336" s="70">
        <v>71.454986235680906</v>
      </c>
      <c r="CO336" s="63">
        <v>43431</v>
      </c>
      <c r="CP336" s="71">
        <v>38.549999999999997</v>
      </c>
      <c r="CR336" s="63">
        <v>43881</v>
      </c>
      <c r="CS336" s="71">
        <v>887.75</v>
      </c>
      <c r="CT336" s="71">
        <v>326.19639025250598</v>
      </c>
      <c r="CV336" s="63">
        <v>43765</v>
      </c>
      <c r="CW336" s="93">
        <v>0.50249999999999995</v>
      </c>
    </row>
    <row r="337" spans="75:101" ht="15" thickBot="1">
      <c r="BW337" s="63">
        <v>43900</v>
      </c>
      <c r="BX337" s="65">
        <v>4.6439000000000004</v>
      </c>
      <c r="BZ337" s="63">
        <v>43945</v>
      </c>
      <c r="CA337" s="67">
        <v>112.02</v>
      </c>
      <c r="CC337" s="63">
        <v>43938</v>
      </c>
      <c r="CD337" s="96">
        <v>96</v>
      </c>
      <c r="CE337" s="96">
        <v>105</v>
      </c>
      <c r="CK337" s="63">
        <v>35762</v>
      </c>
      <c r="CL337" s="70">
        <v>83.247980142516994</v>
      </c>
      <c r="CM337" s="70">
        <v>71.462542008369454</v>
      </c>
      <c r="CO337" s="63">
        <v>43432</v>
      </c>
      <c r="CP337" s="71">
        <v>38.46</v>
      </c>
      <c r="CR337" s="63">
        <v>43882</v>
      </c>
      <c r="CS337" s="71">
        <v>883.75</v>
      </c>
      <c r="CT337" s="71">
        <v>324.72662335753552</v>
      </c>
      <c r="CV337" s="63">
        <v>43766</v>
      </c>
      <c r="CW337" s="93">
        <v>0.53562500000000002</v>
      </c>
    </row>
    <row r="338" spans="75:101" ht="15" thickBot="1">
      <c r="BW338" s="63">
        <v>43901</v>
      </c>
      <c r="BX338" s="65">
        <v>4.8151999999999999</v>
      </c>
      <c r="BZ338" s="63">
        <v>43948</v>
      </c>
      <c r="CA338" s="67">
        <v>115.04</v>
      </c>
      <c r="CC338" s="63">
        <v>43941</v>
      </c>
      <c r="CD338" s="96">
        <v>96</v>
      </c>
      <c r="CE338" s="96">
        <v>105</v>
      </c>
      <c r="CK338" s="63">
        <v>35763</v>
      </c>
      <c r="CL338" s="70">
        <v>83.257705677524612</v>
      </c>
      <c r="CM338" s="70">
        <v>71.47009858001833</v>
      </c>
      <c r="CO338" s="63">
        <v>43433</v>
      </c>
      <c r="CP338" s="71">
        <v>37.72</v>
      </c>
      <c r="CR338" s="63">
        <v>43885</v>
      </c>
      <c r="CS338" s="71">
        <v>888.25</v>
      </c>
      <c r="CT338" s="71">
        <v>326.38011111437726</v>
      </c>
      <c r="CV338" s="63">
        <v>43767</v>
      </c>
      <c r="CW338" s="93">
        <v>0.51124999999999998</v>
      </c>
    </row>
    <row r="339" spans="75:101" ht="15" thickBot="1">
      <c r="BW339" s="63">
        <v>43902</v>
      </c>
      <c r="BX339" s="65">
        <v>4.7915999999999999</v>
      </c>
      <c r="BZ339" s="63">
        <v>43949</v>
      </c>
      <c r="CA339" s="67">
        <v>119.64</v>
      </c>
      <c r="CB339" s="82"/>
      <c r="CC339" s="63">
        <v>43942</v>
      </c>
      <c r="CD339" s="96">
        <v>98</v>
      </c>
      <c r="CE339" s="96">
        <v>107</v>
      </c>
      <c r="CK339" s="63">
        <v>35764</v>
      </c>
      <c r="CL339" s="70">
        <v>83.267432348728377</v>
      </c>
      <c r="CM339" s="70">
        <v>71.477655950712048</v>
      </c>
      <c r="CO339" s="63">
        <v>43434</v>
      </c>
      <c r="CP339" s="71">
        <v>37.72</v>
      </c>
      <c r="CR339" s="63">
        <v>43886</v>
      </c>
      <c r="CS339" s="71">
        <v>891</v>
      </c>
      <c r="CT339" s="71">
        <v>327.39057585466946</v>
      </c>
      <c r="CV339" s="63">
        <v>43768</v>
      </c>
      <c r="CW339" s="93">
        <v>0.50062499999999999</v>
      </c>
    </row>
    <row r="340" spans="75:101" ht="15" thickBot="1">
      <c r="BW340" s="63">
        <v>43903</v>
      </c>
      <c r="BX340" s="65">
        <v>4.8594999999999997</v>
      </c>
      <c r="BZ340" s="63">
        <v>43950</v>
      </c>
      <c r="CA340" s="67">
        <v>110.63</v>
      </c>
      <c r="CB340" s="82"/>
      <c r="CC340" s="63">
        <v>43943</v>
      </c>
      <c r="CD340" s="96">
        <v>100</v>
      </c>
      <c r="CE340" s="96">
        <v>110</v>
      </c>
      <c r="CK340" s="63">
        <v>35765</v>
      </c>
      <c r="CL340" s="70">
        <v>82.97811264610263</v>
      </c>
      <c r="CM340" s="70">
        <v>71.475155105708112</v>
      </c>
      <c r="CO340" s="63">
        <v>43435</v>
      </c>
      <c r="CP340" s="71">
        <v>37.72</v>
      </c>
      <c r="CR340" s="63">
        <v>43887</v>
      </c>
      <c r="CS340" s="71">
        <v>895.25</v>
      </c>
      <c r="CT340" s="71">
        <v>328.95220318057557</v>
      </c>
      <c r="CV340" s="63">
        <v>43769</v>
      </c>
      <c r="CW340" s="93">
        <v>0.486875</v>
      </c>
    </row>
    <row r="341" spans="75:101" ht="15" thickBot="1">
      <c r="BW341" s="63">
        <v>43906</v>
      </c>
      <c r="BX341" s="65">
        <v>5.0004999999999997</v>
      </c>
      <c r="BZ341" s="63">
        <v>43951</v>
      </c>
      <c r="CA341" s="67">
        <v>114.65</v>
      </c>
      <c r="CB341" s="82"/>
      <c r="CC341" s="63">
        <v>43944</v>
      </c>
      <c r="CD341" s="96">
        <v>110</v>
      </c>
      <c r="CE341" s="96">
        <v>120</v>
      </c>
      <c r="CK341" s="63">
        <v>35766</v>
      </c>
      <c r="CL341" s="70">
        <v>83.028472820996129</v>
      </c>
      <c r="CM341" s="70">
        <v>71.472654348203207</v>
      </c>
      <c r="CO341" s="63">
        <v>43436</v>
      </c>
      <c r="CP341" s="71">
        <v>37.72</v>
      </c>
      <c r="CR341" s="63">
        <v>43888</v>
      </c>
      <c r="CS341" s="71">
        <v>893.12</v>
      </c>
      <c r="CT341" s="71">
        <v>328.16955230900379</v>
      </c>
      <c r="CV341" s="63">
        <v>43770</v>
      </c>
      <c r="CW341" s="93">
        <v>0.484375</v>
      </c>
    </row>
    <row r="342" spans="75:101" ht="15" thickBot="1">
      <c r="BW342" s="63">
        <v>43907</v>
      </c>
      <c r="BX342" s="65">
        <v>5.01</v>
      </c>
      <c r="BZ342" s="63">
        <v>43952</v>
      </c>
      <c r="CA342" s="67">
        <v>114.65</v>
      </c>
      <c r="CB342" s="82"/>
      <c r="CC342" s="63">
        <v>43945</v>
      </c>
      <c r="CD342" s="96">
        <v>107</v>
      </c>
      <c r="CE342" s="96">
        <v>117</v>
      </c>
      <c r="CK342" s="63">
        <v>35767</v>
      </c>
      <c r="CL342" s="70">
        <v>83.111668300583347</v>
      </c>
      <c r="CM342" s="70">
        <v>71.470153678194265</v>
      </c>
      <c r="CO342" s="63">
        <v>43437</v>
      </c>
      <c r="CP342" s="71">
        <v>36.5</v>
      </c>
      <c r="CR342" s="63">
        <v>43889</v>
      </c>
      <c r="CS342" s="71">
        <v>901</v>
      </c>
      <c r="CT342" s="71">
        <v>331.06499309209562</v>
      </c>
      <c r="CV342" s="63">
        <v>43771</v>
      </c>
      <c r="CW342" s="93">
        <v>0.484375</v>
      </c>
    </row>
    <row r="343" spans="75:101" ht="15" thickBot="1">
      <c r="BW343" s="63">
        <v>43908</v>
      </c>
      <c r="BX343" s="65">
        <v>5.1074999999999999</v>
      </c>
      <c r="BZ343" s="63">
        <v>43953</v>
      </c>
      <c r="CA343" s="67">
        <v>114.65</v>
      </c>
      <c r="CB343" s="82"/>
      <c r="CC343" s="63">
        <v>43948</v>
      </c>
      <c r="CD343" s="96">
        <v>108</v>
      </c>
      <c r="CE343" s="96">
        <v>118</v>
      </c>
      <c r="CK343" s="63">
        <v>35768</v>
      </c>
      <c r="CL343" s="70">
        <v>83.057531413730757</v>
      </c>
      <c r="CM343" s="70">
        <v>71.467653095678244</v>
      </c>
      <c r="CO343" s="63">
        <v>43438</v>
      </c>
      <c r="CP343" s="71">
        <v>37.4</v>
      </c>
      <c r="CR343" s="63">
        <v>43892</v>
      </c>
      <c r="CS343" s="71">
        <v>904.25</v>
      </c>
      <c r="CT343" s="71">
        <v>332.25917869425911</v>
      </c>
      <c r="CV343" s="63">
        <v>43772</v>
      </c>
      <c r="CW343" s="93">
        <v>0.484375</v>
      </c>
    </row>
    <row r="344" spans="75:101" ht="15" thickBot="1">
      <c r="BW344" s="63">
        <v>43909</v>
      </c>
      <c r="BX344" s="65">
        <v>5.0960000000000001</v>
      </c>
      <c r="BZ344" s="63">
        <v>43954</v>
      </c>
      <c r="CA344" s="67">
        <v>114.65</v>
      </c>
      <c r="CB344" s="82"/>
      <c r="CC344" s="63">
        <v>43949</v>
      </c>
      <c r="CD344" s="96">
        <v>110</v>
      </c>
      <c r="CE344" s="96">
        <v>120</v>
      </c>
      <c r="CK344" s="63">
        <v>35769</v>
      </c>
      <c r="CL344" s="70">
        <v>82.884020836868928</v>
      </c>
      <c r="CM344" s="70">
        <v>71.465152600652075</v>
      </c>
      <c r="CO344" s="63">
        <v>43439</v>
      </c>
      <c r="CP344" s="71">
        <v>37.450000000000003</v>
      </c>
      <c r="CR344" s="63">
        <v>43893</v>
      </c>
      <c r="CS344" s="71">
        <v>907.25</v>
      </c>
      <c r="CT344" s="71">
        <v>333.36150386548695</v>
      </c>
      <c r="CV344" s="63">
        <v>43773</v>
      </c>
      <c r="CW344" s="93">
        <v>0.47687499999999999</v>
      </c>
    </row>
    <row r="345" spans="75:101" ht="15" thickBot="1">
      <c r="BW345" s="63">
        <v>43910</v>
      </c>
      <c r="BX345" s="65">
        <v>5.0640000000000001</v>
      </c>
      <c r="BZ345" s="63">
        <v>43955</v>
      </c>
      <c r="CA345" s="67">
        <v>112.56</v>
      </c>
      <c r="CB345" s="82"/>
      <c r="CC345" s="63">
        <v>43950</v>
      </c>
      <c r="CD345" s="96">
        <v>111</v>
      </c>
      <c r="CE345" s="96">
        <v>121</v>
      </c>
      <c r="CK345" s="63">
        <v>35770</v>
      </c>
      <c r="CL345" s="70">
        <v>82.88734647093257</v>
      </c>
      <c r="CM345" s="70">
        <v>71.462652193112703</v>
      </c>
      <c r="CO345" s="63">
        <v>43440</v>
      </c>
      <c r="CP345" s="71">
        <v>37.700000000000003</v>
      </c>
      <c r="CR345" s="63">
        <v>43894</v>
      </c>
      <c r="CS345" s="71">
        <v>897</v>
      </c>
      <c r="CT345" s="71">
        <v>329.59522619712516</v>
      </c>
      <c r="CV345" s="63">
        <v>43774</v>
      </c>
      <c r="CW345" s="93">
        <v>0.47625000000000001</v>
      </c>
    </row>
    <row r="346" spans="75:101" ht="15" thickBot="1">
      <c r="BW346" s="63">
        <v>43913</v>
      </c>
      <c r="BX346" s="65">
        <v>5.1445999999999996</v>
      </c>
      <c r="BZ346" s="63">
        <v>43956</v>
      </c>
      <c r="CA346" s="67">
        <v>119.91</v>
      </c>
      <c r="CB346" s="82"/>
      <c r="CC346" s="63">
        <v>43951</v>
      </c>
      <c r="CD346" s="96">
        <v>108</v>
      </c>
      <c r="CE346" s="96">
        <v>118</v>
      </c>
      <c r="CK346" s="63">
        <v>35771</v>
      </c>
      <c r="CL346" s="70">
        <v>82.890672238433766</v>
      </c>
      <c r="CM346" s="70">
        <v>71.460151873057029</v>
      </c>
      <c r="CO346" s="63">
        <v>43441</v>
      </c>
      <c r="CP346" s="71">
        <v>37.4</v>
      </c>
      <c r="CR346" s="63">
        <v>43895</v>
      </c>
      <c r="CS346" s="71">
        <v>890</v>
      </c>
      <c r="CT346" s="71">
        <v>327.02313413092685</v>
      </c>
      <c r="CV346" s="63">
        <v>43775</v>
      </c>
      <c r="CW346" s="93">
        <v>0.47625000000000001</v>
      </c>
    </row>
    <row r="347" spans="75:101" ht="15" thickBot="1">
      <c r="BW347" s="63">
        <v>43914</v>
      </c>
      <c r="BX347" s="65">
        <v>5.0994999999999999</v>
      </c>
      <c r="BZ347" s="63">
        <v>43957</v>
      </c>
      <c r="CA347" s="67">
        <v>118.43</v>
      </c>
      <c r="CB347" s="82"/>
      <c r="CC347" s="63">
        <v>43955</v>
      </c>
      <c r="CD347" s="96">
        <v>110</v>
      </c>
      <c r="CE347" s="96">
        <v>120</v>
      </c>
      <c r="CK347" s="63">
        <v>35772</v>
      </c>
      <c r="CL347" s="70">
        <v>82.893998139377899</v>
      </c>
      <c r="CM347" s="70">
        <v>71.457651640482041</v>
      </c>
      <c r="CO347" s="63">
        <v>43442</v>
      </c>
      <c r="CP347" s="71">
        <v>37.4</v>
      </c>
      <c r="CR347" s="63">
        <v>43896</v>
      </c>
      <c r="CS347" s="71">
        <v>882.88</v>
      </c>
      <c r="CT347" s="71">
        <v>324.40694905787944</v>
      </c>
      <c r="CV347" s="63">
        <v>43776</v>
      </c>
      <c r="CW347" s="93">
        <v>0.46500000000000002</v>
      </c>
    </row>
    <row r="348" spans="75:101" ht="15" thickBot="1">
      <c r="BW348" s="63">
        <v>43915</v>
      </c>
      <c r="BX348" s="65">
        <v>5.0366</v>
      </c>
      <c r="BZ348" s="63">
        <v>43958</v>
      </c>
      <c r="CA348" s="67">
        <v>117.81</v>
      </c>
      <c r="CB348" s="82"/>
      <c r="CC348" s="63">
        <v>43956</v>
      </c>
      <c r="CD348" s="96">
        <v>110</v>
      </c>
      <c r="CE348" s="96">
        <v>120</v>
      </c>
      <c r="CK348" s="63">
        <v>35773</v>
      </c>
      <c r="CL348" s="70">
        <v>82.682893985823497</v>
      </c>
      <c r="CM348" s="70">
        <v>71.455151495384627</v>
      </c>
      <c r="CO348" s="63">
        <v>43443</v>
      </c>
      <c r="CP348" s="71">
        <v>37.4</v>
      </c>
      <c r="CR348" s="63">
        <v>43899</v>
      </c>
      <c r="CS348" s="71">
        <v>875</v>
      </c>
      <c r="CT348" s="71">
        <v>321.51150827478762</v>
      </c>
      <c r="CV348" s="63">
        <v>43777</v>
      </c>
      <c r="CW348" s="93">
        <v>0.47499999999999998</v>
      </c>
    </row>
    <row r="349" spans="75:101" ht="15" thickBot="1">
      <c r="BW349" s="63">
        <v>43916</v>
      </c>
      <c r="BX349" s="65">
        <v>5.0218999999999996</v>
      </c>
      <c r="BZ349" s="63">
        <v>43959</v>
      </c>
      <c r="CA349" s="67">
        <v>115.35</v>
      </c>
      <c r="CB349" s="82"/>
      <c r="CC349" s="63">
        <v>43957</v>
      </c>
      <c r="CD349" s="96">
        <v>112</v>
      </c>
      <c r="CE349" s="96">
        <v>122</v>
      </c>
      <c r="CK349" s="63">
        <v>35774</v>
      </c>
      <c r="CL349" s="70">
        <v>82.83940526881706</v>
      </c>
      <c r="CM349" s="70">
        <v>71.452651437761801</v>
      </c>
      <c r="CO349" s="63">
        <v>43444</v>
      </c>
      <c r="CP349" s="71">
        <v>37.659999999999997</v>
      </c>
      <c r="CR349" s="63">
        <v>43900</v>
      </c>
      <c r="CS349" s="71">
        <v>876.12</v>
      </c>
      <c r="CT349" s="71">
        <v>321.92304300537938</v>
      </c>
      <c r="CV349" s="63">
        <v>43778</v>
      </c>
      <c r="CW349" s="93">
        <v>0.47499999999999998</v>
      </c>
    </row>
    <row r="350" spans="75:101" ht="15" thickBot="1">
      <c r="BW350" s="63">
        <v>43917</v>
      </c>
      <c r="BX350" s="65">
        <v>5.1005000000000003</v>
      </c>
      <c r="BZ350" s="63">
        <v>43960</v>
      </c>
      <c r="CA350" s="67">
        <v>115.35</v>
      </c>
      <c r="CB350" s="82"/>
      <c r="CC350" s="63">
        <v>43958</v>
      </c>
      <c r="CD350" s="96">
        <v>112</v>
      </c>
      <c r="CE350" s="96">
        <v>122</v>
      </c>
      <c r="CK350" s="63">
        <v>35775</v>
      </c>
      <c r="CL350" s="70">
        <v>82.941735759298425</v>
      </c>
      <c r="CM350" s="70">
        <v>71.450151467610439</v>
      </c>
      <c r="CO350" s="63">
        <v>43445</v>
      </c>
      <c r="CP350" s="71">
        <v>37.799999999999997</v>
      </c>
      <c r="CR350" s="63">
        <v>43901</v>
      </c>
      <c r="CS350" s="71">
        <v>872.12</v>
      </c>
      <c r="CT350" s="71">
        <v>320.45327611040892</v>
      </c>
      <c r="CV350" s="63">
        <v>43779</v>
      </c>
      <c r="CW350" s="93">
        <v>0.47499999999999998</v>
      </c>
    </row>
    <row r="351" spans="75:101" ht="15" thickBot="1">
      <c r="BW351" s="63">
        <v>43920</v>
      </c>
      <c r="BX351" s="65">
        <v>5.1943000000000001</v>
      </c>
      <c r="BZ351" s="63">
        <v>43961</v>
      </c>
      <c r="CA351" s="67">
        <v>115.35</v>
      </c>
      <c r="CC351" s="63">
        <v>43959</v>
      </c>
      <c r="CD351" s="96">
        <v>112</v>
      </c>
      <c r="CE351" s="96">
        <v>122</v>
      </c>
      <c r="CK351" s="63">
        <v>35776</v>
      </c>
      <c r="CL351" s="70">
        <v>82.930183988449727</v>
      </c>
      <c r="CM351" s="70">
        <v>71.447651584927513</v>
      </c>
      <c r="CO351" s="63">
        <v>43446</v>
      </c>
      <c r="CP351" s="71">
        <v>37.590000000000003</v>
      </c>
      <c r="CR351" s="63">
        <v>43902</v>
      </c>
      <c r="CS351" s="71">
        <v>857.12</v>
      </c>
      <c r="CT351" s="71">
        <v>314.94165025426969</v>
      </c>
      <c r="CV351" s="63">
        <v>43780</v>
      </c>
      <c r="CW351" s="93">
        <v>0.46500000000000002</v>
      </c>
    </row>
    <row r="352" spans="75:101" ht="15" thickBot="1">
      <c r="BW352" s="63">
        <v>43921</v>
      </c>
      <c r="BX352" s="65">
        <v>5.2053000000000003</v>
      </c>
      <c r="BZ352" s="63">
        <v>43962</v>
      </c>
      <c r="CA352" s="67">
        <v>118.53</v>
      </c>
      <c r="CC352" s="63">
        <v>43962</v>
      </c>
      <c r="CD352" s="96">
        <v>114.5</v>
      </c>
      <c r="CE352" s="96">
        <v>124.5</v>
      </c>
      <c r="CK352" s="63">
        <v>35777</v>
      </c>
      <c r="CL352" s="70">
        <v>82.933511474761218</v>
      </c>
      <c r="CM352" s="70">
        <v>71.445151789709925</v>
      </c>
      <c r="CO352" s="63">
        <v>43447</v>
      </c>
      <c r="CP352" s="71">
        <v>37.83</v>
      </c>
      <c r="CR352" s="63">
        <v>43903</v>
      </c>
      <c r="CS352" s="71">
        <v>847.38</v>
      </c>
      <c r="CT352" s="71">
        <v>311.36276786501662</v>
      </c>
      <c r="CV352" s="63">
        <v>43781</v>
      </c>
      <c r="CW352" s="93">
        <v>0.46437499999999998</v>
      </c>
    </row>
    <row r="353" spans="75:101" ht="15" thickBot="1">
      <c r="BW353" s="63">
        <v>43922</v>
      </c>
      <c r="BX353" s="65">
        <v>5.2495000000000003</v>
      </c>
      <c r="BZ353" s="63">
        <v>43963</v>
      </c>
      <c r="CA353" s="67">
        <v>121.96</v>
      </c>
      <c r="CC353" s="63">
        <v>43963</v>
      </c>
      <c r="CD353" s="96">
        <v>117</v>
      </c>
      <c r="CE353" s="96">
        <v>127</v>
      </c>
      <c r="CK353" s="63">
        <v>35778</v>
      </c>
      <c r="CL353" s="70">
        <v>82.93683909458457</v>
      </c>
      <c r="CM353" s="70">
        <v>71.442652081954648</v>
      </c>
      <c r="CO353" s="63">
        <v>43448</v>
      </c>
      <c r="CP353" s="71">
        <v>38.073</v>
      </c>
      <c r="CR353" s="63">
        <v>43905</v>
      </c>
      <c r="CS353" s="43">
        <v>842.62</v>
      </c>
      <c r="CT353" s="71">
        <v>309.61374526000179</v>
      </c>
      <c r="CV353" s="63">
        <v>43782</v>
      </c>
      <c r="CW353" s="93">
        <v>0.46250000000000002</v>
      </c>
    </row>
    <row r="354" spans="75:101" ht="15" thickBot="1">
      <c r="BW354" s="63">
        <v>43923</v>
      </c>
      <c r="BX354" s="65">
        <v>5.2535999999999996</v>
      </c>
      <c r="BZ354" s="63">
        <v>43964</v>
      </c>
      <c r="CA354" s="67">
        <v>125.76</v>
      </c>
      <c r="CC354" s="63">
        <v>43964</v>
      </c>
      <c r="CD354" s="96">
        <v>123</v>
      </c>
      <c r="CE354" s="96">
        <v>133</v>
      </c>
      <c r="CK354" s="63">
        <v>35779</v>
      </c>
      <c r="CL354" s="70">
        <v>82.929424070169858</v>
      </c>
      <c r="CM354" s="70">
        <v>71.440152461658613</v>
      </c>
      <c r="CO354" s="63">
        <v>43449</v>
      </c>
      <c r="CP354" s="71">
        <v>38.073</v>
      </c>
      <c r="CR354" s="63">
        <v>43906</v>
      </c>
      <c r="CS354" s="43">
        <v>824.62</v>
      </c>
      <c r="CT354" s="71">
        <v>302.99979423263471</v>
      </c>
      <c r="CV354" s="63">
        <v>43783</v>
      </c>
      <c r="CW354" s="93">
        <v>0.45687499999999998</v>
      </c>
    </row>
    <row r="355" spans="75:101" ht="15" thickBot="1">
      <c r="BW355" s="63">
        <v>43924</v>
      </c>
      <c r="BX355" s="65">
        <v>5.35</v>
      </c>
      <c r="BZ355" s="63">
        <v>43965</v>
      </c>
      <c r="CA355" s="67">
        <v>122.83</v>
      </c>
      <c r="CC355" s="63">
        <v>43965</v>
      </c>
      <c r="CD355" s="96">
        <v>128</v>
      </c>
      <c r="CE355" s="96">
        <v>138</v>
      </c>
      <c r="CK355" s="63">
        <v>35780</v>
      </c>
      <c r="CL355" s="70">
        <v>82.724603649432638</v>
      </c>
      <c r="CM355" s="70">
        <v>71.437652928818778</v>
      </c>
      <c r="CO355" s="63">
        <v>43450</v>
      </c>
      <c r="CP355" s="71">
        <v>38.073</v>
      </c>
      <c r="CR355" s="63">
        <v>43907</v>
      </c>
      <c r="CS355" s="43">
        <v>825.25</v>
      </c>
      <c r="CT355" s="71">
        <v>303.23128251859259</v>
      </c>
      <c r="CV355" s="63">
        <v>43784</v>
      </c>
      <c r="CW355" s="93">
        <v>0.47187499999999999</v>
      </c>
    </row>
    <row r="356" spans="75:101" ht="15" thickBot="1">
      <c r="BW356" s="63">
        <v>43927</v>
      </c>
      <c r="BX356" s="65">
        <v>5.2873000000000001</v>
      </c>
      <c r="BZ356" s="63">
        <v>43966</v>
      </c>
      <c r="CA356" s="67">
        <v>121.32</v>
      </c>
      <c r="CC356" s="63">
        <v>43966</v>
      </c>
      <c r="CD356" s="96">
        <v>128</v>
      </c>
      <c r="CE356" s="96">
        <v>138</v>
      </c>
      <c r="CK356" s="63">
        <v>35781</v>
      </c>
      <c r="CL356" s="70">
        <v>82.982503872554474</v>
      </c>
      <c r="CM356" s="70">
        <v>71.435153483432046</v>
      </c>
      <c r="CO356" s="63">
        <v>43451</v>
      </c>
      <c r="CP356" s="71">
        <v>38.26</v>
      </c>
      <c r="CR356" s="63">
        <v>43908</v>
      </c>
      <c r="CS356" s="43">
        <v>830.75</v>
      </c>
      <c r="CT356" s="71">
        <v>305.25221199917695</v>
      </c>
      <c r="CV356" s="63">
        <v>43785</v>
      </c>
      <c r="CW356" s="93">
        <v>0.47187499999999999</v>
      </c>
    </row>
    <row r="357" spans="75:101" ht="15" thickBot="1">
      <c r="BW357" s="63">
        <v>43928</v>
      </c>
      <c r="BX357" s="65">
        <v>5.2229000000000001</v>
      </c>
      <c r="BZ357" s="63">
        <v>43967</v>
      </c>
      <c r="CA357" s="67">
        <v>121.32</v>
      </c>
      <c r="CC357" s="63">
        <v>43969</v>
      </c>
      <c r="CD357" s="96">
        <v>118</v>
      </c>
      <c r="CE357" s="96">
        <v>128</v>
      </c>
      <c r="CK357" s="63">
        <v>35782</v>
      </c>
      <c r="CL357" s="70">
        <v>82.997031703276818</v>
      </c>
      <c r="CM357" s="70">
        <v>71.432654125495375</v>
      </c>
      <c r="CO357" s="63">
        <v>43452</v>
      </c>
      <c r="CP357" s="71">
        <v>38.26</v>
      </c>
      <c r="CR357" s="63">
        <v>43909</v>
      </c>
      <c r="CS357" s="43">
        <v>847.62</v>
      </c>
      <c r="CT357" s="71">
        <v>311.45095387871487</v>
      </c>
      <c r="CV357" s="63">
        <v>43786</v>
      </c>
      <c r="CW357" s="93">
        <v>0.47187499999999999</v>
      </c>
    </row>
    <row r="358" spans="75:101" ht="15" thickBot="1">
      <c r="BW358" s="63">
        <v>43929</v>
      </c>
      <c r="BX358" s="65">
        <v>5.1241000000000003</v>
      </c>
      <c r="BZ358" s="63">
        <v>43968</v>
      </c>
      <c r="CA358" s="67">
        <v>121.32</v>
      </c>
      <c r="CC358" s="63">
        <v>43970</v>
      </c>
      <c r="CD358" s="96">
        <v>114</v>
      </c>
      <c r="CE358" s="96">
        <v>124</v>
      </c>
      <c r="CK358" s="63">
        <v>35783</v>
      </c>
      <c r="CL358" s="70">
        <v>82.998813298924688</v>
      </c>
      <c r="CM358" s="70">
        <v>71.430154855005725</v>
      </c>
      <c r="CO358" s="63">
        <v>43453</v>
      </c>
      <c r="CP358" s="71">
        <v>38.369999999999997</v>
      </c>
      <c r="CR358" s="63">
        <v>43910</v>
      </c>
      <c r="CS358" s="43">
        <v>863.38</v>
      </c>
      <c r="CT358" s="71">
        <v>317.24183544489847</v>
      </c>
      <c r="CV358" s="63">
        <v>43787</v>
      </c>
      <c r="CW358" s="93">
        <v>0.47187499999999999</v>
      </c>
    </row>
    <row r="359" spans="75:101" ht="15" thickBot="1">
      <c r="BW359" s="63">
        <v>43930</v>
      </c>
      <c r="BX359" s="65">
        <v>5.1073000000000004</v>
      </c>
      <c r="BZ359" s="63">
        <v>43969</v>
      </c>
      <c r="CA359" s="67">
        <v>118.78</v>
      </c>
      <c r="CC359" s="63">
        <v>43971</v>
      </c>
      <c r="CD359" s="96">
        <v>114</v>
      </c>
      <c r="CE359" s="96">
        <v>124</v>
      </c>
      <c r="CK359" s="63">
        <v>35784</v>
      </c>
      <c r="CL359" s="70">
        <v>83.002143538914979</v>
      </c>
      <c r="CM359" s="70">
        <v>71.427655671959997</v>
      </c>
      <c r="CO359" s="63">
        <v>43454</v>
      </c>
      <c r="CP359" s="71">
        <v>38.049999999999997</v>
      </c>
      <c r="CR359" s="63">
        <v>43913</v>
      </c>
      <c r="CS359" s="43">
        <v>860.12</v>
      </c>
      <c r="CT359" s="71">
        <v>316.04397542549754</v>
      </c>
      <c r="CV359" s="63">
        <v>43788</v>
      </c>
      <c r="CW359" s="93">
        <v>0.45374999999999999</v>
      </c>
    </row>
    <row r="360" spans="75:101" ht="15" thickBot="1">
      <c r="BW360" s="63">
        <v>43931</v>
      </c>
      <c r="BX360" s="65">
        <v>5.1067999999999998</v>
      </c>
      <c r="BZ360" s="63">
        <v>43970</v>
      </c>
      <c r="CA360" s="67">
        <v>118.38</v>
      </c>
      <c r="CC360" s="63">
        <v>43972</v>
      </c>
      <c r="CD360" s="96">
        <v>115</v>
      </c>
      <c r="CE360" s="96">
        <v>125</v>
      </c>
      <c r="CK360" s="63">
        <v>35785</v>
      </c>
      <c r="CL360" s="70">
        <v>83.005473912527677</v>
      </c>
      <c r="CM360" s="70">
        <v>71.425156576355164</v>
      </c>
      <c r="CO360" s="63">
        <v>43455</v>
      </c>
      <c r="CP360" s="71">
        <v>37.975000000000001</v>
      </c>
      <c r="CR360" s="63">
        <v>43914</v>
      </c>
      <c r="CS360" s="43">
        <v>883.88</v>
      </c>
      <c r="CT360" s="71">
        <v>324.77439078162206</v>
      </c>
      <c r="CV360" s="63">
        <v>43789</v>
      </c>
      <c r="CW360" s="93">
        <v>0.45124999999999998</v>
      </c>
    </row>
    <row r="361" spans="75:101" ht="15" thickBot="1">
      <c r="BW361" s="63">
        <v>43934</v>
      </c>
      <c r="BX361" s="65">
        <v>5.2007000000000003</v>
      </c>
      <c r="BZ361" s="63">
        <v>43971</v>
      </c>
      <c r="CA361" s="67">
        <v>119.51</v>
      </c>
      <c r="CC361" s="63">
        <v>43973</v>
      </c>
      <c r="CD361" s="96">
        <v>116</v>
      </c>
      <c r="CE361" s="96">
        <v>126</v>
      </c>
      <c r="CK361" s="63">
        <v>35786</v>
      </c>
      <c r="CL361" s="70">
        <v>82.842590736734508</v>
      </c>
      <c r="CM361" s="70">
        <v>71.422657568188157</v>
      </c>
      <c r="CO361" s="63">
        <v>43456</v>
      </c>
      <c r="CP361" s="71">
        <v>37.975000000000001</v>
      </c>
      <c r="CR361" s="63">
        <v>43915</v>
      </c>
      <c r="CS361" s="43">
        <v>884.25</v>
      </c>
      <c r="CT361" s="71">
        <v>324.9103442194068</v>
      </c>
      <c r="CV361" s="63">
        <v>43790</v>
      </c>
      <c r="CW361" s="93">
        <v>0.453125</v>
      </c>
    </row>
    <row r="362" spans="75:101" ht="15" thickBot="1">
      <c r="BW362" s="63">
        <v>43935</v>
      </c>
      <c r="BX362" s="65">
        <v>5.1635999999999997</v>
      </c>
      <c r="BZ362" s="63">
        <v>43972</v>
      </c>
      <c r="CA362" s="67">
        <v>117.42</v>
      </c>
      <c r="CC362" s="63">
        <v>43977</v>
      </c>
      <c r="CD362" s="96">
        <v>119</v>
      </c>
      <c r="CE362" s="96">
        <v>129</v>
      </c>
      <c r="CK362" s="63">
        <v>35787</v>
      </c>
      <c r="CL362" s="70">
        <v>82.905267105272884</v>
      </c>
      <c r="CM362" s="70">
        <v>71.420158647455921</v>
      </c>
      <c r="CO362" s="63">
        <v>43457</v>
      </c>
      <c r="CP362" s="71">
        <v>37.975000000000001</v>
      </c>
      <c r="CR362" s="63">
        <v>43916</v>
      </c>
      <c r="CS362" s="43">
        <v>882.38</v>
      </c>
      <c r="CT362" s="71">
        <v>324.22322819600811</v>
      </c>
      <c r="CV362" s="63">
        <v>43791</v>
      </c>
      <c r="CW362" s="93">
        <v>0.450625</v>
      </c>
    </row>
    <row r="363" spans="75:101" ht="15" thickBot="1">
      <c r="BW363" s="63">
        <v>43936</v>
      </c>
      <c r="BX363" s="65">
        <v>5.2385000000000002</v>
      </c>
      <c r="BZ363" s="63">
        <v>43973</v>
      </c>
      <c r="CA363" s="67">
        <v>113.92</v>
      </c>
      <c r="CC363" s="63">
        <v>43978</v>
      </c>
      <c r="CD363" s="96">
        <v>117</v>
      </c>
      <c r="CE363" s="96">
        <v>127</v>
      </c>
      <c r="CK363" s="63">
        <v>35788</v>
      </c>
      <c r="CL363" s="70">
        <v>82.910805719284681</v>
      </c>
      <c r="CM363" s="70">
        <v>71.417659814155385</v>
      </c>
      <c r="CO363" s="63">
        <v>43458</v>
      </c>
      <c r="CP363" s="71">
        <v>37.975000000000001</v>
      </c>
      <c r="CR363" s="63">
        <v>43917</v>
      </c>
      <c r="CS363" s="43">
        <v>878.12</v>
      </c>
      <c r="CT363" s="71">
        <v>322.65792645286461</v>
      </c>
      <c r="CV363" s="63">
        <v>43792</v>
      </c>
      <c r="CW363" s="93">
        <v>0.450625</v>
      </c>
    </row>
    <row r="364" spans="75:101" ht="15" thickBot="1">
      <c r="BW364" s="63">
        <v>43937</v>
      </c>
      <c r="BX364" s="65">
        <v>5.2336</v>
      </c>
      <c r="BZ364" s="63">
        <v>43974</v>
      </c>
      <c r="CA364" s="67">
        <v>113.92</v>
      </c>
      <c r="CC364" s="63">
        <v>43979</v>
      </c>
      <c r="CD364" s="96">
        <v>114</v>
      </c>
      <c r="CE364" s="96">
        <v>124</v>
      </c>
      <c r="CK364" s="63">
        <v>35789</v>
      </c>
      <c r="CL364" s="70">
        <v>82.914132428063496</v>
      </c>
      <c r="CM364" s="70">
        <v>71.415161068283496</v>
      </c>
      <c r="CO364" s="63">
        <v>43459</v>
      </c>
      <c r="CP364" s="71">
        <v>37.975000000000001</v>
      </c>
      <c r="CR364" s="63">
        <v>43920</v>
      </c>
      <c r="CS364" s="43">
        <v>883.62</v>
      </c>
      <c r="CT364" s="71">
        <v>324.67885593344897</v>
      </c>
      <c r="CV364" s="63">
        <v>43793</v>
      </c>
      <c r="CW364" s="93">
        <v>0.450625</v>
      </c>
    </row>
    <row r="365" spans="75:101" ht="15" thickBot="1">
      <c r="BW365" s="63">
        <v>43938</v>
      </c>
      <c r="BX365" s="65">
        <v>5.2373000000000003</v>
      </c>
      <c r="BZ365" s="63">
        <v>43975</v>
      </c>
      <c r="CA365" s="67">
        <v>113.92</v>
      </c>
      <c r="CC365" s="63">
        <v>43980</v>
      </c>
      <c r="CD365" s="96">
        <v>115</v>
      </c>
      <c r="CE365" s="96">
        <v>125</v>
      </c>
      <c r="CK365" s="63">
        <v>35790</v>
      </c>
      <c r="CL365" s="70">
        <v>82.917847441961683</v>
      </c>
      <c r="CM365" s="70">
        <v>71.412662409837196</v>
      </c>
      <c r="CO365" s="63">
        <v>43460</v>
      </c>
      <c r="CP365" s="71">
        <v>38.6</v>
      </c>
      <c r="CR365" s="63">
        <v>43921</v>
      </c>
      <c r="CS365" s="43">
        <v>880</v>
      </c>
      <c r="CT365" s="71">
        <v>323.34871689350069</v>
      </c>
      <c r="CV365" s="63">
        <v>43794</v>
      </c>
      <c r="CW365" s="93">
        <v>0.44562499999999999</v>
      </c>
    </row>
    <row r="366" spans="75:101" ht="15" thickBot="1">
      <c r="BW366" s="63">
        <v>43941</v>
      </c>
      <c r="BX366" s="65">
        <v>5.3174999999999999</v>
      </c>
      <c r="BZ366" s="63">
        <v>43976</v>
      </c>
      <c r="CA366" s="67">
        <v>113.92</v>
      </c>
      <c r="CC366" s="63">
        <v>43983</v>
      </c>
      <c r="CD366" s="96">
        <v>118</v>
      </c>
      <c r="CE366" s="96">
        <v>128</v>
      </c>
      <c r="CK366" s="63">
        <v>35791</v>
      </c>
      <c r="CL366" s="70">
        <v>82.921174433282246</v>
      </c>
      <c r="CM366" s="70">
        <v>71.410163838813432</v>
      </c>
      <c r="CO366" s="63">
        <v>43461</v>
      </c>
      <c r="CP366" s="71">
        <v>38.299999999999997</v>
      </c>
      <c r="CR366" s="63">
        <v>43922</v>
      </c>
      <c r="CS366" s="43">
        <v>882.62</v>
      </c>
      <c r="CT366" s="71">
        <v>324.31141420970636</v>
      </c>
      <c r="CV366" s="63">
        <v>43795</v>
      </c>
      <c r="CW366" s="93">
        <v>0.45374999999999999</v>
      </c>
    </row>
    <row r="367" spans="75:101" ht="15" thickBot="1">
      <c r="BW367" s="63">
        <v>43942</v>
      </c>
      <c r="BX367" s="65">
        <v>5.3167999999999997</v>
      </c>
      <c r="BZ367" s="63">
        <v>43977</v>
      </c>
      <c r="CA367" s="67">
        <v>110.64</v>
      </c>
      <c r="CC367" s="63">
        <v>43984</v>
      </c>
      <c r="CD367" s="96">
        <v>114</v>
      </c>
      <c r="CE367" s="96">
        <v>124</v>
      </c>
      <c r="CK367" s="63">
        <v>35792</v>
      </c>
      <c r="CL367" s="70">
        <v>82.924501558094832</v>
      </c>
      <c r="CM367" s="70">
        <v>71.407665355209147</v>
      </c>
      <c r="CO367" s="63">
        <v>43462</v>
      </c>
      <c r="CP367" s="71">
        <v>37.700000000000003</v>
      </c>
      <c r="CQ367" s="71"/>
      <c r="CR367" s="63">
        <v>43923</v>
      </c>
      <c r="CS367" s="43">
        <v>859.62</v>
      </c>
      <c r="CT367" s="71">
        <v>315.8602545636262</v>
      </c>
      <c r="CV367" s="63">
        <v>43796</v>
      </c>
      <c r="CW367" s="93">
        <v>0.44374999999999998</v>
      </c>
    </row>
    <row r="368" spans="75:101" ht="15" thickBot="1">
      <c r="BW368" s="63">
        <v>43943</v>
      </c>
      <c r="BX368" s="65">
        <v>5.4583000000000004</v>
      </c>
      <c r="BZ368" s="63">
        <v>43978</v>
      </c>
      <c r="CA368" s="67">
        <v>109.84</v>
      </c>
      <c r="CC368" s="63">
        <v>43985</v>
      </c>
      <c r="CD368" s="96">
        <v>113</v>
      </c>
      <c r="CE368" s="96">
        <v>123</v>
      </c>
      <c r="CK368" s="63">
        <v>35793</v>
      </c>
      <c r="CL368" s="70">
        <v>82.783439075223285</v>
      </c>
      <c r="CM368" s="70">
        <v>71.405166959021244</v>
      </c>
      <c r="CO368" s="63">
        <v>43463</v>
      </c>
      <c r="CP368" s="71">
        <v>37.700000000000003</v>
      </c>
      <c r="CR368" s="63">
        <v>43924</v>
      </c>
      <c r="CS368" s="43">
        <v>853.88</v>
      </c>
      <c r="CT368" s="71">
        <v>313.75113906934359</v>
      </c>
      <c r="CV368" s="63">
        <v>43797</v>
      </c>
      <c r="CW368" s="93">
        <v>0.44562499999999999</v>
      </c>
    </row>
    <row r="369" spans="75:101" ht="15" thickBot="1">
      <c r="BW369" s="63">
        <v>43944</v>
      </c>
      <c r="BX369" s="65">
        <v>5.5351999999999997</v>
      </c>
      <c r="BZ369" s="63">
        <v>43979</v>
      </c>
      <c r="CA369" s="67">
        <v>112.69</v>
      </c>
      <c r="CC369" s="63">
        <v>43986</v>
      </c>
      <c r="CD369" s="96">
        <v>113</v>
      </c>
      <c r="CE369" s="96">
        <v>123</v>
      </c>
      <c r="CK369" s="63">
        <v>35794</v>
      </c>
      <c r="CL369" s="70">
        <v>82.671423870390186</v>
      </c>
      <c r="CM369" s="70">
        <v>71.402668650246724</v>
      </c>
      <c r="CO369" s="63">
        <v>43464</v>
      </c>
      <c r="CP369" s="71">
        <v>37.700000000000003</v>
      </c>
      <c r="CR369" s="63">
        <v>43927</v>
      </c>
      <c r="CS369" s="43">
        <v>853.12</v>
      </c>
      <c r="CT369" s="71">
        <v>313.47188335929923</v>
      </c>
      <c r="CV369" s="63">
        <v>43798</v>
      </c>
      <c r="CW369" s="93">
        <v>0.44187500000000002</v>
      </c>
    </row>
    <row r="370" spans="75:101" ht="15" thickBot="1">
      <c r="BW370" s="63">
        <v>43945</v>
      </c>
      <c r="BX370" s="65">
        <v>5.5914999999999999</v>
      </c>
      <c r="BZ370" s="63">
        <v>43980</v>
      </c>
      <c r="CA370" s="67">
        <v>113.42</v>
      </c>
      <c r="CC370" s="63">
        <v>43987</v>
      </c>
      <c r="CD370" s="96">
        <v>115</v>
      </c>
      <c r="CE370" s="96">
        <v>125</v>
      </c>
      <c r="CK370" s="63">
        <v>35795</v>
      </c>
      <c r="CL370" s="70">
        <v>82.674740974224406</v>
      </c>
      <c r="CM370" s="70">
        <v>71.400170428882475</v>
      </c>
      <c r="CO370" s="63">
        <v>43465</v>
      </c>
      <c r="CP370" s="71">
        <v>37.700000000000003</v>
      </c>
      <c r="CR370" s="63">
        <v>43928</v>
      </c>
      <c r="CS370" s="43">
        <v>856.12</v>
      </c>
      <c r="CT370" s="71">
        <v>314.57420853052707</v>
      </c>
      <c r="CV370" s="63">
        <v>43799</v>
      </c>
      <c r="CW370" s="93">
        <v>0.44187500000000002</v>
      </c>
    </row>
    <row r="371" spans="75:101" ht="15" thickBot="1">
      <c r="BW371" s="63">
        <v>43948</v>
      </c>
      <c r="BX371" s="65">
        <v>5.6543000000000001</v>
      </c>
      <c r="BZ371" s="63">
        <v>43981</v>
      </c>
      <c r="CA371" s="67">
        <v>113.42</v>
      </c>
      <c r="CC371" s="63">
        <v>43990</v>
      </c>
      <c r="CD371" s="96">
        <v>115</v>
      </c>
      <c r="CE371" s="96">
        <v>125</v>
      </c>
      <c r="CK371" s="63">
        <v>35796</v>
      </c>
      <c r="CL371" s="70">
        <v>82.669930921891151</v>
      </c>
      <c r="CM371" s="70">
        <v>71.388585897890863</v>
      </c>
      <c r="CO371" s="63">
        <v>43466</v>
      </c>
      <c r="CP371" s="71">
        <v>37.700000000000003</v>
      </c>
      <c r="CR371" s="63">
        <v>43929</v>
      </c>
      <c r="CS371" s="43">
        <v>856</v>
      </c>
      <c r="CT371" s="71">
        <v>314.53011552367798</v>
      </c>
      <c r="CV371" s="63">
        <v>43800</v>
      </c>
      <c r="CW371" s="93">
        <v>0.44187500000000002</v>
      </c>
    </row>
    <row r="372" spans="75:101" ht="15" thickBot="1">
      <c r="BW372" s="63">
        <v>43949</v>
      </c>
      <c r="BX372" s="65">
        <v>5.5011999999999999</v>
      </c>
      <c r="BZ372" s="63">
        <v>43982</v>
      </c>
      <c r="CA372" s="67">
        <v>113.42</v>
      </c>
      <c r="CC372" s="63">
        <v>43991</v>
      </c>
      <c r="CD372" s="96">
        <v>114</v>
      </c>
      <c r="CE372" s="96">
        <v>124</v>
      </c>
      <c r="CK372" s="63">
        <v>35797</v>
      </c>
      <c r="CL372" s="70">
        <v>82.451027848511799</v>
      </c>
      <c r="CM372" s="70">
        <v>71.37700324646562</v>
      </c>
      <c r="CO372" s="63">
        <v>43467</v>
      </c>
      <c r="CP372" s="71">
        <v>37.65</v>
      </c>
      <c r="CR372" s="63">
        <v>43930</v>
      </c>
      <c r="CS372" s="43">
        <v>855.75</v>
      </c>
      <c r="CT372" s="71">
        <v>314.43825509274228</v>
      </c>
      <c r="CV372" s="63">
        <v>43801</v>
      </c>
      <c r="CW372" s="93">
        <v>0.44187500000000002</v>
      </c>
    </row>
    <row r="373" spans="75:101" ht="15" thickBot="1">
      <c r="BW373" s="63">
        <v>43950</v>
      </c>
      <c r="BX373" s="65">
        <v>5.3361000000000001</v>
      </c>
      <c r="BZ373" s="63">
        <v>43983</v>
      </c>
      <c r="CA373" s="67">
        <v>114.08</v>
      </c>
      <c r="CC373" s="63">
        <v>43992</v>
      </c>
      <c r="CD373" s="96">
        <v>114</v>
      </c>
      <c r="CE373" s="96">
        <v>124</v>
      </c>
      <c r="CK373" s="63">
        <v>35798</v>
      </c>
      <c r="CL373" s="70">
        <v>82.446230811905366</v>
      </c>
      <c r="CM373" s="70">
        <v>71.365422474301766</v>
      </c>
      <c r="CO373" s="63">
        <v>43468</v>
      </c>
      <c r="CP373" s="71">
        <v>37.450000000000003</v>
      </c>
      <c r="CR373" s="63">
        <v>43931</v>
      </c>
      <c r="CS373" s="43">
        <v>863.38</v>
      </c>
      <c r="CT373" s="71">
        <v>317.24183544489847</v>
      </c>
      <c r="CV373" s="63">
        <v>43802</v>
      </c>
      <c r="CW373" s="93">
        <v>0.44312499999999999</v>
      </c>
    </row>
    <row r="374" spans="75:101" ht="15" thickBot="1">
      <c r="BW374" s="63">
        <v>43951</v>
      </c>
      <c r="BX374" s="65">
        <v>5.4874999999999998</v>
      </c>
      <c r="BZ374" s="63">
        <v>43984</v>
      </c>
      <c r="CA374" s="67">
        <v>114.05</v>
      </c>
      <c r="CC374" s="63">
        <v>43993</v>
      </c>
      <c r="CD374" s="96">
        <v>113</v>
      </c>
      <c r="CE374" s="96">
        <v>123</v>
      </c>
      <c r="CK374" s="63">
        <v>35799</v>
      </c>
      <c r="CL374" s="70">
        <v>82.441434054392602</v>
      </c>
      <c r="CM374" s="70">
        <v>71.353843581094395</v>
      </c>
      <c r="CO374" s="63">
        <v>43469</v>
      </c>
      <c r="CP374" s="71">
        <v>37.369999999999997</v>
      </c>
      <c r="CR374" s="63">
        <v>43934</v>
      </c>
      <c r="CS374" s="43">
        <v>863.25</v>
      </c>
      <c r="CT374" s="71">
        <v>317.19406802081193</v>
      </c>
      <c r="CV374" s="63">
        <v>43803</v>
      </c>
      <c r="CW374" s="93">
        <v>0.435</v>
      </c>
    </row>
    <row r="375" spans="75:101" ht="15" thickBot="1">
      <c r="BW375" s="63">
        <v>43952</v>
      </c>
      <c r="BX375" s="65">
        <v>5.4860999999999995</v>
      </c>
      <c r="BZ375" s="63">
        <v>43985</v>
      </c>
      <c r="CA375" s="67">
        <v>114.71</v>
      </c>
      <c r="CC375" s="63">
        <v>43994</v>
      </c>
      <c r="CD375" s="96">
        <v>116</v>
      </c>
      <c r="CE375" s="96">
        <v>126</v>
      </c>
      <c r="CK375" s="63">
        <v>35800</v>
      </c>
      <c r="CL375" s="70">
        <v>82.158686067858724</v>
      </c>
      <c r="CM375" s="70">
        <v>71.342266566538669</v>
      </c>
      <c r="CO375" s="63">
        <v>43470</v>
      </c>
      <c r="CP375" s="71">
        <v>37.369999999999997</v>
      </c>
      <c r="CR375" s="63">
        <v>43935</v>
      </c>
      <c r="CS375" s="43">
        <v>854.75</v>
      </c>
      <c r="CT375" s="71">
        <v>314.07081336899967</v>
      </c>
      <c r="CV375" s="63">
        <v>43804</v>
      </c>
      <c r="CW375" s="93">
        <v>0.43937500000000002</v>
      </c>
    </row>
    <row r="376" spans="75:101" ht="15" thickBot="1">
      <c r="BW376" s="63">
        <v>43955</v>
      </c>
      <c r="BX376" s="65">
        <v>5.5459000000000005</v>
      </c>
      <c r="BZ376" s="63">
        <v>43986</v>
      </c>
      <c r="CA376" s="67">
        <v>114.41</v>
      </c>
      <c r="CC376" s="63">
        <v>43998</v>
      </c>
      <c r="CD376" s="96">
        <v>115</v>
      </c>
      <c r="CE376" s="96">
        <v>125</v>
      </c>
      <c r="CK376" s="63">
        <v>35801</v>
      </c>
      <c r="CL376" s="70">
        <v>82.086432432124141</v>
      </c>
      <c r="CM376" s="70">
        <v>71.330691430329793</v>
      </c>
      <c r="CO376" s="63">
        <v>43471</v>
      </c>
      <c r="CP376" s="71">
        <v>37.369999999999997</v>
      </c>
      <c r="CR376" s="63">
        <v>43936</v>
      </c>
      <c r="CS376" s="43">
        <v>847.62</v>
      </c>
      <c r="CT376" s="71">
        <v>311.45095387871487</v>
      </c>
      <c r="CV376" s="63">
        <v>43805</v>
      </c>
      <c r="CW376" s="93">
        <v>0.426875</v>
      </c>
    </row>
    <row r="377" spans="75:101" ht="15" thickBot="1">
      <c r="BW377" s="63">
        <v>43956</v>
      </c>
      <c r="BX377" s="65">
        <v>5.5796999999999999</v>
      </c>
      <c r="BZ377" s="63">
        <v>43987</v>
      </c>
      <c r="CA377" s="67">
        <v>115.34</v>
      </c>
      <c r="CC377" s="63">
        <v>43999</v>
      </c>
      <c r="CD377" s="96">
        <v>114</v>
      </c>
      <c r="CE377" s="96">
        <v>124</v>
      </c>
      <c r="CK377" s="63">
        <v>35802</v>
      </c>
      <c r="CL377" s="70">
        <v>82.074579629331453</v>
      </c>
      <c r="CM377" s="70">
        <v>71.319118172162973</v>
      </c>
      <c r="CO377" s="63">
        <v>43472</v>
      </c>
      <c r="CP377" s="71">
        <v>37.305</v>
      </c>
      <c r="CR377" s="63">
        <v>43937</v>
      </c>
      <c r="CS377" s="43">
        <v>833.62</v>
      </c>
      <c r="CT377" s="71">
        <v>306.30676974631825</v>
      </c>
      <c r="CV377" s="63">
        <v>43806</v>
      </c>
      <c r="CW377" s="93">
        <v>0.426875</v>
      </c>
    </row>
    <row r="378" spans="75:101" ht="15" thickBot="1">
      <c r="BW378" s="63">
        <v>43957</v>
      </c>
      <c r="BX378" s="65">
        <v>5.7155000000000005</v>
      </c>
      <c r="BZ378" s="63">
        <v>43988</v>
      </c>
      <c r="CA378" s="67">
        <v>115.34</v>
      </c>
      <c r="CC378" s="63">
        <v>44000</v>
      </c>
      <c r="CD378" s="96">
        <v>117</v>
      </c>
      <c r="CE378" s="96">
        <v>127</v>
      </c>
      <c r="CK378" s="63">
        <v>35803</v>
      </c>
      <c r="CL378" s="70">
        <v>82.143420918350003</v>
      </c>
      <c r="CM378" s="70">
        <v>71.307546791733543</v>
      </c>
      <c r="CO378" s="63">
        <v>43473</v>
      </c>
      <c r="CP378" s="71">
        <v>37.6</v>
      </c>
      <c r="CR378" s="63">
        <v>43938</v>
      </c>
      <c r="CS378" s="43">
        <v>825.75</v>
      </c>
      <c r="CT378" s="71">
        <v>303.41500338046387</v>
      </c>
      <c r="CV378" s="63">
        <v>43807</v>
      </c>
      <c r="CW378" s="93">
        <v>0.426875</v>
      </c>
    </row>
    <row r="379" spans="75:101" ht="15" thickBot="1">
      <c r="BW379" s="63">
        <v>43958</v>
      </c>
      <c r="BX379" s="65">
        <v>5.8323999999999998</v>
      </c>
      <c r="BZ379" s="63">
        <v>43989</v>
      </c>
      <c r="CA379" s="67">
        <v>115.34</v>
      </c>
      <c r="CC379" s="63">
        <v>44001</v>
      </c>
      <c r="CD379" s="96">
        <v>118</v>
      </c>
      <c r="CE379" s="96">
        <v>128</v>
      </c>
      <c r="CK379" s="63">
        <v>35804</v>
      </c>
      <c r="CL379" s="70">
        <v>82.122215947298315</v>
      </c>
      <c r="CM379" s="70">
        <v>71.295977288736779</v>
      </c>
      <c r="CO379" s="63">
        <v>43474</v>
      </c>
      <c r="CP379" s="71">
        <v>37.369999999999997</v>
      </c>
      <c r="CR379" s="63">
        <v>43941</v>
      </c>
      <c r="CS379" s="43">
        <v>830.5</v>
      </c>
      <c r="CT379" s="71">
        <v>305.16035156824131</v>
      </c>
      <c r="CV379" s="63">
        <v>43808</v>
      </c>
      <c r="CW379" s="93">
        <v>0.42499999999999999</v>
      </c>
    </row>
    <row r="380" spans="75:101" ht="15" thickBot="1">
      <c r="BW380" s="63">
        <v>43959</v>
      </c>
      <c r="BX380" s="65">
        <v>5.7328999999999999</v>
      </c>
      <c r="BZ380" s="63">
        <v>43990</v>
      </c>
      <c r="CA380" s="67">
        <v>116.37</v>
      </c>
      <c r="CC380" s="63">
        <v>44004</v>
      </c>
      <c r="CD380" s="96">
        <v>117</v>
      </c>
      <c r="CE380" s="96">
        <v>127</v>
      </c>
      <c r="CK380" s="63">
        <v>35805</v>
      </c>
      <c r="CL380" s="70">
        <v>82.117438041111086</v>
      </c>
      <c r="CM380" s="70">
        <v>71.284409662868143</v>
      </c>
      <c r="CO380" s="63">
        <v>43475</v>
      </c>
      <c r="CP380" s="71">
        <v>37.08</v>
      </c>
      <c r="CR380" s="63">
        <v>43942</v>
      </c>
      <c r="CS380" s="43">
        <v>835</v>
      </c>
      <c r="CT380" s="71">
        <v>306.81383932508305</v>
      </c>
      <c r="CV380" s="63">
        <v>43809</v>
      </c>
      <c r="CW380" s="93">
        <v>0.42875000000000002</v>
      </c>
    </row>
    <row r="381" spans="75:101" ht="15" thickBot="1">
      <c r="BW381" s="63">
        <v>43962</v>
      </c>
      <c r="BX381" s="65">
        <v>5.8191000000000006</v>
      </c>
      <c r="BZ381" s="63">
        <v>43991</v>
      </c>
      <c r="CA381" s="67">
        <v>116.08</v>
      </c>
      <c r="CC381" s="63">
        <v>44005</v>
      </c>
      <c r="CD381" s="96">
        <v>117</v>
      </c>
      <c r="CE381" s="96">
        <v>127</v>
      </c>
      <c r="CK381" s="63">
        <v>35806</v>
      </c>
      <c r="CL381" s="70">
        <v>82.112660412904546</v>
      </c>
      <c r="CM381" s="70">
        <v>71.272843913823039</v>
      </c>
      <c r="CO381" s="63">
        <v>43476</v>
      </c>
      <c r="CP381" s="71">
        <v>36.9</v>
      </c>
      <c r="CR381" s="63">
        <v>43943</v>
      </c>
      <c r="CS381" s="43">
        <v>840.62</v>
      </c>
      <c r="CT381" s="71">
        <v>308.87886181251656</v>
      </c>
      <c r="CV381" s="63">
        <v>43810</v>
      </c>
      <c r="CW381" s="93">
        <v>0.42312499999999997</v>
      </c>
    </row>
    <row r="382" spans="75:101" ht="15" thickBot="1">
      <c r="BW382" s="63">
        <v>43963</v>
      </c>
      <c r="BX382" s="65">
        <v>5.8864000000000001</v>
      </c>
      <c r="BZ382" s="63">
        <v>43992</v>
      </c>
      <c r="CA382" s="67">
        <v>114.4</v>
      </c>
      <c r="CC382" s="63">
        <v>44006</v>
      </c>
      <c r="CD382" s="96">
        <v>118</v>
      </c>
      <c r="CE382" s="96">
        <v>128</v>
      </c>
      <c r="CK382" s="63">
        <v>35807</v>
      </c>
      <c r="CL382" s="70">
        <v>81.760374514011829</v>
      </c>
      <c r="CM382" s="70">
        <v>71.261280041296956</v>
      </c>
      <c r="CO382" s="63">
        <v>43477</v>
      </c>
      <c r="CP382" s="71">
        <v>36.9</v>
      </c>
      <c r="CR382" s="63">
        <v>43944</v>
      </c>
      <c r="CS382" s="43">
        <v>830.38</v>
      </c>
      <c r="CT382" s="71">
        <v>305.11625856139216</v>
      </c>
      <c r="CV382" s="63">
        <v>43811</v>
      </c>
      <c r="CW382" s="93">
        <v>0.42312499999999997</v>
      </c>
    </row>
    <row r="383" spans="75:101" ht="15" thickBot="1">
      <c r="BW383" s="63">
        <v>43964</v>
      </c>
      <c r="BX383" s="65">
        <v>5.8869999999999996</v>
      </c>
      <c r="BZ383" s="63">
        <v>43993</v>
      </c>
      <c r="CA383" s="67">
        <v>112.27</v>
      </c>
      <c r="CC383" s="63">
        <v>44007</v>
      </c>
      <c r="CD383" s="96">
        <v>118</v>
      </c>
      <c r="CE383" s="96">
        <v>128</v>
      </c>
      <c r="CK383" s="63">
        <v>35808</v>
      </c>
      <c r="CL383" s="70">
        <v>81.749269176739816</v>
      </c>
      <c r="CM383" s="70">
        <v>71.249718044985428</v>
      </c>
      <c r="CO383" s="63">
        <v>43478</v>
      </c>
      <c r="CP383" s="71">
        <v>36.9</v>
      </c>
      <c r="CR383" s="63">
        <v>43945</v>
      </c>
      <c r="CS383" s="43">
        <v>838.38</v>
      </c>
      <c r="CT383" s="71">
        <v>308.05579235133308</v>
      </c>
      <c r="CV383" s="63">
        <v>43812</v>
      </c>
      <c r="CW383" s="93">
        <v>0.41875000000000001</v>
      </c>
    </row>
    <row r="384" spans="75:101" ht="15" thickBot="1">
      <c r="BW384" s="63">
        <v>43965</v>
      </c>
      <c r="BX384" s="65">
        <v>5.8130000000000006</v>
      </c>
      <c r="BZ384" s="63">
        <v>43994</v>
      </c>
      <c r="CA384" s="99">
        <v>109.27</v>
      </c>
      <c r="CC384" s="63">
        <v>44008</v>
      </c>
      <c r="CD384" s="96">
        <v>119</v>
      </c>
      <c r="CE384" s="96">
        <v>129</v>
      </c>
      <c r="CK384" s="63">
        <v>35809</v>
      </c>
      <c r="CL384" s="70">
        <v>81.726507190213127</v>
      </c>
      <c r="CM384" s="70">
        <v>71.238157924584073</v>
      </c>
      <c r="CO384" s="63">
        <v>43479</v>
      </c>
      <c r="CP384" s="71">
        <v>37</v>
      </c>
      <c r="CR384" s="63">
        <v>43948</v>
      </c>
      <c r="CS384" s="43">
        <v>837.38</v>
      </c>
      <c r="CT384" s="71">
        <v>307.68835062759047</v>
      </c>
      <c r="CV384" s="63">
        <v>43813</v>
      </c>
      <c r="CW384" s="93">
        <v>0.41875000000000001</v>
      </c>
    </row>
    <row r="385" spans="75:101" ht="15" thickBot="1">
      <c r="BW385" s="63">
        <v>43966</v>
      </c>
      <c r="BX385" s="65">
        <v>5.8570000000000002</v>
      </c>
      <c r="BZ385" s="63">
        <v>43995</v>
      </c>
      <c r="CA385" s="99">
        <v>109.27</v>
      </c>
      <c r="CC385" s="63">
        <v>44011</v>
      </c>
      <c r="CD385" s="96">
        <v>119</v>
      </c>
      <c r="CE385" s="96">
        <v>129</v>
      </c>
      <c r="CK385" s="63">
        <v>35810</v>
      </c>
      <c r="CL385" s="70">
        <v>81.645734269130486</v>
      </c>
      <c r="CM385" s="70">
        <v>71.226599679788478</v>
      </c>
      <c r="CO385" s="63">
        <v>43480</v>
      </c>
      <c r="CP385" s="71">
        <v>37.1</v>
      </c>
      <c r="CR385" s="63">
        <v>43949</v>
      </c>
      <c r="CS385" s="43">
        <v>831.62</v>
      </c>
      <c r="CT385" s="71">
        <v>305.57188629883302</v>
      </c>
      <c r="CV385" s="63">
        <v>43814</v>
      </c>
      <c r="CW385" s="93">
        <v>0.41875000000000001</v>
      </c>
    </row>
    <row r="386" spans="75:101" ht="15" thickBot="1">
      <c r="BW386" s="63">
        <v>43969</v>
      </c>
      <c r="BX386" s="65">
        <v>5.7203999999999997</v>
      </c>
      <c r="BZ386" s="63">
        <v>43996</v>
      </c>
      <c r="CA386" s="99">
        <v>109.27</v>
      </c>
      <c r="CC386" s="63">
        <v>44012</v>
      </c>
      <c r="CD386" s="96">
        <v>116</v>
      </c>
      <c r="CE386" s="96">
        <v>126</v>
      </c>
      <c r="CK386" s="63">
        <v>35811</v>
      </c>
      <c r="CL386" s="70">
        <v>81.707715110814689</v>
      </c>
      <c r="CM386" s="70">
        <v>71.215043310294391</v>
      </c>
      <c r="CO386" s="63">
        <v>43481</v>
      </c>
      <c r="CP386" s="71">
        <v>37.5</v>
      </c>
      <c r="CR386" s="63">
        <v>43950</v>
      </c>
      <c r="CS386" s="43">
        <v>838.88</v>
      </c>
      <c r="CT386" s="71">
        <v>308.23951321320442</v>
      </c>
      <c r="CV386" s="63">
        <v>43815</v>
      </c>
      <c r="CW386" s="93">
        <v>0.41625000000000001</v>
      </c>
    </row>
    <row r="387" spans="75:101" ht="15" thickBot="1">
      <c r="BW387" s="63">
        <v>43970</v>
      </c>
      <c r="BX387" s="65">
        <v>5.7557999999999998</v>
      </c>
      <c r="BZ387" s="63">
        <v>43997</v>
      </c>
      <c r="CA387" s="99">
        <v>109.27</v>
      </c>
      <c r="CC387" s="63">
        <v>44013</v>
      </c>
      <c r="CD387" s="96">
        <v>118</v>
      </c>
      <c r="CE387" s="96">
        <v>128</v>
      </c>
      <c r="CK387" s="63">
        <v>35812</v>
      </c>
      <c r="CL387" s="70">
        <v>81.702961320466144</v>
      </c>
      <c r="CM387" s="70">
        <v>71.203488815797513</v>
      </c>
      <c r="CO387" s="63">
        <v>43482</v>
      </c>
      <c r="CP387" s="71">
        <v>37.71</v>
      </c>
      <c r="CR387" s="63">
        <v>43951</v>
      </c>
      <c r="CS387" s="43">
        <v>854.88</v>
      </c>
      <c r="CT387" s="71">
        <v>314.11858079308621</v>
      </c>
      <c r="CV387" s="63">
        <v>43816</v>
      </c>
      <c r="CW387" s="93">
        <v>0.41249999999999998</v>
      </c>
    </row>
    <row r="388" spans="75:101" ht="15" thickBot="1">
      <c r="BW388" s="63">
        <v>43971</v>
      </c>
      <c r="BX388" s="65">
        <v>5.6932999999999998</v>
      </c>
      <c r="BZ388" s="63">
        <v>43998</v>
      </c>
      <c r="CA388" s="99">
        <v>109.12</v>
      </c>
      <c r="CC388" s="63">
        <v>44014</v>
      </c>
      <c r="CD388" s="96">
        <v>119</v>
      </c>
      <c r="CE388" s="96">
        <v>129</v>
      </c>
      <c r="CK388" s="63">
        <v>35813</v>
      </c>
      <c r="CL388" s="70">
        <v>81.698207806695194</v>
      </c>
      <c r="CM388" s="70">
        <v>71.191936195993648</v>
      </c>
      <c r="CO388" s="63">
        <v>43483</v>
      </c>
      <c r="CP388" s="71">
        <v>37.58</v>
      </c>
      <c r="CR388" s="63">
        <v>43952</v>
      </c>
      <c r="CS388" s="43">
        <v>848.75</v>
      </c>
      <c r="CT388" s="71">
        <v>311.86616302654403</v>
      </c>
      <c r="CV388" s="63">
        <v>43817</v>
      </c>
      <c r="CW388" s="93">
        <v>0.41625000000000001</v>
      </c>
    </row>
    <row r="389" spans="75:101" ht="15" thickBot="1">
      <c r="BW389" s="63">
        <v>43972</v>
      </c>
      <c r="BX389" s="65">
        <v>5.5524000000000004</v>
      </c>
      <c r="BZ389" s="63">
        <v>43999</v>
      </c>
      <c r="CA389" s="99">
        <v>107.68</v>
      </c>
      <c r="CC389" s="63">
        <v>44015</v>
      </c>
      <c r="CD389" s="96">
        <v>117</v>
      </c>
      <c r="CE389" s="96">
        <v>127</v>
      </c>
      <c r="CK389" s="63">
        <v>35814</v>
      </c>
      <c r="CL389" s="70">
        <v>81.607076458210116</v>
      </c>
      <c r="CM389" s="70">
        <v>71.180385450578598</v>
      </c>
      <c r="CO389" s="63">
        <v>43484</v>
      </c>
      <c r="CP389" s="71">
        <v>37.58</v>
      </c>
      <c r="CR389" s="63">
        <v>43955</v>
      </c>
      <c r="CS389" s="43">
        <v>848</v>
      </c>
      <c r="CT389" s="71">
        <v>311.59058173373705</v>
      </c>
      <c r="CV389" s="63">
        <v>43818</v>
      </c>
      <c r="CW389" s="93">
        <v>0.40875</v>
      </c>
    </row>
    <row r="390" spans="75:101" ht="15" thickBot="1">
      <c r="BW390" s="63">
        <v>43973</v>
      </c>
      <c r="BX390" s="65">
        <v>5.5340000000000007</v>
      </c>
      <c r="BZ390" s="63">
        <v>44000</v>
      </c>
      <c r="CA390" s="99">
        <v>109.81</v>
      </c>
      <c r="CC390" s="63">
        <v>44018</v>
      </c>
      <c r="CD390" s="96">
        <v>117</v>
      </c>
      <c r="CE390" s="96">
        <v>127</v>
      </c>
      <c r="CK390" s="63">
        <v>35815</v>
      </c>
      <c r="CL390" s="70">
        <v>81.602328523062084</v>
      </c>
      <c r="CM390" s="70">
        <v>71.16883657924825</v>
      </c>
      <c r="CO390" s="63">
        <v>43485</v>
      </c>
      <c r="CP390" s="71">
        <v>37.58</v>
      </c>
      <c r="CR390" s="63">
        <v>43956</v>
      </c>
      <c r="CS390" s="43">
        <v>835.5</v>
      </c>
      <c r="CT390" s="71">
        <v>306.99756018695439</v>
      </c>
      <c r="CV390" s="63">
        <v>43819</v>
      </c>
      <c r="CW390" s="93">
        <v>0.40500000000000003</v>
      </c>
    </row>
    <row r="391" spans="75:101" ht="15" thickBot="1">
      <c r="BW391" s="63">
        <v>43976</v>
      </c>
      <c r="BX391" s="65">
        <v>5.4466999999999999</v>
      </c>
      <c r="BZ391" s="63">
        <v>44001</v>
      </c>
      <c r="CA391" s="99">
        <v>110</v>
      </c>
      <c r="CC391" s="63">
        <v>44019</v>
      </c>
      <c r="CD391" s="96">
        <v>117</v>
      </c>
      <c r="CE391" s="96">
        <v>127</v>
      </c>
      <c r="CK391" s="63">
        <v>35816</v>
      </c>
      <c r="CL391" s="70">
        <v>81.59758086415097</v>
      </c>
      <c r="CM391" s="70">
        <v>71.157289581698578</v>
      </c>
      <c r="CO391" s="63">
        <v>43486</v>
      </c>
      <c r="CP391" s="71">
        <v>37.58</v>
      </c>
      <c r="CR391" s="63">
        <v>43957</v>
      </c>
      <c r="CS391" s="43">
        <v>839.62</v>
      </c>
      <c r="CT391" s="71">
        <v>308.51142008877395</v>
      </c>
      <c r="CV391" s="63">
        <v>43820</v>
      </c>
      <c r="CW391" s="93">
        <v>0.40500000000000003</v>
      </c>
    </row>
    <row r="392" spans="75:101" ht="15" thickBot="1">
      <c r="BW392" s="63">
        <v>43977</v>
      </c>
      <c r="BX392" s="65">
        <v>5.3460000000000001</v>
      </c>
      <c r="BZ392" s="63">
        <v>44002</v>
      </c>
      <c r="CA392" s="99">
        <v>110</v>
      </c>
      <c r="CC392" s="63">
        <v>44020</v>
      </c>
      <c r="CD392" s="96">
        <v>117</v>
      </c>
      <c r="CE392" s="96">
        <v>127</v>
      </c>
      <c r="CK392" s="63">
        <v>35817</v>
      </c>
      <c r="CL392" s="70">
        <v>81.59283348146073</v>
      </c>
      <c r="CM392" s="70">
        <v>71.145744457625526</v>
      </c>
      <c r="CO392" s="63">
        <v>43487</v>
      </c>
      <c r="CP392" s="71">
        <v>37.53</v>
      </c>
      <c r="CR392" s="63">
        <v>43958</v>
      </c>
      <c r="CS392" s="43">
        <v>832.75</v>
      </c>
      <c r="CT392" s="71">
        <v>305.98709544666218</v>
      </c>
      <c r="CV392" s="63">
        <v>43821</v>
      </c>
      <c r="CW392" s="93">
        <v>0.40500000000000003</v>
      </c>
    </row>
    <row r="393" spans="75:101" ht="15" thickBot="1">
      <c r="BW393" s="63">
        <v>43978</v>
      </c>
      <c r="BX393" s="65">
        <v>5.2743000000000002</v>
      </c>
      <c r="BZ393" s="63">
        <v>44003</v>
      </c>
      <c r="CA393" s="99">
        <v>110</v>
      </c>
      <c r="CC393" s="63">
        <v>44022</v>
      </c>
      <c r="CD393" s="96">
        <v>117</v>
      </c>
      <c r="CE393" s="96">
        <v>127</v>
      </c>
      <c r="CK393" s="63">
        <v>35818</v>
      </c>
      <c r="CL393" s="70">
        <v>81.58808637497529</v>
      </c>
      <c r="CM393" s="70">
        <v>71.134201206725152</v>
      </c>
      <c r="CO393" s="63">
        <v>43488</v>
      </c>
      <c r="CP393" s="71">
        <v>37.56</v>
      </c>
      <c r="CR393" s="63">
        <v>43959</v>
      </c>
      <c r="CS393" s="43">
        <v>844.25</v>
      </c>
      <c r="CT393" s="71">
        <v>310.21267526970223</v>
      </c>
      <c r="CV393" s="63">
        <v>43822</v>
      </c>
      <c r="CW393" s="93">
        <v>0.40749999999999997</v>
      </c>
    </row>
    <row r="394" spans="75:101" ht="15" thickBot="1">
      <c r="BW394" s="63">
        <v>43979</v>
      </c>
      <c r="BX394" s="65">
        <v>5.4060000000000006</v>
      </c>
      <c r="BZ394" s="63">
        <v>44004</v>
      </c>
      <c r="CA394" s="99">
        <v>105.49</v>
      </c>
      <c r="CC394" s="63">
        <v>44022</v>
      </c>
      <c r="CD394" s="96">
        <v>117</v>
      </c>
      <c r="CE394" s="96">
        <v>127</v>
      </c>
      <c r="CK394" s="63">
        <v>35819</v>
      </c>
      <c r="CL394" s="70">
        <v>81.583339544678537</v>
      </c>
      <c r="CM394" s="70">
        <v>71.122659828693514</v>
      </c>
      <c r="CO394" s="63">
        <v>43489</v>
      </c>
      <c r="CP394" s="71">
        <v>37.4</v>
      </c>
      <c r="CR394" s="63">
        <v>43962</v>
      </c>
      <c r="CS394" s="43">
        <v>850.25</v>
      </c>
      <c r="CT394" s="71">
        <v>312.41732561215792</v>
      </c>
      <c r="CV394" s="63">
        <v>43823</v>
      </c>
      <c r="CW394" s="93">
        <v>0.40749999999999997</v>
      </c>
    </row>
    <row r="395" spans="75:101" ht="15" thickBot="1">
      <c r="BW395" s="63">
        <v>43980</v>
      </c>
      <c r="BX395" s="65">
        <v>5.3369999999999997</v>
      </c>
      <c r="BZ395" s="63">
        <v>44005</v>
      </c>
      <c r="CA395" s="99">
        <v>108.58</v>
      </c>
      <c r="CC395" s="63">
        <v>44025</v>
      </c>
      <c r="CD395" s="96">
        <v>117</v>
      </c>
      <c r="CE395" s="96">
        <v>127</v>
      </c>
      <c r="CK395" s="63">
        <v>35820</v>
      </c>
      <c r="CL395" s="70">
        <v>81.578592990554455</v>
      </c>
      <c r="CM395" s="70">
        <v>71.111120323226757</v>
      </c>
      <c r="CO395" s="63">
        <v>43490</v>
      </c>
      <c r="CP395" s="71">
        <v>37.03</v>
      </c>
      <c r="CR395" s="63">
        <v>43963</v>
      </c>
      <c r="CS395" s="43">
        <v>838.25</v>
      </c>
      <c r="CT395" s="71">
        <v>308.00802492724654</v>
      </c>
      <c r="CV395" s="63">
        <v>43824</v>
      </c>
      <c r="CW395" s="93">
        <v>0.40749999999999997</v>
      </c>
    </row>
    <row r="396" spans="75:101" ht="15" thickBot="1">
      <c r="BW396" s="63">
        <v>43983</v>
      </c>
      <c r="BX396" s="65">
        <v>5.3650000000000002</v>
      </c>
      <c r="BZ396" s="63">
        <v>44006</v>
      </c>
      <c r="CA396" s="99">
        <v>108.03</v>
      </c>
      <c r="CC396" s="63">
        <v>44026</v>
      </c>
      <c r="CD396" s="96">
        <v>117</v>
      </c>
      <c r="CE396" s="96">
        <v>127</v>
      </c>
      <c r="CK396" s="63">
        <v>35821</v>
      </c>
      <c r="CL396" s="70">
        <v>81.573846712586942</v>
      </c>
      <c r="CM396" s="70">
        <v>71.099582690021066</v>
      </c>
      <c r="CO396" s="63">
        <v>43491</v>
      </c>
      <c r="CP396" s="71">
        <v>37.03</v>
      </c>
      <c r="CR396" s="63">
        <v>43964</v>
      </c>
      <c r="CS396" s="43">
        <v>837.38</v>
      </c>
      <c r="CT396" s="71">
        <v>307.68835062759047</v>
      </c>
      <c r="CV396" s="63">
        <v>43825</v>
      </c>
      <c r="CW396" s="93">
        <v>0.40250000000000002</v>
      </c>
    </row>
    <row r="397" spans="75:101" ht="15" thickBot="1">
      <c r="BW397" s="63">
        <v>43984</v>
      </c>
      <c r="BX397" s="65">
        <v>5.2572000000000001</v>
      </c>
      <c r="BZ397" s="63">
        <v>44007</v>
      </c>
      <c r="CA397" s="99">
        <v>106.1</v>
      </c>
      <c r="CC397" s="63">
        <v>44027</v>
      </c>
      <c r="CD397" s="96">
        <v>117</v>
      </c>
      <c r="CE397" s="96">
        <v>127</v>
      </c>
      <c r="CK397" s="63">
        <v>35822</v>
      </c>
      <c r="CL397" s="70">
        <v>82.157927844996721</v>
      </c>
      <c r="CM397" s="70">
        <v>71.088046928772656</v>
      </c>
      <c r="CO397" s="63">
        <v>43492</v>
      </c>
      <c r="CP397" s="71">
        <v>37.03</v>
      </c>
      <c r="CR397" s="63">
        <v>43965</v>
      </c>
      <c r="CS397" s="43">
        <v>840.12</v>
      </c>
      <c r="CT397" s="71">
        <v>308.69514095064523</v>
      </c>
      <c r="CV397" s="63">
        <v>43826</v>
      </c>
      <c r="CW397" s="93">
        <v>0.40312500000000001</v>
      </c>
    </row>
    <row r="398" spans="75:101" ht="15" thickBot="1">
      <c r="BW398" s="63">
        <v>43985</v>
      </c>
      <c r="BX398" s="65">
        <v>5.3650000000000002</v>
      </c>
      <c r="BZ398" s="63">
        <v>44008</v>
      </c>
      <c r="CA398" s="99">
        <v>105.7</v>
      </c>
      <c r="CC398" s="63">
        <v>44028</v>
      </c>
      <c r="CD398" s="96">
        <v>120</v>
      </c>
      <c r="CE398" s="96">
        <v>130</v>
      </c>
      <c r="CK398" s="63">
        <v>35823</v>
      </c>
      <c r="CL398" s="70">
        <v>82.153147861075766</v>
      </c>
      <c r="CM398" s="70">
        <v>71.076513039177783</v>
      </c>
      <c r="CO398" s="63">
        <v>43493</v>
      </c>
      <c r="CP398" s="71">
        <v>37.15</v>
      </c>
      <c r="CR398" s="63">
        <v>43966</v>
      </c>
      <c r="CS398" s="43">
        <v>846.38</v>
      </c>
      <c r="CT398" s="71">
        <v>310.99532614127401</v>
      </c>
      <c r="CV398" s="63">
        <v>43827</v>
      </c>
      <c r="CW398" s="93">
        <v>0.40312500000000001</v>
      </c>
    </row>
    <row r="399" spans="75:101" ht="15" thickBot="1">
      <c r="BW399" s="63">
        <v>43986</v>
      </c>
      <c r="BX399" s="65">
        <v>5.2016999999999998</v>
      </c>
      <c r="BZ399" s="63">
        <v>44009</v>
      </c>
      <c r="CA399" s="99">
        <v>105.7</v>
      </c>
      <c r="CC399" s="63">
        <v>44029</v>
      </c>
      <c r="CD399" s="96">
        <v>125</v>
      </c>
      <c r="CE399" s="96">
        <v>130</v>
      </c>
      <c r="CK399" s="63">
        <v>35824</v>
      </c>
      <c r="CL399" s="70">
        <v>82.148368155256392</v>
      </c>
      <c r="CM399" s="70">
        <v>71.064981020932862</v>
      </c>
      <c r="CO399" s="63">
        <v>43494</v>
      </c>
      <c r="CP399" s="71">
        <v>37.700000000000003</v>
      </c>
      <c r="CR399" s="63">
        <v>43969</v>
      </c>
      <c r="CS399" s="43">
        <v>843</v>
      </c>
      <c r="CT399" s="71">
        <v>309.75337311502398</v>
      </c>
      <c r="CV399" s="63">
        <v>43828</v>
      </c>
      <c r="CW399" s="93">
        <v>0.40312500000000001</v>
      </c>
    </row>
    <row r="400" spans="75:101" ht="15" thickBot="1">
      <c r="BW400" s="63">
        <v>43987</v>
      </c>
      <c r="BX400" s="65">
        <v>5.0636999999999999</v>
      </c>
      <c r="BZ400" s="63">
        <v>44010</v>
      </c>
      <c r="CA400" s="99">
        <v>105.7</v>
      </c>
      <c r="CC400" s="63">
        <v>44032</v>
      </c>
      <c r="CD400" s="96">
        <v>125</v>
      </c>
      <c r="CE400" s="96">
        <v>130</v>
      </c>
      <c r="CK400" s="63">
        <v>35825</v>
      </c>
      <c r="CL400" s="70">
        <v>82.143588727522371</v>
      </c>
      <c r="CM400" s="70">
        <v>71.053450873734192</v>
      </c>
      <c r="CO400" s="63">
        <v>43495</v>
      </c>
      <c r="CP400" s="71">
        <v>37.51</v>
      </c>
      <c r="CR400" s="63">
        <v>43970</v>
      </c>
      <c r="CS400" s="43">
        <v>846.88</v>
      </c>
      <c r="CT400" s="71">
        <v>311.17904700314534</v>
      </c>
      <c r="CV400" s="63">
        <v>43829</v>
      </c>
      <c r="CW400" s="93">
        <v>0.39437499999999998</v>
      </c>
    </row>
    <row r="401" spans="75:101" ht="15" thickBot="1">
      <c r="BW401" s="63">
        <v>43990</v>
      </c>
      <c r="BX401" s="65">
        <v>5.12</v>
      </c>
      <c r="BZ401" s="63">
        <v>44011</v>
      </c>
      <c r="CA401" s="99">
        <v>104.07</v>
      </c>
      <c r="CC401" s="63">
        <v>44033</v>
      </c>
      <c r="CD401" s="96">
        <v>127</v>
      </c>
      <c r="CE401" s="96">
        <v>132</v>
      </c>
      <c r="CK401" s="63">
        <v>35826</v>
      </c>
      <c r="CL401" s="70">
        <v>82.138809577857515</v>
      </c>
      <c r="CM401" s="70">
        <v>71.04192259727823</v>
      </c>
      <c r="CO401" s="63">
        <v>43496</v>
      </c>
      <c r="CP401" s="71">
        <v>37.35</v>
      </c>
      <c r="CR401" s="63">
        <v>43971</v>
      </c>
      <c r="CS401" s="43">
        <v>835.62</v>
      </c>
      <c r="CT401" s="71">
        <v>307.04165319380348</v>
      </c>
      <c r="CV401" s="63">
        <v>43830</v>
      </c>
      <c r="CW401" s="93">
        <v>0.39437499999999998</v>
      </c>
    </row>
    <row r="402" spans="75:101" ht="15" thickBot="1">
      <c r="BW402" s="63">
        <v>43991</v>
      </c>
      <c r="BX402" s="65">
        <v>4.9592000000000001</v>
      </c>
      <c r="BZ402" s="63">
        <v>44012</v>
      </c>
      <c r="CA402" s="99">
        <v>104.14</v>
      </c>
      <c r="CC402" s="63">
        <v>44034</v>
      </c>
      <c r="CD402" s="96">
        <v>128</v>
      </c>
      <c r="CE402" s="96">
        <v>133</v>
      </c>
      <c r="CK402" s="63">
        <v>35827</v>
      </c>
      <c r="CL402" s="70">
        <v>82.229183598668143</v>
      </c>
      <c r="CM402" s="70">
        <v>71.03309165879547</v>
      </c>
      <c r="CO402" s="63">
        <v>43497</v>
      </c>
      <c r="CP402" s="71">
        <v>37.17</v>
      </c>
      <c r="CR402" s="63">
        <v>43972</v>
      </c>
      <c r="CS402" s="43">
        <v>833.5</v>
      </c>
      <c r="CT402" s="71">
        <v>306.26267673946916</v>
      </c>
      <c r="CV402" s="63">
        <v>43831</v>
      </c>
      <c r="CW402" s="93">
        <v>0.39437499999999998</v>
      </c>
    </row>
    <row r="403" spans="75:101" ht="15" thickBot="1">
      <c r="BW403" s="63">
        <v>43992</v>
      </c>
      <c r="BX403" s="65">
        <v>4.8235000000000001</v>
      </c>
      <c r="BZ403" s="63">
        <v>44013</v>
      </c>
      <c r="CA403" s="99">
        <v>108.1</v>
      </c>
      <c r="CC403" s="63">
        <v>44035</v>
      </c>
      <c r="CD403" s="96">
        <v>131</v>
      </c>
      <c r="CE403" s="96">
        <v>136</v>
      </c>
      <c r="CK403" s="63">
        <v>35828</v>
      </c>
      <c r="CL403" s="70">
        <v>81.803734477292011</v>
      </c>
      <c r="CM403" s="70">
        <v>71.024261818051528</v>
      </c>
      <c r="CO403" s="63">
        <v>43498</v>
      </c>
      <c r="CP403" s="71">
        <v>37.17</v>
      </c>
      <c r="CR403" s="63">
        <v>43973</v>
      </c>
      <c r="CS403" s="43">
        <v>832.62</v>
      </c>
      <c r="CT403" s="71">
        <v>305.93932802257564</v>
      </c>
      <c r="CV403" s="63">
        <v>43832</v>
      </c>
      <c r="CW403" s="93">
        <v>0.38874999999999998</v>
      </c>
    </row>
    <row r="404" spans="75:101" ht="15" thickBot="1">
      <c r="BW404" s="63">
        <v>43993</v>
      </c>
      <c r="BX404" s="65">
        <v>4.9001999999999999</v>
      </c>
      <c r="BZ404" s="63">
        <v>44014</v>
      </c>
      <c r="CA404" s="99">
        <v>109.73</v>
      </c>
      <c r="CC404" s="63">
        <v>44036</v>
      </c>
      <c r="CD404" s="96">
        <v>134</v>
      </c>
      <c r="CE404" s="96">
        <v>139</v>
      </c>
      <c r="CK404" s="63">
        <v>35829</v>
      </c>
      <c r="CL404" s="70">
        <v>81.820277572376696</v>
      </c>
      <c r="CM404" s="70">
        <v>71.015433074909907</v>
      </c>
      <c r="CO404" s="63">
        <v>43499</v>
      </c>
      <c r="CP404" s="71">
        <v>37.17</v>
      </c>
      <c r="CR404" s="63">
        <v>43976</v>
      </c>
      <c r="CS404" s="43">
        <v>847.25</v>
      </c>
      <c r="CT404" s="71">
        <v>311.31500044093008</v>
      </c>
      <c r="CV404" s="63">
        <v>43833</v>
      </c>
      <c r="CW404" s="93">
        <v>0.38750000000000001</v>
      </c>
    </row>
    <row r="405" spans="75:101" ht="15" thickBot="1">
      <c r="BW405" s="63">
        <v>43994</v>
      </c>
      <c r="BX405" s="65">
        <v>4.9744999999999999</v>
      </c>
      <c r="BZ405" s="63">
        <v>44015</v>
      </c>
      <c r="CA405" s="99">
        <v>108.55</v>
      </c>
      <c r="CC405" s="63">
        <v>44039</v>
      </c>
      <c r="CD405" s="96">
        <v>131</v>
      </c>
      <c r="CE405" s="96">
        <v>136</v>
      </c>
      <c r="CK405" s="63">
        <v>35830</v>
      </c>
      <c r="CL405" s="70">
        <v>82.016017305913365</v>
      </c>
      <c r="CM405" s="70">
        <v>71.006605429234199</v>
      </c>
      <c r="CO405" s="63">
        <v>43500</v>
      </c>
      <c r="CP405" s="71">
        <v>37.19</v>
      </c>
      <c r="CR405" s="63">
        <v>43977</v>
      </c>
      <c r="CS405" s="43">
        <v>849.25</v>
      </c>
      <c r="CT405" s="71">
        <v>312.04988388841531</v>
      </c>
      <c r="CV405" s="63">
        <v>43834</v>
      </c>
      <c r="CW405" s="93">
        <v>0.38750000000000001</v>
      </c>
    </row>
    <row r="406" spans="75:101" ht="15" thickBot="1">
      <c r="BW406" s="63">
        <v>43997</v>
      </c>
      <c r="BX406" s="65">
        <v>4.9764999999999997</v>
      </c>
      <c r="BZ406" s="63">
        <v>44016</v>
      </c>
      <c r="CA406" s="99">
        <v>108.55</v>
      </c>
      <c r="CC406" s="63">
        <v>44040</v>
      </c>
      <c r="CD406" s="96">
        <v>130</v>
      </c>
      <c r="CE406" s="96">
        <v>135</v>
      </c>
      <c r="CK406" s="63">
        <v>35831</v>
      </c>
      <c r="CL406" s="70">
        <v>82.255687059748865</v>
      </c>
      <c r="CM406" s="70">
        <v>70.997778880887964</v>
      </c>
      <c r="CO406" s="63">
        <v>43501</v>
      </c>
      <c r="CP406" s="71">
        <v>37.200000000000003</v>
      </c>
      <c r="CR406" s="63">
        <v>43978</v>
      </c>
      <c r="CS406" s="43">
        <v>846.62</v>
      </c>
      <c r="CT406" s="71">
        <v>311.08351215497225</v>
      </c>
      <c r="CV406" s="63">
        <v>43835</v>
      </c>
      <c r="CW406" s="93">
        <v>0.38750000000000001</v>
      </c>
    </row>
    <row r="407" spans="75:101" ht="15" thickBot="1">
      <c r="BW407" s="63">
        <v>43998</v>
      </c>
      <c r="BX407" s="65">
        <v>5.0518000000000001</v>
      </c>
      <c r="BZ407" s="63">
        <v>44017</v>
      </c>
      <c r="CA407" s="99">
        <v>108.55</v>
      </c>
      <c r="CC407" s="63">
        <v>44041</v>
      </c>
      <c r="CD407" s="96">
        <v>130</v>
      </c>
      <c r="CE407" s="96">
        <v>135</v>
      </c>
      <c r="CK407" s="63">
        <v>35832</v>
      </c>
      <c r="CL407" s="70">
        <v>82.177261628502336</v>
      </c>
      <c r="CM407" s="70">
        <v>70.988953429734806</v>
      </c>
      <c r="CO407" s="63">
        <v>43502</v>
      </c>
      <c r="CP407" s="71">
        <v>37.520000000000003</v>
      </c>
      <c r="CR407" s="63">
        <v>43979</v>
      </c>
      <c r="CS407" s="43">
        <v>840.5</v>
      </c>
      <c r="CT407" s="71">
        <v>308.83476880566741</v>
      </c>
      <c r="CV407" s="63">
        <v>43836</v>
      </c>
      <c r="CW407" s="93">
        <v>0.38750000000000001</v>
      </c>
    </row>
    <row r="408" spans="75:101" ht="15" thickBot="1">
      <c r="BW408" s="63">
        <v>43999</v>
      </c>
      <c r="BX408" s="65">
        <v>5.1559999999999997</v>
      </c>
      <c r="BZ408" s="63">
        <v>44018</v>
      </c>
      <c r="CA408" s="99">
        <v>108.11</v>
      </c>
      <c r="CC408" s="63">
        <v>44042</v>
      </c>
      <c r="CD408" s="96">
        <v>131</v>
      </c>
      <c r="CE408" s="96">
        <v>136</v>
      </c>
      <c r="CK408" s="63">
        <v>35833</v>
      </c>
      <c r="CL408" s="70">
        <v>82.178433407063721</v>
      </c>
      <c r="CM408" s="70">
        <v>70.980129075638331</v>
      </c>
      <c r="CO408" s="63">
        <v>43503</v>
      </c>
      <c r="CP408" s="71">
        <v>37.82</v>
      </c>
      <c r="CR408" s="63">
        <v>43980</v>
      </c>
      <c r="CS408" s="43">
        <v>843.88</v>
      </c>
      <c r="CT408" s="71">
        <v>310.0767218319175</v>
      </c>
      <c r="CV408" s="63">
        <v>43837</v>
      </c>
      <c r="CW408" s="93">
        <v>0.38250000000000001</v>
      </c>
    </row>
    <row r="409" spans="75:101" ht="15" thickBot="1">
      <c r="BW409" s="63">
        <v>44000</v>
      </c>
      <c r="BX409" s="65">
        <v>5.2445000000000004</v>
      </c>
      <c r="BZ409" s="63">
        <v>44019</v>
      </c>
      <c r="CA409" s="99">
        <v>109.48</v>
      </c>
      <c r="CC409" s="63">
        <v>44043</v>
      </c>
      <c r="CD409" s="96">
        <v>131</v>
      </c>
      <c r="CE409" s="96">
        <v>136</v>
      </c>
      <c r="CK409" s="63">
        <v>35834</v>
      </c>
      <c r="CL409" s="70">
        <v>82.179605202333704</v>
      </c>
      <c r="CM409" s="70">
        <v>70.971305818462184</v>
      </c>
      <c r="CO409" s="63">
        <v>43504</v>
      </c>
      <c r="CP409" s="71">
        <v>37.85</v>
      </c>
      <c r="CR409" s="63">
        <v>43983</v>
      </c>
      <c r="CS409" s="43">
        <v>840.12</v>
      </c>
      <c r="CT409" s="71">
        <v>308.69514095064523</v>
      </c>
      <c r="CV409" s="63">
        <v>43838</v>
      </c>
      <c r="CW409" s="93">
        <v>0.37562499999999999</v>
      </c>
    </row>
    <row r="410" spans="75:101" ht="15" thickBot="1">
      <c r="BW410" s="63">
        <v>44001</v>
      </c>
      <c r="BX410" s="65">
        <v>5.2287999999999997</v>
      </c>
      <c r="BZ410" s="63">
        <v>44020</v>
      </c>
      <c r="CA410" s="99">
        <v>109.12</v>
      </c>
      <c r="CC410" s="63">
        <v>44046</v>
      </c>
      <c r="CD410" s="96">
        <v>131</v>
      </c>
      <c r="CE410" s="96">
        <v>136</v>
      </c>
      <c r="CK410" s="63">
        <v>35835</v>
      </c>
      <c r="CL410" s="70">
        <v>81.908621945722302</v>
      </c>
      <c r="CM410" s="70">
        <v>70.962483658069971</v>
      </c>
      <c r="CO410" s="63">
        <v>43505</v>
      </c>
      <c r="CP410" s="71">
        <v>37.85</v>
      </c>
      <c r="CR410" s="63">
        <v>43984</v>
      </c>
      <c r="CS410" s="43">
        <v>852.88</v>
      </c>
      <c r="CT410" s="71">
        <v>313.38369734560098</v>
      </c>
      <c r="CV410" s="63">
        <v>43839</v>
      </c>
      <c r="CW410" s="93">
        <v>0.38</v>
      </c>
    </row>
    <row r="411" spans="75:101" ht="15" thickBot="1">
      <c r="BW411" s="63">
        <v>44004</v>
      </c>
      <c r="BX411" s="65">
        <v>5.3779000000000003</v>
      </c>
      <c r="BZ411" s="63">
        <v>44021</v>
      </c>
      <c r="CA411" s="99">
        <v>109.12</v>
      </c>
      <c r="CC411" s="63">
        <v>44047</v>
      </c>
      <c r="CD411" s="96">
        <v>123</v>
      </c>
      <c r="CE411" s="96">
        <v>128</v>
      </c>
      <c r="CK411" s="63">
        <v>35836</v>
      </c>
      <c r="CL411" s="70">
        <v>81.945557501998778</v>
      </c>
      <c r="CM411" s="70">
        <v>70.953662594325408</v>
      </c>
      <c r="CO411" s="63">
        <v>43506</v>
      </c>
      <c r="CP411" s="71">
        <v>37.85</v>
      </c>
      <c r="CR411" s="63">
        <v>43985</v>
      </c>
      <c r="CS411" s="43">
        <v>852.38</v>
      </c>
      <c r="CT411" s="71">
        <v>313.1999764837297</v>
      </c>
      <c r="CV411" s="63">
        <v>43840</v>
      </c>
      <c r="CW411" s="93">
        <v>0.37562499999999999</v>
      </c>
    </row>
    <row r="412" spans="75:101" ht="15" thickBot="1">
      <c r="BW412" s="63">
        <v>44005</v>
      </c>
      <c r="BX412" s="65">
        <v>5.3121999999999998</v>
      </c>
      <c r="BZ412" s="63">
        <v>44022</v>
      </c>
      <c r="CA412" s="99">
        <v>109.12</v>
      </c>
      <c r="CC412" s="63">
        <v>44048</v>
      </c>
      <c r="CD412" s="96">
        <v>124</v>
      </c>
      <c r="CE412" s="96">
        <v>129</v>
      </c>
      <c r="CK412" s="63">
        <v>35837</v>
      </c>
      <c r="CL412" s="70">
        <v>81.821307801149047</v>
      </c>
      <c r="CM412" s="70">
        <v>70.944842627092143</v>
      </c>
      <c r="CO412" s="63">
        <v>43507</v>
      </c>
      <c r="CP412" s="71">
        <v>37.909999999999997</v>
      </c>
      <c r="CR412" s="63">
        <v>43986</v>
      </c>
      <c r="CS412" s="43">
        <v>857.38</v>
      </c>
      <c r="CT412" s="71">
        <v>315.03718510244278</v>
      </c>
      <c r="CV412" s="63">
        <v>43841</v>
      </c>
      <c r="CW412" s="93">
        <v>0.37562499999999999</v>
      </c>
    </row>
    <row r="413" spans="75:101" ht="15" thickBot="1">
      <c r="BW413" s="63">
        <v>44006</v>
      </c>
      <c r="BX413" s="65">
        <v>5.2537000000000003</v>
      </c>
      <c r="BZ413" s="63">
        <v>44023</v>
      </c>
      <c r="CA413" s="99">
        <v>109.12</v>
      </c>
      <c r="CC413" s="63">
        <v>44049</v>
      </c>
      <c r="CD413" s="96">
        <v>127</v>
      </c>
      <c r="CE413" s="96">
        <v>132</v>
      </c>
      <c r="CK413" s="63">
        <v>35838</v>
      </c>
      <c r="CL413" s="70">
        <v>81.945646373356809</v>
      </c>
      <c r="CM413" s="70">
        <v>70.93602375623388</v>
      </c>
      <c r="CO413" s="63">
        <v>43508</v>
      </c>
      <c r="CP413" s="71">
        <v>37.99</v>
      </c>
      <c r="CR413" s="63">
        <v>43987</v>
      </c>
      <c r="CS413" s="43">
        <v>868.38</v>
      </c>
      <c r="CT413" s="71">
        <v>319.07904406361155</v>
      </c>
      <c r="CV413" s="63">
        <v>43842</v>
      </c>
      <c r="CW413" s="93">
        <v>0.37562499999999999</v>
      </c>
    </row>
    <row r="414" spans="75:101" ht="15" thickBot="1">
      <c r="BW414" s="63">
        <v>44007</v>
      </c>
      <c r="BX414" s="65">
        <v>5.1543999999999999</v>
      </c>
      <c r="BZ414" s="63">
        <v>44024</v>
      </c>
      <c r="CA414" s="99">
        <v>109.12</v>
      </c>
      <c r="CC414" s="63">
        <v>44049</v>
      </c>
      <c r="CD414" s="96">
        <v>125</v>
      </c>
      <c r="CE414" s="96">
        <v>130</v>
      </c>
      <c r="CK414" s="63">
        <v>35839</v>
      </c>
      <c r="CL414" s="70">
        <v>81.744749348017137</v>
      </c>
      <c r="CM414" s="70">
        <v>70.927205981614335</v>
      </c>
      <c r="CO414" s="63">
        <v>43509</v>
      </c>
      <c r="CP414" s="71">
        <v>38.22</v>
      </c>
      <c r="CR414" s="63">
        <v>43990</v>
      </c>
      <c r="CS414" s="43">
        <v>868.25</v>
      </c>
      <c r="CT414" s="71">
        <v>319.031276639525</v>
      </c>
      <c r="CV414" s="63">
        <v>43843</v>
      </c>
      <c r="CW414" s="93">
        <v>0.37125000000000002</v>
      </c>
    </row>
    <row r="415" spans="75:101" ht="15" thickBot="1">
      <c r="BW415" s="63">
        <v>44008</v>
      </c>
      <c r="BX415" s="65">
        <v>5.3479000000000001</v>
      </c>
      <c r="BZ415" s="63">
        <v>44025</v>
      </c>
      <c r="CA415" s="99">
        <v>111.73</v>
      </c>
      <c r="CC415" s="63">
        <v>44050</v>
      </c>
      <c r="CD415" s="96">
        <v>128</v>
      </c>
      <c r="CE415" s="96">
        <v>133</v>
      </c>
      <c r="CK415" s="63">
        <v>35840</v>
      </c>
      <c r="CL415" s="70">
        <v>81.745914959317574</v>
      </c>
      <c r="CM415" s="70">
        <v>70.918389303097243</v>
      </c>
      <c r="CO415" s="63">
        <v>43510</v>
      </c>
      <c r="CP415" s="71">
        <v>38.22</v>
      </c>
      <c r="CR415" s="63">
        <v>43991</v>
      </c>
      <c r="CS415" s="43">
        <v>869.38</v>
      </c>
      <c r="CT415" s="71">
        <v>319.44648578735416</v>
      </c>
      <c r="CV415" s="63">
        <v>43844</v>
      </c>
      <c r="CW415" s="93">
        <v>0.36499999999999999</v>
      </c>
    </row>
    <row r="416" spans="75:101" ht="15" thickBot="1">
      <c r="BW416" s="63">
        <v>44011</v>
      </c>
      <c r="BX416" s="65">
        <v>5.3563999999999998</v>
      </c>
      <c r="BZ416" s="63">
        <v>44026</v>
      </c>
      <c r="CA416" s="99">
        <v>113.06</v>
      </c>
      <c r="CC416" s="63">
        <v>44050</v>
      </c>
      <c r="CD416" s="96">
        <v>127</v>
      </c>
      <c r="CE416" s="96">
        <v>132</v>
      </c>
      <c r="CK416" s="63">
        <v>35841</v>
      </c>
      <c r="CL416" s="70">
        <v>81.747080587238642</v>
      </c>
      <c r="CM416" s="70">
        <v>70.909573720546334</v>
      </c>
      <c r="CO416" s="63">
        <v>43511</v>
      </c>
      <c r="CP416" s="71">
        <v>38.619999999999997</v>
      </c>
      <c r="CR416" s="63">
        <v>43992</v>
      </c>
      <c r="CS416" s="43">
        <v>863.75</v>
      </c>
      <c r="CT416" s="71">
        <v>317.37778888268321</v>
      </c>
      <c r="CV416" s="63">
        <v>43845</v>
      </c>
      <c r="CW416" s="93">
        <v>0.36312499999999998</v>
      </c>
    </row>
    <row r="417" spans="75:101" ht="15" thickBot="1">
      <c r="BW417" s="63">
        <v>44012</v>
      </c>
      <c r="BX417" s="65">
        <v>5.4858000000000002</v>
      </c>
      <c r="BZ417" s="63">
        <v>44027</v>
      </c>
      <c r="CA417" s="99">
        <v>113.37</v>
      </c>
      <c r="CC417" s="63">
        <v>44050</v>
      </c>
      <c r="CD417" s="96">
        <v>127</v>
      </c>
      <c r="CE417" s="96">
        <v>132</v>
      </c>
      <c r="CK417" s="63">
        <v>35842</v>
      </c>
      <c r="CL417" s="70">
        <v>81.802246624197224</v>
      </c>
      <c r="CM417" s="70">
        <v>70.900759233825397</v>
      </c>
      <c r="CO417" s="63">
        <v>43512</v>
      </c>
      <c r="CP417" s="71">
        <v>38.619999999999997</v>
      </c>
      <c r="CR417" s="63">
        <v>43993</v>
      </c>
      <c r="CS417" s="43">
        <v>863.62</v>
      </c>
      <c r="CT417" s="71">
        <v>317.33002145859666</v>
      </c>
      <c r="CV417" s="63">
        <v>43846</v>
      </c>
      <c r="CW417" s="93">
        <v>0.36125000000000002</v>
      </c>
    </row>
    <row r="418" spans="75:101" ht="15" thickBot="1">
      <c r="BW418" s="63">
        <v>44013</v>
      </c>
      <c r="BX418" s="65">
        <v>5.4036999999999997</v>
      </c>
      <c r="BZ418" s="63">
        <v>44028</v>
      </c>
      <c r="CA418" s="99">
        <v>113.62</v>
      </c>
      <c r="CC418" s="63">
        <v>44050</v>
      </c>
      <c r="CD418" s="96">
        <v>127</v>
      </c>
      <c r="CE418" s="96">
        <v>132</v>
      </c>
      <c r="CK418" s="63">
        <v>35843</v>
      </c>
      <c r="CL418" s="70">
        <v>81.676625201280061</v>
      </c>
      <c r="CM418" s="70">
        <v>70.891945842798194</v>
      </c>
      <c r="CO418" s="63">
        <v>43513</v>
      </c>
      <c r="CP418" s="71">
        <v>38.619999999999997</v>
      </c>
      <c r="CR418" s="63">
        <v>43994</v>
      </c>
      <c r="CS418" s="43">
        <v>866</v>
      </c>
      <c r="CT418" s="71">
        <v>318.20453276110408</v>
      </c>
      <c r="CV418" s="63">
        <v>43847</v>
      </c>
      <c r="CW418" s="93">
        <v>0.35375000000000001</v>
      </c>
    </row>
    <row r="419" spans="75:101" ht="15" thickBot="1">
      <c r="BW419" s="63">
        <v>44014</v>
      </c>
      <c r="BX419" s="65">
        <v>5.4630000000000001</v>
      </c>
      <c r="BZ419" s="63">
        <v>44029</v>
      </c>
      <c r="CA419" s="99">
        <v>117.86</v>
      </c>
      <c r="CC419" s="63">
        <v>44053</v>
      </c>
      <c r="CD419" s="96">
        <v>126</v>
      </c>
      <c r="CE419" s="96">
        <v>131</v>
      </c>
      <c r="CK419" s="63">
        <v>35844</v>
      </c>
      <c r="CL419" s="70">
        <v>81.77194819529042</v>
      </c>
      <c r="CM419" s="70">
        <v>70.883133547328526</v>
      </c>
      <c r="CO419" s="63">
        <v>43514</v>
      </c>
      <c r="CP419" s="71">
        <v>38.619999999999997</v>
      </c>
      <c r="CR419" s="63">
        <v>43997</v>
      </c>
      <c r="CS419" s="43">
        <v>867.12</v>
      </c>
      <c r="CT419" s="71">
        <v>318.61606749169584</v>
      </c>
      <c r="CV419" s="63">
        <v>43848</v>
      </c>
      <c r="CW419" s="93">
        <v>0.35375000000000001</v>
      </c>
    </row>
    <row r="420" spans="75:101" ht="15" thickBot="1">
      <c r="BW420" s="63">
        <v>44015</v>
      </c>
      <c r="BX420" s="65">
        <v>5.3186</v>
      </c>
      <c r="BZ420" s="63">
        <v>44030</v>
      </c>
      <c r="CA420" s="99">
        <v>117.86</v>
      </c>
      <c r="CC420" s="63">
        <v>44054</v>
      </c>
      <c r="CD420" s="96">
        <v>126</v>
      </c>
      <c r="CE420" s="96">
        <v>131</v>
      </c>
      <c r="CK420" s="63">
        <v>35845</v>
      </c>
      <c r="CL420" s="70">
        <v>81.722077891091104</v>
      </c>
      <c r="CM420" s="70">
        <v>70.874322347280241</v>
      </c>
      <c r="CO420" s="63">
        <v>43515</v>
      </c>
      <c r="CP420" s="71">
        <v>39.270000000000003</v>
      </c>
      <c r="CR420" s="63">
        <v>43998</v>
      </c>
      <c r="CS420" s="43">
        <v>871.88</v>
      </c>
      <c r="CT420" s="71">
        <v>320.36509009671067</v>
      </c>
      <c r="CV420" s="63">
        <v>43849</v>
      </c>
      <c r="CW420" s="93">
        <v>0.35375000000000001</v>
      </c>
    </row>
    <row r="421" spans="75:101" ht="15" thickBot="1">
      <c r="BW421" s="63">
        <v>44018</v>
      </c>
      <c r="BX421" s="65">
        <v>5.3598999999999997</v>
      </c>
      <c r="BZ421" s="63">
        <v>44031</v>
      </c>
      <c r="CA421" s="99">
        <v>117.86</v>
      </c>
      <c r="CC421" s="63">
        <v>44055</v>
      </c>
      <c r="CD421" s="96">
        <v>127</v>
      </c>
      <c r="CE421" s="96">
        <v>132</v>
      </c>
      <c r="CK421" s="63">
        <v>35846</v>
      </c>
      <c r="CL421" s="70">
        <v>81.726196144072958</v>
      </c>
      <c r="CM421" s="70">
        <v>70.865512242517113</v>
      </c>
      <c r="CO421" s="63">
        <v>43516</v>
      </c>
      <c r="CP421" s="71">
        <v>39.67</v>
      </c>
      <c r="CR421" s="63">
        <v>43999</v>
      </c>
      <c r="CS421" s="43">
        <v>870.88</v>
      </c>
      <c r="CT421" s="71">
        <v>319.99764837296806</v>
      </c>
      <c r="CV421" s="63">
        <v>43850</v>
      </c>
      <c r="CW421" s="93">
        <v>0.35375000000000001</v>
      </c>
    </row>
    <row r="422" spans="75:101" ht="15" thickBot="1">
      <c r="BW422" s="63">
        <v>44019</v>
      </c>
      <c r="BX422" s="65">
        <v>5.3160999999999996</v>
      </c>
      <c r="BZ422" s="63">
        <v>44032</v>
      </c>
      <c r="CA422" s="99">
        <v>119.2</v>
      </c>
      <c r="CC422" s="63">
        <v>44056</v>
      </c>
      <c r="CD422" s="96">
        <v>128</v>
      </c>
      <c r="CE422" s="96">
        <v>133</v>
      </c>
      <c r="CK422" s="63">
        <v>35847</v>
      </c>
      <c r="CL422" s="70">
        <v>81.7273614908203</v>
      </c>
      <c r="CM422" s="70">
        <v>70.856703232903044</v>
      </c>
      <c r="CO422" s="63">
        <v>43517</v>
      </c>
      <c r="CP422" s="71">
        <v>39.53</v>
      </c>
      <c r="CR422" s="63">
        <v>44000</v>
      </c>
      <c r="CS422" s="43">
        <v>870</v>
      </c>
      <c r="CT422" s="71">
        <v>319.67429965607454</v>
      </c>
      <c r="CV422" s="63">
        <v>43851</v>
      </c>
      <c r="CW422" s="93">
        <v>0.34937499999999999</v>
      </c>
    </row>
    <row r="423" spans="75:101" ht="15" thickBot="1">
      <c r="BW423" s="63">
        <v>44020</v>
      </c>
      <c r="BX423" s="65">
        <v>5.3571999999999997</v>
      </c>
      <c r="BZ423" s="63">
        <v>44033</v>
      </c>
      <c r="CA423" s="99">
        <v>118.89</v>
      </c>
      <c r="CC423" s="63">
        <v>44057</v>
      </c>
      <c r="CD423" s="96">
        <v>127</v>
      </c>
      <c r="CE423" s="96">
        <v>132</v>
      </c>
      <c r="CK423" s="63">
        <v>35848</v>
      </c>
      <c r="CL423" s="70">
        <v>81.728526854184508</v>
      </c>
      <c r="CM423" s="70">
        <v>70.847895318301852</v>
      </c>
      <c r="CO423" s="63">
        <v>43518</v>
      </c>
      <c r="CP423" s="71">
        <v>39.22</v>
      </c>
      <c r="CR423" s="63">
        <v>44001</v>
      </c>
      <c r="CS423" s="43">
        <v>866.88</v>
      </c>
      <c r="CT423" s="71">
        <v>318.5278814779976</v>
      </c>
      <c r="CV423" s="63">
        <v>43852</v>
      </c>
      <c r="CW423" s="93">
        <v>0.34937499999999999</v>
      </c>
    </row>
    <row r="424" spans="75:101" ht="15" thickBot="1">
      <c r="BW424" s="63">
        <v>44021</v>
      </c>
      <c r="BX424" s="65">
        <v>5.3792999999999997</v>
      </c>
      <c r="BZ424" s="63">
        <v>44034</v>
      </c>
      <c r="CA424" s="99">
        <v>116.91</v>
      </c>
      <c r="CC424" s="63">
        <v>44060</v>
      </c>
      <c r="CD424" s="96">
        <v>127</v>
      </c>
      <c r="CE424" s="96">
        <v>132</v>
      </c>
      <c r="CK424" s="63">
        <v>35849</v>
      </c>
      <c r="CL424" s="70">
        <v>81.840562212492955</v>
      </c>
      <c r="CM424" s="70">
        <v>70.839088498577468</v>
      </c>
      <c r="CO424" s="63">
        <v>43519</v>
      </c>
      <c r="CP424" s="71">
        <v>39.22</v>
      </c>
      <c r="CR424" s="63">
        <v>44004</v>
      </c>
      <c r="CS424" s="43">
        <v>871.12</v>
      </c>
      <c r="CT424" s="71">
        <v>320.08583438666631</v>
      </c>
      <c r="CV424" s="63">
        <v>43853</v>
      </c>
      <c r="CW424" s="93">
        <v>0.34562500000000002</v>
      </c>
    </row>
    <row r="425" spans="75:101" ht="15" thickBot="1">
      <c r="BW425" s="63">
        <v>44022</v>
      </c>
      <c r="BX425" s="65">
        <v>5.3437999999999999</v>
      </c>
      <c r="BZ425" s="63">
        <v>44035</v>
      </c>
      <c r="CA425" s="99">
        <v>114.39</v>
      </c>
      <c r="CC425" s="63">
        <v>44061</v>
      </c>
      <c r="CD425" s="96">
        <v>127</v>
      </c>
      <c r="CE425" s="96">
        <v>132</v>
      </c>
      <c r="CK425" s="63">
        <v>35850</v>
      </c>
      <c r="CL425" s="70">
        <v>81.807712047427785</v>
      </c>
      <c r="CM425" s="70">
        <v>70.83028277359378</v>
      </c>
      <c r="CO425" s="63">
        <v>43520</v>
      </c>
      <c r="CP425" s="71">
        <v>39.22</v>
      </c>
      <c r="CR425" s="63">
        <v>44005</v>
      </c>
      <c r="CS425" s="43">
        <v>873.38</v>
      </c>
      <c r="CT425" s="71">
        <v>320.91625268232463</v>
      </c>
      <c r="CV425" s="63">
        <v>43854</v>
      </c>
      <c r="CW425" s="93">
        <v>0.34875</v>
      </c>
    </row>
    <row r="426" spans="75:101" ht="15" thickBot="1">
      <c r="BW426" s="63">
        <v>44025</v>
      </c>
      <c r="BX426" s="65">
        <v>5.3430999999999997</v>
      </c>
      <c r="BZ426" s="63">
        <v>44036</v>
      </c>
      <c r="CA426" s="99">
        <v>117.48</v>
      </c>
      <c r="CC426" s="63">
        <v>44062</v>
      </c>
      <c r="CD426" s="96">
        <v>129</v>
      </c>
      <c r="CE426" s="96">
        <v>134</v>
      </c>
      <c r="CK426" s="63">
        <v>35851</v>
      </c>
      <c r="CL426" s="70">
        <v>81.690065539306246</v>
      </c>
      <c r="CM426" s="70">
        <v>70.821478143214676</v>
      </c>
      <c r="CO426" s="63">
        <v>43521</v>
      </c>
      <c r="CP426" s="71">
        <v>39.048999999999999</v>
      </c>
      <c r="CR426" s="63">
        <v>44006</v>
      </c>
      <c r="CS426" s="43">
        <v>875.88</v>
      </c>
      <c r="CT426" s="71">
        <v>321.83485699168114</v>
      </c>
      <c r="CV426" s="63">
        <v>43855</v>
      </c>
      <c r="CW426" s="93">
        <v>0.34875</v>
      </c>
    </row>
    <row r="427" spans="75:101" ht="15" thickBot="1">
      <c r="BW427" s="63">
        <v>44026</v>
      </c>
      <c r="BX427" s="65">
        <v>5.3239999999999998</v>
      </c>
      <c r="BZ427" s="63">
        <v>44037</v>
      </c>
      <c r="CA427" s="99">
        <v>117.48</v>
      </c>
      <c r="CC427" s="63">
        <v>44063</v>
      </c>
      <c r="CD427" s="96">
        <v>131</v>
      </c>
      <c r="CE427" s="96">
        <v>136</v>
      </c>
      <c r="CK427" s="63">
        <v>35852</v>
      </c>
      <c r="CL427" s="70">
        <v>81.688726579068216</v>
      </c>
      <c r="CM427" s="70">
        <v>70.812674607304118</v>
      </c>
      <c r="CO427" s="63">
        <v>43522</v>
      </c>
      <c r="CP427" s="71">
        <v>38.869999999999997</v>
      </c>
      <c r="CR427" s="63">
        <v>44007</v>
      </c>
      <c r="CS427" s="43">
        <v>876.38</v>
      </c>
      <c r="CT427" s="71">
        <v>322.01857785355242</v>
      </c>
      <c r="CV427" s="63">
        <v>43856</v>
      </c>
      <c r="CW427" s="93">
        <v>0.34875</v>
      </c>
    </row>
    <row r="428" spans="75:101" ht="15" thickBot="1">
      <c r="BW428" s="63">
        <v>44027</v>
      </c>
      <c r="BX428" s="65">
        <v>5.4043000000000001</v>
      </c>
      <c r="BZ428" s="63">
        <v>44038</v>
      </c>
      <c r="CA428" s="99">
        <v>117.48</v>
      </c>
      <c r="CC428" s="63">
        <v>44064</v>
      </c>
      <c r="CD428" s="96">
        <v>134</v>
      </c>
      <c r="CE428" s="96">
        <v>138</v>
      </c>
      <c r="CK428" s="63">
        <v>35853</v>
      </c>
      <c r="CL428" s="70">
        <v>81.683068790156412</v>
      </c>
      <c r="CM428" s="70">
        <v>70.803872165726077</v>
      </c>
      <c r="CO428" s="63">
        <v>43523</v>
      </c>
      <c r="CP428" s="71">
        <v>38.82</v>
      </c>
      <c r="CR428" s="63">
        <v>44008</v>
      </c>
      <c r="CS428" s="43">
        <v>875.12</v>
      </c>
      <c r="CT428" s="71">
        <v>321.55560128163677</v>
      </c>
      <c r="CV428" s="63">
        <v>43857</v>
      </c>
      <c r="CW428" s="93">
        <v>0.34312500000000001</v>
      </c>
    </row>
    <row r="429" spans="75:101" ht="15" thickBot="1">
      <c r="BW429" s="63">
        <v>44028</v>
      </c>
      <c r="BX429" s="65">
        <v>5.3684000000000003</v>
      </c>
      <c r="BZ429" s="63">
        <v>44039</v>
      </c>
      <c r="CA429" s="99">
        <v>117.98</v>
      </c>
      <c r="CC429" s="63">
        <v>44067</v>
      </c>
      <c r="CD429" s="96">
        <v>133</v>
      </c>
      <c r="CE429" s="96">
        <v>137</v>
      </c>
      <c r="CK429" s="63">
        <v>35854</v>
      </c>
      <c r="CL429" s="70">
        <v>81.684233521944009</v>
      </c>
      <c r="CM429" s="70">
        <v>70.79507081834447</v>
      </c>
      <c r="CO429" s="63">
        <v>43524</v>
      </c>
      <c r="CP429" s="71">
        <v>39.15</v>
      </c>
      <c r="CR429" s="63">
        <v>44011</v>
      </c>
      <c r="CS429" s="43">
        <v>870.5</v>
      </c>
      <c r="CT429" s="71">
        <v>319.85802051794587</v>
      </c>
      <c r="CV429" s="63">
        <v>43858</v>
      </c>
      <c r="CW429" s="93">
        <v>0.34499999999999997</v>
      </c>
    </row>
    <row r="430" spans="75:101" ht="15" thickBot="1">
      <c r="BW430" s="63">
        <v>44029</v>
      </c>
      <c r="BX430" s="65">
        <v>5.3715999999999999</v>
      </c>
      <c r="BZ430" s="63">
        <v>44040</v>
      </c>
      <c r="CA430" s="99">
        <v>118.48</v>
      </c>
      <c r="CC430" s="63">
        <v>44068</v>
      </c>
      <c r="CD430" s="96">
        <v>133</v>
      </c>
      <c r="CE430" s="96">
        <v>137</v>
      </c>
      <c r="CK430" s="63">
        <v>35855</v>
      </c>
      <c r="CL430" s="70">
        <v>81.693406871497572</v>
      </c>
      <c r="CM430" s="70">
        <v>70.797940127655423</v>
      </c>
      <c r="CO430" s="63">
        <v>43525</v>
      </c>
      <c r="CP430" s="71">
        <v>39.81</v>
      </c>
      <c r="CR430" s="63">
        <v>44012</v>
      </c>
      <c r="CS430" s="43">
        <v>868</v>
      </c>
      <c r="CT430" s="71">
        <v>318.93941620858931</v>
      </c>
      <c r="CV430" s="63">
        <v>43859</v>
      </c>
      <c r="CW430" s="93">
        <v>0.34312500000000001</v>
      </c>
    </row>
    <row r="431" spans="75:101" ht="15" thickBot="1">
      <c r="BW431" s="63">
        <v>44032</v>
      </c>
      <c r="BX431" s="65">
        <v>5.3312999999999997</v>
      </c>
      <c r="BZ431" s="63">
        <v>44041</v>
      </c>
      <c r="CA431" s="99">
        <v>118.26</v>
      </c>
      <c r="CC431" s="63">
        <v>44069</v>
      </c>
      <c r="CD431" s="96">
        <v>133</v>
      </c>
      <c r="CE431" s="96">
        <v>137</v>
      </c>
      <c r="CK431" s="63">
        <v>35856</v>
      </c>
      <c r="CL431" s="70">
        <v>80.609909226437821</v>
      </c>
      <c r="CM431" s="70">
        <v>70.800809553258887</v>
      </c>
      <c r="CO431" s="63">
        <v>43526</v>
      </c>
      <c r="CP431" s="71">
        <v>39.81</v>
      </c>
      <c r="CR431" s="63">
        <v>44013</v>
      </c>
      <c r="CS431" s="43">
        <v>865.75</v>
      </c>
      <c r="CT431" s="71">
        <v>318.11267233016844</v>
      </c>
      <c r="CV431" s="63">
        <v>43860</v>
      </c>
      <c r="CW431" s="93">
        <v>0.34312500000000001</v>
      </c>
    </row>
    <row r="432" spans="75:101" ht="15" thickBot="1">
      <c r="BW432" s="63">
        <v>44033</v>
      </c>
      <c r="BX432" s="65">
        <v>5.1727999999999996</v>
      </c>
      <c r="BZ432" s="63">
        <v>44042</v>
      </c>
      <c r="CA432" s="99">
        <v>121.41</v>
      </c>
      <c r="CC432" s="63">
        <v>44070</v>
      </c>
      <c r="CD432" s="96">
        <v>134</v>
      </c>
      <c r="CE432" s="96">
        <v>138</v>
      </c>
      <c r="CK432" s="63">
        <v>35857</v>
      </c>
      <c r="CL432" s="70">
        <v>80.642025112013414</v>
      </c>
      <c r="CM432" s="70">
        <v>70.80367909515958</v>
      </c>
      <c r="CO432" s="63">
        <v>43527</v>
      </c>
      <c r="CP432" s="71">
        <v>39.81</v>
      </c>
      <c r="CR432" s="63">
        <v>44014</v>
      </c>
      <c r="CS432" s="43">
        <v>864.38</v>
      </c>
      <c r="CT432" s="71">
        <v>317.60927716864109</v>
      </c>
      <c r="CV432" s="63">
        <v>43861</v>
      </c>
      <c r="CW432" s="93">
        <v>0.34</v>
      </c>
    </row>
    <row r="433" spans="75:101" ht="15" thickBot="1">
      <c r="BW433" s="63">
        <v>44034</v>
      </c>
      <c r="BX433" s="65">
        <v>5.1177999999999999</v>
      </c>
      <c r="BZ433" s="63">
        <v>44043</v>
      </c>
      <c r="CA433" s="99">
        <v>124.1</v>
      </c>
      <c r="CC433" s="63">
        <v>44071</v>
      </c>
      <c r="CD433" s="96">
        <v>132</v>
      </c>
      <c r="CE433" s="96">
        <v>136</v>
      </c>
      <c r="CK433" s="63">
        <v>35858</v>
      </c>
      <c r="CL433" s="70">
        <v>80.516093883676248</v>
      </c>
      <c r="CM433" s="70">
        <v>70.806548753362179</v>
      </c>
      <c r="CO433" s="63">
        <v>43528</v>
      </c>
      <c r="CP433" s="71">
        <v>39.81</v>
      </c>
      <c r="CR433" s="63">
        <v>44015</v>
      </c>
      <c r="CS433" s="43">
        <v>865</v>
      </c>
      <c r="CT433" s="71">
        <v>317.83709103736152</v>
      </c>
      <c r="CV433" s="63">
        <v>43862</v>
      </c>
      <c r="CW433" s="93">
        <v>0.34</v>
      </c>
    </row>
    <row r="434" spans="75:101" ht="15" thickBot="1">
      <c r="BW434" s="63">
        <v>44035</v>
      </c>
      <c r="BX434" s="65">
        <v>5.2119</v>
      </c>
      <c r="BZ434" s="63">
        <v>44044</v>
      </c>
      <c r="CA434" s="99">
        <v>124.1</v>
      </c>
      <c r="CC434" s="63">
        <v>44074</v>
      </c>
      <c r="CD434" s="96">
        <v>131</v>
      </c>
      <c r="CE434" s="96">
        <v>135</v>
      </c>
      <c r="CK434" s="63">
        <v>35859</v>
      </c>
      <c r="CL434" s="70">
        <v>80.388197265396172</v>
      </c>
      <c r="CM434" s="70">
        <v>70.809418527871429</v>
      </c>
      <c r="CO434" s="63">
        <v>43529</v>
      </c>
      <c r="CP434" s="71">
        <v>39.81</v>
      </c>
      <c r="CR434" s="63">
        <v>44018</v>
      </c>
      <c r="CS434" s="43">
        <v>883.75</v>
      </c>
      <c r="CT434" s="71">
        <v>324.72662335753552</v>
      </c>
      <c r="CV434" s="63">
        <v>43863</v>
      </c>
      <c r="CW434" s="93">
        <v>0.34</v>
      </c>
    </row>
    <row r="435" spans="75:101" ht="15" thickBot="1">
      <c r="BW435" s="63">
        <v>44036</v>
      </c>
      <c r="BX435" s="65">
        <v>5.2333999999999996</v>
      </c>
      <c r="BZ435" s="63">
        <v>44045</v>
      </c>
      <c r="CA435" s="99">
        <v>124.1</v>
      </c>
      <c r="CC435" s="63">
        <v>44075</v>
      </c>
      <c r="CD435" s="96">
        <v>129</v>
      </c>
      <c r="CE435" s="96">
        <v>133</v>
      </c>
      <c r="CK435" s="63">
        <v>35860</v>
      </c>
      <c r="CL435" s="70">
        <v>80.34839652891884</v>
      </c>
      <c r="CM435" s="70">
        <v>70.812288418692034</v>
      </c>
      <c r="CO435" s="63">
        <v>43530</v>
      </c>
      <c r="CP435" s="71">
        <v>40.75</v>
      </c>
      <c r="CR435" s="63">
        <v>44019</v>
      </c>
      <c r="CS435" s="43">
        <v>893.88</v>
      </c>
      <c r="CT435" s="71">
        <v>328.44880801904822</v>
      </c>
      <c r="CV435" s="63">
        <v>43864</v>
      </c>
      <c r="CW435" s="93">
        <v>0.34312500000000001</v>
      </c>
    </row>
    <row r="436" spans="75:101" ht="15" thickBot="1">
      <c r="BW436" s="63">
        <v>44039</v>
      </c>
      <c r="BX436" s="65">
        <v>5.1456999999999997</v>
      </c>
      <c r="BZ436" s="63">
        <v>44046</v>
      </c>
      <c r="CA436" s="99">
        <v>122</v>
      </c>
      <c r="CC436" s="63">
        <v>44076</v>
      </c>
      <c r="CD436" s="96">
        <v>129</v>
      </c>
      <c r="CE436" s="96">
        <v>133</v>
      </c>
      <c r="CK436" s="63">
        <v>35861</v>
      </c>
      <c r="CL436" s="70">
        <v>80.357442625184063</v>
      </c>
      <c r="CM436" s="70">
        <v>70.815158425828713</v>
      </c>
      <c r="CO436" s="63">
        <v>43531</v>
      </c>
      <c r="CP436" s="71">
        <v>42.5</v>
      </c>
      <c r="CR436" s="63">
        <v>44020</v>
      </c>
      <c r="CS436" s="43">
        <v>892.12</v>
      </c>
      <c r="CT436" s="71">
        <v>327.80211058526118</v>
      </c>
      <c r="CV436" s="63">
        <v>43865</v>
      </c>
      <c r="CW436" s="93">
        <v>0.34687499999999999</v>
      </c>
    </row>
    <row r="437" spans="75:101" ht="15" thickBot="1">
      <c r="BW437" s="63">
        <v>44040</v>
      </c>
      <c r="BX437" s="65">
        <v>5.1536</v>
      </c>
      <c r="BZ437" s="63">
        <v>44047</v>
      </c>
      <c r="CA437" s="99">
        <v>119.18</v>
      </c>
      <c r="CC437" s="63">
        <v>44077</v>
      </c>
      <c r="CD437" s="96">
        <v>130</v>
      </c>
      <c r="CE437" s="96">
        <v>134</v>
      </c>
      <c r="CK437" s="63">
        <v>35862</v>
      </c>
      <c r="CL437" s="70">
        <v>80.366489739912154</v>
      </c>
      <c r="CM437" s="70">
        <v>70.818028549286169</v>
      </c>
      <c r="CO437" s="63">
        <v>43532</v>
      </c>
      <c r="CP437" s="71">
        <v>41.2</v>
      </c>
      <c r="CR437" s="63">
        <v>44021</v>
      </c>
      <c r="CS437" s="43">
        <v>899</v>
      </c>
      <c r="CT437" s="71">
        <v>330.33010964461039</v>
      </c>
      <c r="CV437" s="63">
        <v>43866</v>
      </c>
      <c r="CW437" s="93">
        <v>0.34250000000000003</v>
      </c>
    </row>
    <row r="438" spans="75:101" ht="15" thickBot="1">
      <c r="BW438" s="63">
        <v>44041</v>
      </c>
      <c r="BX438" s="65">
        <v>5.1695000000000002</v>
      </c>
      <c r="BZ438" s="63">
        <v>44048</v>
      </c>
      <c r="CA438" s="99">
        <v>119.46</v>
      </c>
      <c r="CB438" s="100"/>
      <c r="CC438" s="63">
        <v>44078</v>
      </c>
      <c r="CD438" s="96">
        <v>128</v>
      </c>
      <c r="CE438" s="96">
        <v>132</v>
      </c>
      <c r="CK438" s="63">
        <v>35863</v>
      </c>
      <c r="CL438" s="70">
        <v>80.434864147211499</v>
      </c>
      <c r="CM438" s="70">
        <v>70.820898789069133</v>
      </c>
      <c r="CO438" s="63">
        <v>43533</v>
      </c>
      <c r="CP438" s="71">
        <v>41.2</v>
      </c>
      <c r="CR438" s="63">
        <v>44022</v>
      </c>
      <c r="CS438" s="43">
        <v>896</v>
      </c>
      <c r="CT438" s="71">
        <v>329.22778447338254</v>
      </c>
      <c r="CV438" s="63">
        <v>43867</v>
      </c>
      <c r="CW438" s="93">
        <v>0.34687499999999999</v>
      </c>
    </row>
    <row r="439" spans="75:101" ht="15" thickBot="1">
      <c r="BW439" s="63">
        <v>44042</v>
      </c>
      <c r="BX439" s="65">
        <v>5.1551</v>
      </c>
      <c r="BZ439" s="63">
        <v>44049</v>
      </c>
      <c r="CA439" s="99">
        <v>123.53</v>
      </c>
      <c r="CC439" s="63">
        <v>44081</v>
      </c>
      <c r="CD439" s="96">
        <v>127</v>
      </c>
      <c r="CE439" s="96">
        <v>131</v>
      </c>
      <c r="CK439" s="63">
        <v>35864</v>
      </c>
      <c r="CL439" s="70">
        <v>81.484212988294914</v>
      </c>
      <c r="CM439" s="70">
        <v>70.823769145182311</v>
      </c>
      <c r="CO439" s="63">
        <v>43534</v>
      </c>
      <c r="CP439" s="71">
        <v>41.2</v>
      </c>
      <c r="CR439" s="63">
        <v>44025</v>
      </c>
      <c r="CS439" s="43">
        <v>893.88</v>
      </c>
      <c r="CT439" s="71">
        <v>328.44880801904822</v>
      </c>
      <c r="CV439" s="63">
        <v>43868</v>
      </c>
      <c r="CW439" s="93">
        <v>0.34125</v>
      </c>
    </row>
    <row r="440" spans="75:101" ht="15" thickBot="1">
      <c r="BW440" s="63">
        <v>44043</v>
      </c>
      <c r="BX440" s="65">
        <v>5.2241999999999997</v>
      </c>
      <c r="BZ440" s="63">
        <v>44050</v>
      </c>
      <c r="CA440" s="99">
        <v>126.56</v>
      </c>
      <c r="CC440" s="63">
        <v>44082</v>
      </c>
      <c r="CD440" s="96">
        <v>127</v>
      </c>
      <c r="CE440" s="96">
        <v>131</v>
      </c>
      <c r="CK440" s="63">
        <v>35865</v>
      </c>
      <c r="CL440" s="70">
        <v>81.411860132920509</v>
      </c>
      <c r="CM440" s="70">
        <v>70.826639617630406</v>
      </c>
      <c r="CO440" s="63">
        <v>43535</v>
      </c>
      <c r="CP440" s="71">
        <v>41.3</v>
      </c>
      <c r="CR440" s="63">
        <v>44026</v>
      </c>
      <c r="CS440" s="43">
        <v>887</v>
      </c>
      <c r="CT440" s="71">
        <v>325.920808959699</v>
      </c>
      <c r="CV440" s="63">
        <v>43869</v>
      </c>
      <c r="CW440" s="93">
        <v>0.34125</v>
      </c>
    </row>
    <row r="441" spans="75:101" ht="15" thickBot="1">
      <c r="BW441" s="63">
        <v>44046</v>
      </c>
      <c r="BX441" s="65">
        <v>5.3215000000000003</v>
      </c>
      <c r="BZ441" s="63">
        <v>44051</v>
      </c>
      <c r="CA441" s="99">
        <v>126.56</v>
      </c>
      <c r="CC441" s="63">
        <v>44083</v>
      </c>
      <c r="CD441" s="96">
        <v>127</v>
      </c>
      <c r="CE441" s="96">
        <v>131</v>
      </c>
      <c r="CK441" s="63">
        <v>35866</v>
      </c>
      <c r="CL441" s="70">
        <v>81.534220197093561</v>
      </c>
      <c r="CM441" s="70">
        <v>70.829510206418163</v>
      </c>
      <c r="CO441" s="63">
        <v>43536</v>
      </c>
      <c r="CP441" s="71">
        <v>41.5</v>
      </c>
      <c r="CR441" s="63">
        <v>44027</v>
      </c>
      <c r="CS441" s="43">
        <v>893.38</v>
      </c>
      <c r="CT441" s="71">
        <v>328.26508715717688</v>
      </c>
      <c r="CV441" s="63">
        <v>43870</v>
      </c>
      <c r="CW441" s="93">
        <v>0.34125</v>
      </c>
    </row>
    <row r="442" spans="75:101" ht="15" thickBot="1">
      <c r="BW442" s="63">
        <v>44047</v>
      </c>
      <c r="BX442" s="65">
        <v>5.2911999999999999</v>
      </c>
      <c r="BZ442" s="63">
        <v>44052</v>
      </c>
      <c r="CA442" s="99">
        <v>126.56</v>
      </c>
      <c r="CC442" s="63">
        <v>44084</v>
      </c>
      <c r="CD442" s="96">
        <v>127</v>
      </c>
      <c r="CE442" s="96">
        <v>131</v>
      </c>
      <c r="CK442" s="63">
        <v>35867</v>
      </c>
      <c r="CL442" s="70">
        <v>81.71082651769575</v>
      </c>
      <c r="CM442" s="70">
        <v>70.83238091155026</v>
      </c>
      <c r="CO442" s="63">
        <v>43537</v>
      </c>
      <c r="CP442" s="71">
        <v>41.2</v>
      </c>
      <c r="CR442" s="63">
        <v>44028</v>
      </c>
      <c r="CS442" s="43">
        <v>898.5</v>
      </c>
      <c r="CT442" s="71">
        <v>330.14638878273905</v>
      </c>
      <c r="CV442" s="63">
        <v>43871</v>
      </c>
      <c r="CW442" s="93">
        <v>0.34499999999999997</v>
      </c>
    </row>
    <row r="443" spans="75:101" ht="15" thickBot="1">
      <c r="BW443" s="63">
        <v>44048</v>
      </c>
      <c r="BX443" s="65">
        <v>5.2915999999999999</v>
      </c>
      <c r="BZ443" s="63">
        <v>44053</v>
      </c>
      <c r="CA443" s="99">
        <v>128.35</v>
      </c>
      <c r="CC443" s="63">
        <v>44085</v>
      </c>
      <c r="CD443" s="96">
        <v>127</v>
      </c>
      <c r="CE443" s="96">
        <v>131</v>
      </c>
      <c r="CK443" s="63">
        <v>35868</v>
      </c>
      <c r="CL443" s="70">
        <v>81.720026004362865</v>
      </c>
      <c r="CM443" s="70">
        <v>70.835251733031456</v>
      </c>
      <c r="CO443" s="63">
        <v>43538</v>
      </c>
      <c r="CP443" s="71">
        <v>40.770000000000003</v>
      </c>
      <c r="CR443" s="63">
        <v>44029</v>
      </c>
      <c r="CS443" s="43">
        <v>902.12</v>
      </c>
      <c r="CT443" s="71">
        <v>331.47652782268733</v>
      </c>
      <c r="CV443" s="63">
        <v>43872</v>
      </c>
      <c r="CW443" s="93">
        <v>0.35187499999999999</v>
      </c>
    </row>
    <row r="444" spans="75:101" ht="15" thickBot="1">
      <c r="BW444" s="63">
        <v>44049</v>
      </c>
      <c r="BX444" s="65">
        <v>5.3327</v>
      </c>
      <c r="BZ444" s="63">
        <v>44054</v>
      </c>
      <c r="CA444" s="99">
        <v>127.77</v>
      </c>
      <c r="CC444" s="63">
        <v>44088</v>
      </c>
      <c r="CD444" s="96">
        <v>128</v>
      </c>
      <c r="CE444" s="96">
        <v>132</v>
      </c>
      <c r="CK444" s="63">
        <v>35869</v>
      </c>
      <c r="CL444" s="70">
        <v>81.729226526762417</v>
      </c>
      <c r="CM444" s="70">
        <v>70.838122670866426</v>
      </c>
      <c r="CO444" s="63">
        <v>43539</v>
      </c>
      <c r="CP444" s="71">
        <v>40</v>
      </c>
      <c r="CR444" s="63">
        <v>44032</v>
      </c>
      <c r="CS444" s="43">
        <v>895.88</v>
      </c>
      <c r="CT444" s="71">
        <v>329.18369146653345</v>
      </c>
      <c r="CV444" s="63">
        <v>43873</v>
      </c>
      <c r="CW444" s="93">
        <v>0.34375</v>
      </c>
    </row>
    <row r="445" spans="75:101" ht="15" thickBot="1">
      <c r="BW445" s="63">
        <v>44050</v>
      </c>
      <c r="BX445" s="65">
        <v>5.4386999999999999</v>
      </c>
      <c r="BZ445" s="63">
        <v>44055</v>
      </c>
      <c r="CA445" s="99">
        <v>130.05000000000001</v>
      </c>
      <c r="CC445" s="63">
        <v>44089</v>
      </c>
      <c r="CD445" s="96">
        <v>127</v>
      </c>
      <c r="CE445" s="96">
        <v>131</v>
      </c>
      <c r="CK445" s="63">
        <v>35870</v>
      </c>
      <c r="CL445" s="70">
        <v>81.659670336169526</v>
      </c>
      <c r="CM445" s="70">
        <v>70.840993725059903</v>
      </c>
      <c r="CO445" s="63">
        <v>43540</v>
      </c>
      <c r="CP445" s="71">
        <v>40</v>
      </c>
      <c r="CR445" s="63">
        <v>44033</v>
      </c>
      <c r="CS445" s="43">
        <v>898.88</v>
      </c>
      <c r="CT445" s="71">
        <v>330.28601663776129</v>
      </c>
      <c r="CV445" s="63">
        <v>43874</v>
      </c>
      <c r="CW445" s="93">
        <v>0.35249999999999998</v>
      </c>
    </row>
    <row r="446" spans="75:101" ht="15" thickBot="1">
      <c r="BW446" s="63">
        <v>44053</v>
      </c>
      <c r="BX446" s="65">
        <v>5.4812000000000003</v>
      </c>
      <c r="BZ446" s="63">
        <v>44056</v>
      </c>
      <c r="CA446" s="99">
        <v>130.22</v>
      </c>
      <c r="CC446" s="63">
        <v>44090</v>
      </c>
      <c r="CD446" s="96">
        <v>135</v>
      </c>
      <c r="CE446" s="96">
        <v>145</v>
      </c>
      <c r="CK446" s="63">
        <v>35871</v>
      </c>
      <c r="CL446" s="70">
        <v>81.766652447736519</v>
      </c>
      <c r="CM446" s="70">
        <v>70.843864895616605</v>
      </c>
      <c r="CO446" s="63">
        <v>43541</v>
      </c>
      <c r="CP446" s="71">
        <v>40</v>
      </c>
      <c r="CR446" s="63">
        <v>44034</v>
      </c>
      <c r="CS446" s="43">
        <v>906</v>
      </c>
      <c r="CT446" s="71">
        <v>332.9022017108087</v>
      </c>
      <c r="CV446" s="63">
        <v>43875</v>
      </c>
      <c r="CW446" s="93">
        <v>0.34062500000000001</v>
      </c>
    </row>
    <row r="447" spans="75:101" ht="15" thickBot="1">
      <c r="BW447" s="63">
        <v>44054</v>
      </c>
      <c r="BX447" s="65">
        <v>5.38</v>
      </c>
      <c r="BZ447" s="63">
        <v>44057</v>
      </c>
      <c r="CA447" s="99">
        <v>126.8</v>
      </c>
      <c r="CC447" s="63">
        <v>44091</v>
      </c>
      <c r="CD447" s="96">
        <v>135</v>
      </c>
      <c r="CE447" s="96">
        <v>141</v>
      </c>
      <c r="CK447" s="63">
        <v>35872</v>
      </c>
      <c r="CL447" s="70">
        <v>81.608098998031323</v>
      </c>
      <c r="CM447" s="70">
        <v>70.846736182541235</v>
      </c>
      <c r="CO447" s="63">
        <v>43542</v>
      </c>
      <c r="CP447" s="71">
        <v>40.049999999999997</v>
      </c>
      <c r="CR447" s="63">
        <v>44035</v>
      </c>
      <c r="CS447" s="43">
        <v>905.38</v>
      </c>
      <c r="CT447" s="71">
        <v>332.67438784208827</v>
      </c>
      <c r="CV447" s="63">
        <v>43876</v>
      </c>
      <c r="CW447" s="93">
        <v>0.34062500000000001</v>
      </c>
    </row>
    <row r="448" spans="75:101" ht="15" thickBot="1">
      <c r="BW448" s="63">
        <v>44055</v>
      </c>
      <c r="BX448" s="65">
        <v>5.4333</v>
      </c>
      <c r="BZ448" s="63">
        <v>44058</v>
      </c>
      <c r="CA448" s="99">
        <v>126.8</v>
      </c>
      <c r="CC448" s="63">
        <v>44092</v>
      </c>
      <c r="CD448" s="96">
        <v>134</v>
      </c>
      <c r="CE448" s="96">
        <v>140</v>
      </c>
      <c r="CK448" s="63">
        <v>35873</v>
      </c>
      <c r="CL448" s="70">
        <v>81.594748244826562</v>
      </c>
      <c r="CM448" s="70">
        <v>70.849607585838527</v>
      </c>
      <c r="CO448" s="63">
        <v>43543</v>
      </c>
      <c r="CP448" s="71">
        <v>40.5</v>
      </c>
      <c r="CR448" s="63">
        <v>44036</v>
      </c>
      <c r="CS448" s="43">
        <v>903.75</v>
      </c>
      <c r="CT448" s="71">
        <v>332.07545783238783</v>
      </c>
      <c r="CV448" s="63">
        <v>43877</v>
      </c>
      <c r="CW448" s="93">
        <v>0.34062500000000001</v>
      </c>
    </row>
    <row r="449" spans="75:101" ht="15" thickBot="1">
      <c r="BW449" s="63">
        <v>44056</v>
      </c>
      <c r="BX449" s="65">
        <v>5.3689999999999998</v>
      </c>
      <c r="BZ449" s="63">
        <v>44059</v>
      </c>
      <c r="CA449" s="99">
        <v>126.8</v>
      </c>
      <c r="CC449" s="63">
        <v>44095</v>
      </c>
      <c r="CD449" s="96">
        <v>135</v>
      </c>
      <c r="CE449" s="96">
        <v>141</v>
      </c>
      <c r="CK449" s="63">
        <v>35874</v>
      </c>
      <c r="CL449" s="70">
        <v>81.534872250119108</v>
      </c>
      <c r="CM449" s="70">
        <v>70.852479105513197</v>
      </c>
      <c r="CO449" s="63">
        <v>43544</v>
      </c>
      <c r="CP449" s="71">
        <v>40.85</v>
      </c>
      <c r="CR449" s="63">
        <v>44039</v>
      </c>
      <c r="CS449" s="43">
        <v>900.25</v>
      </c>
      <c r="CT449" s="71">
        <v>330.78941179928864</v>
      </c>
      <c r="CV449" s="63">
        <v>43878</v>
      </c>
      <c r="CW449" s="93">
        <v>0.33937499999999998</v>
      </c>
    </row>
    <row r="450" spans="75:101" ht="15" thickBot="1">
      <c r="BW450" s="63">
        <v>44057</v>
      </c>
      <c r="BX450" s="65">
        <v>5.4203999999999999</v>
      </c>
      <c r="BZ450" s="63">
        <v>44060</v>
      </c>
      <c r="CA450" s="99">
        <v>126.8</v>
      </c>
      <c r="CC450" s="63">
        <v>44096</v>
      </c>
      <c r="CD450" s="96">
        <v>138</v>
      </c>
      <c r="CE450" s="96">
        <v>144</v>
      </c>
      <c r="CK450" s="63">
        <v>35875</v>
      </c>
      <c r="CL450" s="70">
        <v>81.544051926817232</v>
      </c>
      <c r="CM450" s="70">
        <v>70.85535074156995</v>
      </c>
      <c r="CO450" s="63">
        <v>43545</v>
      </c>
      <c r="CP450" s="71">
        <v>41.075000000000003</v>
      </c>
      <c r="CR450" s="63">
        <v>44040</v>
      </c>
      <c r="CS450" s="43">
        <v>896.62</v>
      </c>
      <c r="CT450" s="71">
        <v>329.45559834210297</v>
      </c>
      <c r="CV450" s="63">
        <v>43879</v>
      </c>
      <c r="CW450" s="93">
        <v>0.32874999999999999</v>
      </c>
    </row>
    <row r="451" spans="75:101" ht="15" thickBot="1">
      <c r="BW451" s="63">
        <v>44060</v>
      </c>
      <c r="BX451" s="65">
        <v>5.5095000000000001</v>
      </c>
      <c r="BZ451" s="63">
        <v>44061</v>
      </c>
      <c r="CA451" s="99">
        <v>129.06</v>
      </c>
      <c r="CC451" s="63">
        <v>44097</v>
      </c>
      <c r="CD451" s="96">
        <v>139</v>
      </c>
      <c r="CE451" s="96">
        <v>145</v>
      </c>
      <c r="CK451" s="63">
        <v>35876</v>
      </c>
      <c r="CL451" s="70">
        <v>81.553232637017487</v>
      </c>
      <c r="CM451" s="70">
        <v>70.858222494013503</v>
      </c>
      <c r="CO451" s="63">
        <v>43546</v>
      </c>
      <c r="CP451" s="71">
        <v>41.8</v>
      </c>
      <c r="CR451" s="63">
        <v>44041</v>
      </c>
      <c r="CS451" s="43">
        <v>892.25</v>
      </c>
      <c r="CT451" s="71">
        <v>327.84987800934772</v>
      </c>
      <c r="CV451" s="63">
        <v>43880</v>
      </c>
      <c r="CW451" s="93">
        <v>0.33437499999999998</v>
      </c>
    </row>
    <row r="452" spans="75:101" ht="15" thickBot="1">
      <c r="BW452" s="63">
        <v>44061</v>
      </c>
      <c r="BX452" s="65">
        <v>5.4665999999999997</v>
      </c>
      <c r="BZ452" s="63">
        <v>44062</v>
      </c>
      <c r="CA452" s="99">
        <v>131.4</v>
      </c>
      <c r="CC452" s="63">
        <v>44098</v>
      </c>
      <c r="CD452" s="96">
        <v>141</v>
      </c>
      <c r="CE452" s="96">
        <v>147</v>
      </c>
      <c r="CK452" s="63">
        <v>35877</v>
      </c>
      <c r="CL452" s="70">
        <v>81.633530096467993</v>
      </c>
      <c r="CM452" s="70">
        <v>70.861094362848561</v>
      </c>
      <c r="CO452" s="63">
        <v>43547</v>
      </c>
      <c r="CP452" s="71">
        <v>41.8</v>
      </c>
      <c r="CR452" s="63">
        <v>44042</v>
      </c>
      <c r="CS452" s="43">
        <v>894.25</v>
      </c>
      <c r="CT452" s="71">
        <v>328.58476145683295</v>
      </c>
      <c r="CV452" s="63">
        <v>43881</v>
      </c>
      <c r="CW452" s="93">
        <v>0.33</v>
      </c>
    </row>
    <row r="453" spans="75:101" ht="15" thickBot="1">
      <c r="BW453" s="63">
        <v>44062</v>
      </c>
      <c r="BX453" s="65">
        <v>5.5575000000000001</v>
      </c>
      <c r="BZ453" s="63">
        <v>44063</v>
      </c>
      <c r="CA453" s="99">
        <v>132.94</v>
      </c>
      <c r="CC453" s="63">
        <v>44099</v>
      </c>
      <c r="CD453" s="96">
        <v>139</v>
      </c>
      <c r="CE453" s="96">
        <v>145</v>
      </c>
      <c r="CK453" s="63">
        <v>35878</v>
      </c>
      <c r="CL453" s="70">
        <v>81.602055737994064</v>
      </c>
      <c r="CM453" s="70">
        <v>70.86396634807987</v>
      </c>
      <c r="CO453" s="63">
        <v>43548</v>
      </c>
      <c r="CP453" s="71">
        <v>41.8</v>
      </c>
      <c r="CR453" s="63">
        <v>44043</v>
      </c>
      <c r="CS453" s="43">
        <v>897.25</v>
      </c>
      <c r="CT453" s="71">
        <v>329.6870866280608</v>
      </c>
      <c r="CV453" s="63">
        <v>43882</v>
      </c>
      <c r="CW453" s="93">
        <v>0.31874999999999998</v>
      </c>
    </row>
    <row r="454" spans="75:101" ht="15" thickBot="1">
      <c r="BW454" s="63">
        <v>44063</v>
      </c>
      <c r="BX454" s="65">
        <v>5.5568</v>
      </c>
      <c r="BZ454" s="63">
        <v>44064</v>
      </c>
      <c r="CA454" s="99">
        <v>135</v>
      </c>
      <c r="CC454" s="63">
        <v>44102</v>
      </c>
      <c r="CD454" s="96">
        <v>139</v>
      </c>
      <c r="CE454" s="96">
        <v>145</v>
      </c>
      <c r="CK454" s="63">
        <v>35879</v>
      </c>
      <c r="CL454" s="70">
        <v>81.66375788717292</v>
      </c>
      <c r="CM454" s="70">
        <v>70.866838449712162</v>
      </c>
      <c r="CO454" s="63">
        <v>43549</v>
      </c>
      <c r="CP454" s="71">
        <v>42.08</v>
      </c>
      <c r="CR454" s="63">
        <v>44046</v>
      </c>
      <c r="CS454" s="96">
        <v>898.5</v>
      </c>
      <c r="CT454" s="71">
        <v>330.14638878273905</v>
      </c>
      <c r="CV454" s="63">
        <v>43883</v>
      </c>
      <c r="CW454" s="93">
        <v>0.31874999999999998</v>
      </c>
    </row>
    <row r="455" spans="75:101" ht="15" thickBot="1">
      <c r="BW455" s="63">
        <v>44064</v>
      </c>
      <c r="BX455" s="65">
        <v>5.6192000000000002</v>
      </c>
      <c r="BZ455" s="63">
        <v>44065</v>
      </c>
      <c r="CA455" s="99">
        <v>135</v>
      </c>
      <c r="CC455" s="63">
        <v>44103</v>
      </c>
      <c r="CD455" s="96">
        <v>140</v>
      </c>
      <c r="CE455" s="96">
        <v>146</v>
      </c>
      <c r="CK455" s="63">
        <v>35880</v>
      </c>
      <c r="CL455" s="70">
        <v>81.734503992735881</v>
      </c>
      <c r="CM455" s="70">
        <v>70.869710667750098</v>
      </c>
      <c r="CO455" s="63">
        <v>43550</v>
      </c>
      <c r="CP455" s="71">
        <v>42.64</v>
      </c>
      <c r="CR455" s="63">
        <v>44047</v>
      </c>
      <c r="CS455" s="96">
        <v>894</v>
      </c>
      <c r="CT455" s="71">
        <v>328.49290102589731</v>
      </c>
      <c r="CV455" s="63">
        <v>43884</v>
      </c>
      <c r="CW455" s="93">
        <v>0.31874999999999998</v>
      </c>
    </row>
    <row r="456" spans="75:101" ht="15" thickBot="1">
      <c r="BW456" s="63">
        <v>44067</v>
      </c>
      <c r="BX456" s="65">
        <v>5.61</v>
      </c>
      <c r="BZ456" s="63">
        <v>44066</v>
      </c>
      <c r="CA456" s="99">
        <v>135</v>
      </c>
      <c r="CC456" s="63">
        <v>44104</v>
      </c>
      <c r="CD456" s="96">
        <v>140</v>
      </c>
      <c r="CE456" s="96">
        <v>146</v>
      </c>
      <c r="CK456" s="63">
        <v>35881</v>
      </c>
      <c r="CL456" s="70">
        <v>81.647917841658639</v>
      </c>
      <c r="CM456" s="70">
        <v>70.872583002198439</v>
      </c>
      <c r="CO456" s="63">
        <v>43551</v>
      </c>
      <c r="CP456" s="71">
        <v>43.87</v>
      </c>
      <c r="CR456" s="63">
        <v>44048</v>
      </c>
      <c r="CS456" s="96">
        <v>883.12</v>
      </c>
      <c r="CT456" s="71">
        <v>324.49513507157764</v>
      </c>
      <c r="CV456" s="63">
        <v>43885</v>
      </c>
      <c r="CW456" s="93">
        <v>0.31874999999999998</v>
      </c>
    </row>
    <row r="457" spans="75:101" ht="15" thickBot="1">
      <c r="BW457" s="63">
        <v>44068</v>
      </c>
      <c r="BX457" s="65">
        <v>5.5075000000000003</v>
      </c>
      <c r="BZ457" s="63">
        <v>44067</v>
      </c>
      <c r="CA457" s="99">
        <v>132.94999999999999</v>
      </c>
      <c r="CC457" s="63">
        <v>44105</v>
      </c>
      <c r="CD457" s="96">
        <v>141</v>
      </c>
      <c r="CE457" s="96">
        <v>147</v>
      </c>
      <c r="CK457" s="63">
        <v>35882</v>
      </c>
      <c r="CL457" s="70">
        <v>81.657110245696046</v>
      </c>
      <c r="CM457" s="70">
        <v>70.875455453061889</v>
      </c>
      <c r="CO457" s="63">
        <v>43552</v>
      </c>
      <c r="CP457" s="71">
        <v>43.63</v>
      </c>
      <c r="CR457" s="63">
        <v>44049</v>
      </c>
      <c r="CS457" s="96">
        <v>879.75</v>
      </c>
      <c r="CT457" s="71">
        <v>323.25685646256505</v>
      </c>
      <c r="CV457" s="63">
        <v>43886</v>
      </c>
      <c r="CW457" s="93">
        <v>0.31874999999999998</v>
      </c>
    </row>
    <row r="458" spans="75:101" ht="15" thickBot="1">
      <c r="BW458" s="63">
        <v>44069</v>
      </c>
      <c r="BX458" s="65">
        <v>5.6054000000000004</v>
      </c>
      <c r="BZ458" s="63">
        <v>44068</v>
      </c>
      <c r="CA458" s="99">
        <v>130.54</v>
      </c>
      <c r="CC458" s="63">
        <v>44106</v>
      </c>
      <c r="CD458" s="96">
        <v>144</v>
      </c>
      <c r="CE458" s="96">
        <v>150</v>
      </c>
      <c r="CK458" s="63">
        <v>35883</v>
      </c>
      <c r="CL458" s="70">
        <v>81.666303684668492</v>
      </c>
      <c r="CM458" s="70">
        <v>70.87832802034518</v>
      </c>
      <c r="CO458" s="63">
        <v>43553</v>
      </c>
      <c r="CP458" s="71">
        <v>43.344999999999999</v>
      </c>
      <c r="CR458" s="63">
        <v>44050</v>
      </c>
      <c r="CS458" s="96">
        <v>880.25</v>
      </c>
      <c r="CT458" s="71">
        <v>323.44057732443633</v>
      </c>
      <c r="CV458" s="63">
        <v>43887</v>
      </c>
      <c r="CW458" s="93">
        <v>0.31125000000000003</v>
      </c>
    </row>
    <row r="459" spans="75:101" ht="15" thickBot="1">
      <c r="BW459" s="63">
        <v>44070</v>
      </c>
      <c r="BX459" s="65">
        <v>5.57</v>
      </c>
      <c r="BZ459" s="63">
        <v>44069</v>
      </c>
      <c r="CA459" s="99">
        <v>128.41999999999999</v>
      </c>
      <c r="CC459" s="63">
        <v>44109</v>
      </c>
      <c r="CD459" s="96">
        <v>144</v>
      </c>
      <c r="CE459" s="96">
        <v>150</v>
      </c>
      <c r="CK459" s="63">
        <v>35884</v>
      </c>
      <c r="CL459" s="70">
        <v>81.434199357821115</v>
      </c>
      <c r="CM459" s="70">
        <v>70.881200704053001</v>
      </c>
      <c r="CO459" s="63">
        <v>43554</v>
      </c>
      <c r="CP459" s="71">
        <v>43.344999999999999</v>
      </c>
      <c r="CR459" s="63">
        <v>44053</v>
      </c>
      <c r="CS459" s="96">
        <v>871.25</v>
      </c>
      <c r="CT459" s="71">
        <v>320.13360181075285</v>
      </c>
      <c r="CV459" s="63">
        <v>43888</v>
      </c>
      <c r="CW459" s="93">
        <v>0.31062499999999998</v>
      </c>
    </row>
    <row r="460" spans="75:101" ht="15" thickBot="1">
      <c r="BW460" s="63">
        <v>44071</v>
      </c>
      <c r="BX460" s="65">
        <v>5.3880999999999997</v>
      </c>
      <c r="BZ460" s="63">
        <v>44070</v>
      </c>
      <c r="CA460" s="99">
        <v>125.57</v>
      </c>
      <c r="CC460" s="63">
        <v>44110</v>
      </c>
      <c r="CD460" s="96">
        <v>146</v>
      </c>
      <c r="CE460" s="96">
        <v>152</v>
      </c>
      <c r="CK460" s="63">
        <v>35885</v>
      </c>
      <c r="CL460" s="70">
        <v>81.292569567855892</v>
      </c>
      <c r="CM460" s="70">
        <v>70.884073504190084</v>
      </c>
      <c r="CO460" s="63">
        <v>43555</v>
      </c>
      <c r="CP460" s="71">
        <v>43.344999999999999</v>
      </c>
      <c r="CR460" s="63">
        <v>44054</v>
      </c>
      <c r="CS460" s="96">
        <v>868.12</v>
      </c>
      <c r="CT460" s="71">
        <v>318.98350921543846</v>
      </c>
      <c r="CV460" s="63">
        <v>43889</v>
      </c>
      <c r="CW460" s="93">
        <v>0.31812499999999999</v>
      </c>
    </row>
    <row r="461" spans="75:101" ht="15" thickBot="1">
      <c r="BW461" s="63">
        <v>44074</v>
      </c>
      <c r="BX461" s="65">
        <v>5.4924999999999997</v>
      </c>
      <c r="BZ461" s="63">
        <v>44071</v>
      </c>
      <c r="CA461" s="99">
        <v>125.84</v>
      </c>
      <c r="CC461" s="63">
        <v>44111</v>
      </c>
      <c r="CD461" s="96">
        <v>149</v>
      </c>
      <c r="CE461" s="96">
        <v>155</v>
      </c>
      <c r="CK461" s="63">
        <v>35886</v>
      </c>
      <c r="CL461" s="70">
        <v>81.282382386178782</v>
      </c>
      <c r="CM461" s="70">
        <v>70.88672213835946</v>
      </c>
      <c r="CO461" s="63">
        <v>43556</v>
      </c>
      <c r="CP461" s="71">
        <v>42.715000000000003</v>
      </c>
      <c r="CR461" s="63">
        <v>44055</v>
      </c>
      <c r="CS461" s="96">
        <v>872.38</v>
      </c>
      <c r="CT461" s="71">
        <v>320.54881095858201</v>
      </c>
      <c r="CV461" s="63">
        <v>43890</v>
      </c>
      <c r="CW461" s="93">
        <v>0.31812499999999999</v>
      </c>
    </row>
    <row r="462" spans="75:101" ht="15" thickBot="1">
      <c r="BW462" s="63">
        <v>44075</v>
      </c>
      <c r="BX462" s="102">
        <v>5.3959999999999999</v>
      </c>
      <c r="BZ462" s="63">
        <v>44072</v>
      </c>
      <c r="CA462" s="99">
        <v>125.84</v>
      </c>
      <c r="CC462" s="63">
        <v>44112</v>
      </c>
      <c r="CD462" s="96">
        <v>152</v>
      </c>
      <c r="CE462" s="96">
        <v>158</v>
      </c>
      <c r="CK462" s="63">
        <v>35887</v>
      </c>
      <c r="CL462" s="70">
        <v>81.298333727530633</v>
      </c>
      <c r="CM462" s="70">
        <v>70.889370871496936</v>
      </c>
      <c r="CO462" s="63">
        <v>43557</v>
      </c>
      <c r="CP462" s="71">
        <v>42.715000000000003</v>
      </c>
      <c r="CR462" s="63">
        <v>44056</v>
      </c>
      <c r="CS462" s="96">
        <v>913.88</v>
      </c>
      <c r="CT462" s="71">
        <v>335.79764249390047</v>
      </c>
      <c r="CV462" s="63">
        <v>43891</v>
      </c>
      <c r="CW462" s="93">
        <v>0.31812499999999999</v>
      </c>
    </row>
    <row r="463" spans="75:101" ht="15" thickBot="1">
      <c r="BW463" s="63">
        <v>44076</v>
      </c>
      <c r="BX463" s="65">
        <v>5.3403</v>
      </c>
      <c r="BZ463" s="63">
        <v>44073</v>
      </c>
      <c r="CA463" s="99">
        <v>125.84</v>
      </c>
      <c r="CC463" s="63">
        <v>44113</v>
      </c>
      <c r="CD463" s="96">
        <v>161</v>
      </c>
      <c r="CE463" s="96">
        <v>167</v>
      </c>
      <c r="CK463" s="63">
        <v>35888</v>
      </c>
      <c r="CL463" s="70">
        <v>81.290216506646814</v>
      </c>
      <c r="CM463" s="70">
        <v>70.892019703606238</v>
      </c>
      <c r="CO463" s="63">
        <v>43558</v>
      </c>
      <c r="CP463" s="71">
        <v>42.87</v>
      </c>
      <c r="CR463" s="63">
        <v>44057</v>
      </c>
      <c r="CS463" s="96">
        <v>912.12</v>
      </c>
      <c r="CT463" s="71">
        <v>335.15094506011349</v>
      </c>
      <c r="CV463" s="63">
        <v>43892</v>
      </c>
      <c r="CW463" s="93">
        <v>0.31</v>
      </c>
    </row>
    <row r="464" spans="75:101" ht="15" thickBot="1">
      <c r="BW464" s="63">
        <v>44077</v>
      </c>
      <c r="BX464" s="65">
        <v>5.2914000000000003</v>
      </c>
      <c r="BZ464" s="63">
        <v>44074</v>
      </c>
      <c r="CA464" s="99">
        <v>125.79</v>
      </c>
      <c r="CC464" s="63">
        <v>44117</v>
      </c>
      <c r="CD464" s="96">
        <v>160</v>
      </c>
      <c r="CE464" s="96">
        <v>166</v>
      </c>
      <c r="CK464" s="63">
        <v>35889</v>
      </c>
      <c r="CL464" s="70">
        <v>81.298054185315607</v>
      </c>
      <c r="CM464" s="70">
        <v>70.894668634691044</v>
      </c>
      <c r="CO464" s="63">
        <v>43559</v>
      </c>
      <c r="CP464" s="71">
        <v>43.41</v>
      </c>
      <c r="CR464" s="63">
        <v>44060</v>
      </c>
      <c r="CS464" s="96">
        <v>913.25</v>
      </c>
      <c r="CT464" s="71">
        <v>335.56615420794265</v>
      </c>
      <c r="CV464" s="63">
        <v>43893</v>
      </c>
      <c r="CW464" s="93">
        <v>0.31187500000000001</v>
      </c>
    </row>
    <row r="465" spans="75:101" ht="15" thickBot="1">
      <c r="BW465" s="63">
        <v>44078</v>
      </c>
      <c r="BX465" s="65">
        <v>5.3011999999999997</v>
      </c>
      <c r="BZ465" s="63">
        <v>44075</v>
      </c>
      <c r="CA465" s="99">
        <v>130.78</v>
      </c>
      <c r="CC465" s="63">
        <v>44118</v>
      </c>
      <c r="CD465" s="96">
        <v>161</v>
      </c>
      <c r="CE465" s="96">
        <v>167</v>
      </c>
      <c r="CK465" s="63">
        <v>35890</v>
      </c>
      <c r="CL465" s="70">
        <v>81.305892619662117</v>
      </c>
      <c r="CM465" s="70">
        <v>70.897317664755064</v>
      </c>
      <c r="CO465" s="63">
        <v>43560</v>
      </c>
      <c r="CP465" s="71">
        <v>43.93</v>
      </c>
      <c r="CR465" s="63">
        <v>44061</v>
      </c>
      <c r="CS465" s="96">
        <v>906.38</v>
      </c>
      <c r="CT465" s="71">
        <v>333.04182956583088</v>
      </c>
      <c r="CV465" s="63">
        <v>43894</v>
      </c>
      <c r="CW465" s="93">
        <v>0.30499999999999999</v>
      </c>
    </row>
    <row r="466" spans="75:101" ht="15" thickBot="1">
      <c r="BW466" s="63">
        <v>44081</v>
      </c>
      <c r="BX466" s="65">
        <v>5.3638000000000003</v>
      </c>
      <c r="BZ466" s="63">
        <v>44076</v>
      </c>
      <c r="CA466" s="99">
        <v>129.51</v>
      </c>
      <c r="CC466" s="63">
        <v>44119</v>
      </c>
      <c r="CD466" s="96">
        <v>165</v>
      </c>
      <c r="CE466" s="96">
        <v>171</v>
      </c>
      <c r="CK466" s="63">
        <v>35891</v>
      </c>
      <c r="CL466" s="70">
        <v>81.36412580253814</v>
      </c>
      <c r="CM466" s="70">
        <v>70.89996679380198</v>
      </c>
      <c r="CO466" s="63">
        <v>43561</v>
      </c>
      <c r="CP466" s="71">
        <v>43.93</v>
      </c>
      <c r="CR466" s="63">
        <v>44062</v>
      </c>
      <c r="CS466" s="96">
        <v>903.62</v>
      </c>
      <c r="CT466" s="71">
        <v>332.02769040830128</v>
      </c>
      <c r="CV466" s="63">
        <v>43895</v>
      </c>
      <c r="CW466" s="93">
        <v>0.30437500000000001</v>
      </c>
    </row>
    <row r="467" spans="75:101" ht="15" thickBot="1">
      <c r="BW467" s="63">
        <v>44082</v>
      </c>
      <c r="BX467" s="65">
        <v>5.3078000000000003</v>
      </c>
      <c r="BZ467" s="63">
        <v>44077</v>
      </c>
      <c r="CA467" s="99">
        <v>123.81</v>
      </c>
      <c r="CC467" s="63">
        <v>44120</v>
      </c>
      <c r="CD467" s="96">
        <v>172</v>
      </c>
      <c r="CE467" s="96">
        <v>178</v>
      </c>
      <c r="CK467" s="63">
        <v>35892</v>
      </c>
      <c r="CL467" s="70">
        <v>81.400492364664061</v>
      </c>
      <c r="CM467" s="70">
        <v>70.902616021835499</v>
      </c>
      <c r="CO467" s="63">
        <v>43562</v>
      </c>
      <c r="CP467" s="71">
        <v>43.93</v>
      </c>
      <c r="CR467" s="63">
        <v>44063</v>
      </c>
      <c r="CS467" s="96">
        <v>905.38</v>
      </c>
      <c r="CT467" s="71">
        <v>332.67438784208827</v>
      </c>
      <c r="CV467" s="63">
        <v>43896</v>
      </c>
      <c r="CW467" s="93">
        <v>0.29875000000000002</v>
      </c>
    </row>
    <row r="468" spans="75:101" ht="15" thickBot="1">
      <c r="BW468" s="63">
        <v>44083</v>
      </c>
      <c r="BX468" s="65">
        <v>5.3209999999999997</v>
      </c>
      <c r="BZ468" s="63">
        <v>44078</v>
      </c>
      <c r="CA468" s="99">
        <v>128.49</v>
      </c>
      <c r="CC468" s="63">
        <v>44123</v>
      </c>
      <c r="CD468" s="96">
        <v>175</v>
      </c>
      <c r="CE468" s="96">
        <v>181</v>
      </c>
      <c r="CK468" s="63">
        <v>35893</v>
      </c>
      <c r="CL468" s="70">
        <v>81.593325291686611</v>
      </c>
      <c r="CM468" s="70">
        <v>70.905265348859302</v>
      </c>
      <c r="CO468" s="63">
        <v>43563</v>
      </c>
      <c r="CP468" s="71">
        <v>43.65</v>
      </c>
      <c r="CR468" s="63">
        <v>44064</v>
      </c>
      <c r="CS468" s="96">
        <v>911.62</v>
      </c>
      <c r="CT468" s="71">
        <v>334.96722419824215</v>
      </c>
      <c r="CV468" s="63">
        <v>43897</v>
      </c>
      <c r="CW468" s="93">
        <v>0.29875000000000002</v>
      </c>
    </row>
    <row r="469" spans="75:101" ht="15" thickBot="1">
      <c r="BW469" s="63">
        <v>44084</v>
      </c>
      <c r="BX469" s="65">
        <v>5.3189000000000002</v>
      </c>
      <c r="BZ469" s="63">
        <v>44079</v>
      </c>
      <c r="CA469" s="99">
        <v>128.49</v>
      </c>
      <c r="CC469" s="63">
        <v>44124</v>
      </c>
      <c r="CD469" s="96">
        <v>174</v>
      </c>
      <c r="CE469" s="96">
        <v>180</v>
      </c>
      <c r="CK469" s="63">
        <v>35894</v>
      </c>
      <c r="CL469" s="70">
        <v>81.601192194896328</v>
      </c>
      <c r="CM469" s="70">
        <v>70.907914774877128</v>
      </c>
      <c r="CO469" s="63">
        <v>43564</v>
      </c>
      <c r="CP469" s="71">
        <v>43.35</v>
      </c>
      <c r="CR469" s="63">
        <v>44067</v>
      </c>
      <c r="CS469" s="96">
        <v>919.88</v>
      </c>
      <c r="CT469" s="71">
        <v>338.00229283635599</v>
      </c>
      <c r="CV469" s="63">
        <v>43898</v>
      </c>
      <c r="CW469" s="93">
        <v>0.29875000000000002</v>
      </c>
    </row>
    <row r="470" spans="75:101" ht="15" thickBot="1">
      <c r="BW470" s="63">
        <v>44085</v>
      </c>
      <c r="BX470" s="65">
        <v>5.2706</v>
      </c>
      <c r="BZ470" s="63">
        <v>44080</v>
      </c>
      <c r="CA470" s="99">
        <v>128.49</v>
      </c>
      <c r="CC470" s="63">
        <v>44125</v>
      </c>
      <c r="CD470" s="96">
        <v>177</v>
      </c>
      <c r="CE470" s="96">
        <v>183</v>
      </c>
      <c r="CK470" s="63">
        <v>35895</v>
      </c>
      <c r="CL470" s="70">
        <v>81.60905985660149</v>
      </c>
      <c r="CM470" s="70">
        <v>70.91056429989267</v>
      </c>
      <c r="CO470" s="63">
        <v>43565</v>
      </c>
      <c r="CP470" s="71">
        <v>43.01</v>
      </c>
      <c r="CR470" s="63">
        <v>44068</v>
      </c>
      <c r="CS470" s="96">
        <v>924.62</v>
      </c>
      <c r="CT470" s="71">
        <v>339.74396660689615</v>
      </c>
      <c r="CV470" s="63">
        <v>43899</v>
      </c>
      <c r="CW470" s="93">
        <v>0.29562500000000003</v>
      </c>
    </row>
    <row r="471" spans="75:101" ht="15" thickBot="1">
      <c r="BW471" s="63">
        <v>44088</v>
      </c>
      <c r="BX471" s="65">
        <v>5.2747999999999999</v>
      </c>
      <c r="BZ471" s="63">
        <v>44081</v>
      </c>
      <c r="CA471" s="99">
        <v>125.88</v>
      </c>
      <c r="CC471" s="63">
        <v>44126</v>
      </c>
      <c r="CD471" s="96">
        <v>184</v>
      </c>
      <c r="CE471" s="96">
        <v>190</v>
      </c>
      <c r="CK471" s="63">
        <v>35896</v>
      </c>
      <c r="CL471" s="70">
        <v>81.616928276875228</v>
      </c>
      <c r="CM471" s="70">
        <v>70.913213923909581</v>
      </c>
      <c r="CO471" s="63">
        <v>43566</v>
      </c>
      <c r="CP471" s="71">
        <v>42.75</v>
      </c>
      <c r="CR471" s="63">
        <v>44069</v>
      </c>
      <c r="CS471" s="96">
        <v>940.38</v>
      </c>
      <c r="CT471" s="71">
        <v>345.53484817307975</v>
      </c>
      <c r="CV471" s="63">
        <v>43900</v>
      </c>
      <c r="CW471" s="93">
        <v>0.29749999999999999</v>
      </c>
    </row>
    <row r="472" spans="75:101" ht="15" thickBot="1">
      <c r="BW472" s="63">
        <v>44089</v>
      </c>
      <c r="BX472" s="65">
        <v>5.2378999999999998</v>
      </c>
      <c r="BZ472" s="63">
        <v>44082</v>
      </c>
      <c r="CA472" s="99">
        <v>119.32</v>
      </c>
      <c r="CC472" s="63">
        <v>44127</v>
      </c>
      <c r="CD472" s="96">
        <v>189</v>
      </c>
      <c r="CE472" s="96">
        <v>195</v>
      </c>
      <c r="CK472" s="63">
        <v>35897</v>
      </c>
      <c r="CL472" s="70">
        <v>81.624797455790684</v>
      </c>
      <c r="CM472" s="70">
        <v>70.915863646931598</v>
      </c>
      <c r="CO472" s="63">
        <v>43567</v>
      </c>
      <c r="CP472" s="71">
        <v>42.18</v>
      </c>
      <c r="CR472" s="63">
        <v>44070</v>
      </c>
      <c r="CS472" s="96">
        <v>951.88</v>
      </c>
      <c r="CT472" s="71">
        <v>349.76042799611986</v>
      </c>
      <c r="CV472" s="63">
        <v>43901</v>
      </c>
      <c r="CW472" s="93">
        <v>0.29812499999999997</v>
      </c>
    </row>
    <row r="473" spans="75:101" ht="15" thickBot="1">
      <c r="BW473" s="63">
        <v>44090</v>
      </c>
      <c r="BX473" s="65">
        <v>5.2393999999999998</v>
      </c>
      <c r="BZ473" s="63">
        <v>44083</v>
      </c>
      <c r="CA473" s="99">
        <v>120.22</v>
      </c>
      <c r="CC473" s="63">
        <v>44130</v>
      </c>
      <c r="CD473" s="96">
        <v>184</v>
      </c>
      <c r="CE473" s="96">
        <v>190</v>
      </c>
      <c r="CK473" s="63">
        <v>35898</v>
      </c>
      <c r="CL473" s="70">
        <v>81.673638784467343</v>
      </c>
      <c r="CM473" s="70">
        <v>70.918513468962431</v>
      </c>
      <c r="CO473" s="63">
        <v>43568</v>
      </c>
      <c r="CP473" s="71">
        <v>42.18</v>
      </c>
      <c r="CR473" s="63">
        <v>44071</v>
      </c>
      <c r="CS473" s="96">
        <v>955.5</v>
      </c>
      <c r="CT473" s="71">
        <v>351.09056703606808</v>
      </c>
      <c r="CV473" s="63">
        <v>43902</v>
      </c>
      <c r="CW473" s="93">
        <v>0.29499999999999998</v>
      </c>
    </row>
    <row r="474" spans="75:101" ht="15" thickBot="1">
      <c r="BW474" s="63">
        <v>44091</v>
      </c>
      <c r="BX474" s="65">
        <v>5.3898000000000001</v>
      </c>
      <c r="BZ474" s="63">
        <v>44084</v>
      </c>
      <c r="CA474" s="99">
        <v>120.91</v>
      </c>
      <c r="CC474" s="63">
        <v>44131</v>
      </c>
      <c r="CD474" s="96">
        <v>175</v>
      </c>
      <c r="CE474" s="96">
        <v>181</v>
      </c>
      <c r="CK474" s="63">
        <v>35899</v>
      </c>
      <c r="CL474" s="70">
        <v>81.920668850606944</v>
      </c>
      <c r="CM474" s="70">
        <v>70.921163390005745</v>
      </c>
      <c r="CO474" s="63">
        <v>43569</v>
      </c>
      <c r="CP474" s="71">
        <v>42.18</v>
      </c>
      <c r="CR474" s="63">
        <v>44074</v>
      </c>
      <c r="CS474" s="96">
        <v>950.62</v>
      </c>
      <c r="CT474" s="71">
        <f>CS474*50/136.076</f>
        <v>349.29745142420416</v>
      </c>
      <c r="CV474" s="63">
        <v>43903</v>
      </c>
      <c r="CW474" s="93">
        <v>0.29312500000000002</v>
      </c>
    </row>
    <row r="475" spans="75:101" ht="15" thickBot="1">
      <c r="BW475" s="63">
        <v>44092</v>
      </c>
      <c r="BX475" s="65">
        <v>5.4131</v>
      </c>
      <c r="BZ475" s="63">
        <v>44085</v>
      </c>
      <c r="CA475" s="99">
        <v>126.36</v>
      </c>
      <c r="CC475" s="63">
        <v>44132</v>
      </c>
      <c r="CD475" s="96">
        <v>172</v>
      </c>
      <c r="CE475" s="96">
        <v>178</v>
      </c>
      <c r="CK475" s="63">
        <v>35900</v>
      </c>
      <c r="CL475" s="70">
        <v>81.99611780230677</v>
      </c>
      <c r="CM475" s="70">
        <v>70.92381341006525</v>
      </c>
      <c r="CO475" s="63">
        <v>43570</v>
      </c>
      <c r="CP475" s="71">
        <v>41.62</v>
      </c>
      <c r="CR475" s="63">
        <v>44075</v>
      </c>
      <c r="CS475" s="96">
        <v>952.88</v>
      </c>
      <c r="CT475" s="71">
        <f t="shared" ref="CT475:CT538" si="61">CS475*50/136.076</f>
        <v>350.12786971986247</v>
      </c>
      <c r="CV475" s="63">
        <v>43904</v>
      </c>
      <c r="CW475" s="93">
        <v>0.29312500000000002</v>
      </c>
    </row>
    <row r="476" spans="75:101" ht="15" thickBot="1">
      <c r="BW476" s="63">
        <v>44095</v>
      </c>
      <c r="BX476" s="65">
        <v>5.4703999999999997</v>
      </c>
      <c r="BZ476" s="63">
        <v>44086</v>
      </c>
      <c r="CA476" s="99">
        <v>126.36</v>
      </c>
      <c r="CC476" s="63">
        <v>44133</v>
      </c>
      <c r="CD476" s="96">
        <v>169</v>
      </c>
      <c r="CE476" s="96">
        <v>175</v>
      </c>
      <c r="CK476" s="63">
        <v>35901</v>
      </c>
      <c r="CL476" s="70">
        <v>81.855683411637841</v>
      </c>
      <c r="CM476" s="70">
        <v>70.926463529144684</v>
      </c>
      <c r="CO476" s="63">
        <v>43571</v>
      </c>
      <c r="CP476" s="71">
        <v>42.39</v>
      </c>
      <c r="CR476" s="63">
        <v>44076</v>
      </c>
      <c r="CS476" s="96">
        <v>962.75</v>
      </c>
      <c r="CT476" s="71">
        <f t="shared" si="61"/>
        <v>353.75451953320203</v>
      </c>
      <c r="CV476" s="63">
        <v>43905</v>
      </c>
      <c r="CW476" s="93">
        <v>0.29312500000000002</v>
      </c>
    </row>
    <row r="477" spans="75:101" ht="15" thickBot="1">
      <c r="BW477" s="63">
        <v>44096</v>
      </c>
      <c r="BX477" s="65">
        <v>5.5942999999999996</v>
      </c>
      <c r="BZ477" s="63">
        <v>44087</v>
      </c>
      <c r="CA477" s="99">
        <v>126.36</v>
      </c>
      <c r="CC477" s="63">
        <v>44134</v>
      </c>
      <c r="CD477" s="96">
        <v>163</v>
      </c>
      <c r="CE477" s="96">
        <v>169</v>
      </c>
      <c r="CK477" s="63">
        <v>35902</v>
      </c>
      <c r="CL477" s="70">
        <v>81.859245768460795</v>
      </c>
      <c r="CM477" s="70">
        <v>70.929113747247712</v>
      </c>
      <c r="CO477" s="63">
        <v>43572</v>
      </c>
      <c r="CP477" s="71">
        <v>41.9</v>
      </c>
      <c r="CR477" s="63">
        <v>44077</v>
      </c>
      <c r="CS477" s="96">
        <v>966.25</v>
      </c>
      <c r="CT477" s="71">
        <f t="shared" si="61"/>
        <v>355.04056556630121</v>
      </c>
      <c r="CV477" s="63">
        <v>43906</v>
      </c>
      <c r="CW477" s="93">
        <v>0.29499999999999998</v>
      </c>
    </row>
    <row r="478" spans="75:101" ht="15" thickBot="1">
      <c r="BW478" s="63">
        <v>44097</v>
      </c>
      <c r="BX478" s="65">
        <v>5.5088999999999997</v>
      </c>
      <c r="BZ478" s="63">
        <v>44088</v>
      </c>
      <c r="CA478" s="99">
        <v>130.30000000000001</v>
      </c>
      <c r="CC478" s="63">
        <v>44137</v>
      </c>
      <c r="CD478" s="96">
        <v>162</v>
      </c>
      <c r="CE478" s="96">
        <v>168</v>
      </c>
      <c r="CK478" s="63">
        <v>35903</v>
      </c>
      <c r="CL478" s="70">
        <v>81.867138310662952</v>
      </c>
      <c r="CM478" s="70">
        <v>70.931764064378001</v>
      </c>
      <c r="CO478" s="63">
        <v>43573</v>
      </c>
      <c r="CP478" s="71">
        <v>41.9</v>
      </c>
      <c r="CR478" s="63">
        <v>44078</v>
      </c>
      <c r="CS478" s="96">
        <v>968.88</v>
      </c>
      <c r="CT478" s="71">
        <f t="shared" si="61"/>
        <v>356.00693729974427</v>
      </c>
      <c r="CV478" s="63">
        <v>43907</v>
      </c>
      <c r="CW478" s="93">
        <v>0.29499999999999998</v>
      </c>
    </row>
    <row r="479" spans="75:101" ht="15" thickBot="1">
      <c r="BW479" s="63">
        <v>44098</v>
      </c>
      <c r="BX479" s="65">
        <v>5.5624000000000002</v>
      </c>
      <c r="BZ479" s="63">
        <v>44089</v>
      </c>
      <c r="CA479" s="99">
        <v>128.29</v>
      </c>
      <c r="CC479" s="63">
        <v>44138</v>
      </c>
      <c r="CD479" s="96">
        <v>159</v>
      </c>
      <c r="CE479" s="96">
        <v>165</v>
      </c>
      <c r="CK479" s="63">
        <v>35904</v>
      </c>
      <c r="CL479" s="70">
        <v>81.87503161383259</v>
      </c>
      <c r="CM479" s="70">
        <v>70.934414480539331</v>
      </c>
      <c r="CO479" s="63">
        <v>43574</v>
      </c>
      <c r="CP479" s="71">
        <v>41.9</v>
      </c>
      <c r="CR479" s="63">
        <v>44081</v>
      </c>
      <c r="CS479" s="96">
        <v>972.12</v>
      </c>
      <c r="CT479" s="71">
        <f t="shared" si="61"/>
        <v>357.19744848467036</v>
      </c>
      <c r="CV479" s="63">
        <v>43908</v>
      </c>
      <c r="CW479" s="93">
        <v>0.29499999999999998</v>
      </c>
    </row>
    <row r="480" spans="75:101" ht="15" thickBot="1">
      <c r="BW480" s="63">
        <v>44099</v>
      </c>
      <c r="BX480" s="65">
        <v>5.6627000000000001</v>
      </c>
      <c r="BZ480" s="63">
        <v>44090</v>
      </c>
      <c r="CA480" s="99">
        <v>131.9</v>
      </c>
      <c r="CC480" s="63">
        <v>44139</v>
      </c>
      <c r="CD480" s="96">
        <v>155</v>
      </c>
      <c r="CE480" s="96">
        <v>161</v>
      </c>
      <c r="CK480" s="63">
        <v>35905</v>
      </c>
      <c r="CL480" s="70">
        <v>81.919385834189384</v>
      </c>
      <c r="CM480" s="70">
        <v>70.937064995735327</v>
      </c>
      <c r="CO480" s="63">
        <v>43575</v>
      </c>
      <c r="CP480" s="71">
        <v>41.9</v>
      </c>
      <c r="CR480" s="63">
        <v>44082</v>
      </c>
      <c r="CS480" s="96">
        <v>978.62</v>
      </c>
      <c r="CT480" s="71">
        <f t="shared" si="61"/>
        <v>359.58581968899733</v>
      </c>
      <c r="CV480" s="63">
        <v>43909</v>
      </c>
      <c r="CW480" s="93">
        <v>0.29312500000000002</v>
      </c>
    </row>
    <row r="481" spans="75:101" ht="15" thickBot="1">
      <c r="BW481" s="63">
        <v>44102</v>
      </c>
      <c r="BX481" s="65">
        <v>5.6627000000000001</v>
      </c>
      <c r="BZ481" s="63">
        <v>44091</v>
      </c>
      <c r="CA481" s="99">
        <v>132.4</v>
      </c>
      <c r="CC481" s="63">
        <v>44140</v>
      </c>
      <c r="CD481" s="96">
        <v>151</v>
      </c>
      <c r="CE481" s="96">
        <v>157</v>
      </c>
      <c r="CK481" s="63">
        <v>35906</v>
      </c>
      <c r="CL481" s="70">
        <v>82.088335165746813</v>
      </c>
      <c r="CM481" s="70">
        <v>70.939715609969738</v>
      </c>
      <c r="CO481" s="63">
        <v>43576</v>
      </c>
      <c r="CP481" s="71">
        <v>41.9</v>
      </c>
      <c r="CR481" s="63">
        <v>44083</v>
      </c>
      <c r="CS481" s="96">
        <v>976.88</v>
      </c>
      <c r="CT481" s="71">
        <f t="shared" si="61"/>
        <v>358.94647108968519</v>
      </c>
      <c r="CV481" s="63">
        <v>43910</v>
      </c>
      <c r="CW481" s="93">
        <v>0.28999999999999998</v>
      </c>
    </row>
    <row r="482" spans="75:101" ht="15" thickBot="1">
      <c r="BW482" s="63">
        <v>44103</v>
      </c>
      <c r="BX482" s="65">
        <v>5.6344000000000003</v>
      </c>
      <c r="BZ482" s="63">
        <v>44092</v>
      </c>
      <c r="CA482" s="99">
        <v>137.30000000000001</v>
      </c>
      <c r="CC482" s="63">
        <v>44141</v>
      </c>
      <c r="CD482" s="96">
        <v>151</v>
      </c>
      <c r="CE482" s="96">
        <v>157</v>
      </c>
      <c r="CK482" s="63">
        <v>35907</v>
      </c>
      <c r="CL482" s="70">
        <v>82.065477418944198</v>
      </c>
      <c r="CM482" s="70">
        <v>70.942366323246233</v>
      </c>
      <c r="CO482" s="63">
        <v>43577</v>
      </c>
      <c r="CP482" s="71">
        <v>42.48</v>
      </c>
      <c r="CR482" s="63">
        <v>44084</v>
      </c>
      <c r="CS482" s="96">
        <v>997.25</v>
      </c>
      <c r="CT482" s="71">
        <f t="shared" si="61"/>
        <v>366.43125900232224</v>
      </c>
      <c r="CV482" s="63">
        <v>43911</v>
      </c>
      <c r="CW482" s="93">
        <v>0.28999999999999998</v>
      </c>
    </row>
    <row r="483" spans="75:101" ht="15" thickBot="1">
      <c r="BW483" s="63">
        <v>44104</v>
      </c>
      <c r="BX483" s="65">
        <v>5.6109</v>
      </c>
      <c r="BZ483" s="63">
        <v>44093</v>
      </c>
      <c r="CA483" s="99">
        <v>137.30000000000001</v>
      </c>
      <c r="CC483" s="63">
        <v>44144</v>
      </c>
      <c r="CD483" s="96">
        <v>145</v>
      </c>
      <c r="CE483" s="96">
        <v>151</v>
      </c>
      <c r="CK483" s="63">
        <v>35908</v>
      </c>
      <c r="CL483" s="70">
        <v>81.983803667038757</v>
      </c>
      <c r="CM483" s="70">
        <v>70.945017135568534</v>
      </c>
      <c r="CO483" s="63">
        <v>43578</v>
      </c>
      <c r="CP483" s="71">
        <v>42.4</v>
      </c>
      <c r="CR483" s="63">
        <v>44085</v>
      </c>
      <c r="CS483" s="96">
        <v>1002.12</v>
      </c>
      <c r="CT483" s="71">
        <f t="shared" si="61"/>
        <v>368.22070019694877</v>
      </c>
      <c r="CV483" s="63">
        <v>43912</v>
      </c>
      <c r="CW483" s="93">
        <v>0.28999999999999998</v>
      </c>
    </row>
    <row r="484" spans="75:101" ht="15" thickBot="1">
      <c r="BW484" s="63">
        <v>44105</v>
      </c>
      <c r="BX484" s="65">
        <v>5.6436999999999999</v>
      </c>
      <c r="BZ484" s="63">
        <v>44094</v>
      </c>
      <c r="CA484" s="99">
        <v>137.30000000000001</v>
      </c>
      <c r="CC484" s="63">
        <v>44145</v>
      </c>
      <c r="CD484" s="96">
        <v>143</v>
      </c>
      <c r="CE484" s="96">
        <v>149</v>
      </c>
      <c r="CK484" s="63">
        <v>35909</v>
      </c>
      <c r="CL484" s="70">
        <v>82.019982015697494</v>
      </c>
      <c r="CM484" s="70">
        <v>70.94766804694035</v>
      </c>
      <c r="CO484" s="63">
        <v>43579</v>
      </c>
      <c r="CP484" s="71">
        <v>43.95</v>
      </c>
      <c r="CR484" s="63">
        <v>44088</v>
      </c>
      <c r="CS484" s="96">
        <v>989.38</v>
      </c>
      <c r="CT484" s="71">
        <f t="shared" si="61"/>
        <v>363.53949263646786</v>
      </c>
      <c r="CV484" s="63">
        <v>43913</v>
      </c>
      <c r="CW484" s="93">
        <v>0.28999999999999998</v>
      </c>
    </row>
    <row r="485" spans="75:101" ht="15" thickBot="1">
      <c r="BW485" s="63">
        <v>44106</v>
      </c>
      <c r="BX485" s="65">
        <v>5.6851000000000003</v>
      </c>
      <c r="BZ485" s="63">
        <v>44095</v>
      </c>
      <c r="CA485" s="99">
        <v>139.84</v>
      </c>
      <c r="CC485" s="63">
        <v>44146</v>
      </c>
      <c r="CD485" s="96">
        <v>156</v>
      </c>
      <c r="CE485" s="96">
        <v>162</v>
      </c>
      <c r="CK485" s="63">
        <v>35910</v>
      </c>
      <c r="CL485" s="70">
        <v>82.027890055447969</v>
      </c>
      <c r="CM485" s="70">
        <v>70.950319057365363</v>
      </c>
      <c r="CO485" s="63">
        <v>43580</v>
      </c>
      <c r="CP485" s="71">
        <v>44.905000000000001</v>
      </c>
      <c r="CR485" s="63">
        <v>44089</v>
      </c>
      <c r="CS485" s="96">
        <v>1011.62</v>
      </c>
      <c r="CT485" s="71">
        <f t="shared" si="61"/>
        <v>371.71139657250365</v>
      </c>
      <c r="CV485" s="63">
        <v>43914</v>
      </c>
      <c r="CW485" s="93">
        <v>0.28999999999999998</v>
      </c>
    </row>
    <row r="486" spans="75:101" ht="15" thickBot="1">
      <c r="BW486" s="63">
        <v>44109</v>
      </c>
      <c r="BX486" s="65">
        <v>5.5743</v>
      </c>
      <c r="BZ486" s="63">
        <v>44096</v>
      </c>
      <c r="CA486" s="99">
        <v>147.52000000000001</v>
      </c>
      <c r="CC486" s="63">
        <v>44147</v>
      </c>
      <c r="CD486" s="96">
        <v>161</v>
      </c>
      <c r="CE486" s="96">
        <v>167</v>
      </c>
      <c r="CK486" s="63">
        <v>35911</v>
      </c>
      <c r="CL486" s="70">
        <v>82.035798857660112</v>
      </c>
      <c r="CM486" s="70">
        <v>70.952970166847265</v>
      </c>
      <c r="CO486" s="63">
        <v>43581</v>
      </c>
      <c r="CP486" s="71">
        <v>45.97</v>
      </c>
      <c r="CR486" s="63">
        <v>44090</v>
      </c>
      <c r="CS486" s="96">
        <v>1027.75</v>
      </c>
      <c r="CT486" s="71">
        <f t="shared" si="61"/>
        <v>377.63823157647198</v>
      </c>
      <c r="CV486" s="63">
        <v>43915</v>
      </c>
      <c r="CW486" s="93">
        <v>0.29312500000000002</v>
      </c>
    </row>
    <row r="487" spans="75:101" ht="15" thickBot="1">
      <c r="BW487" s="63">
        <v>44110</v>
      </c>
      <c r="BX487" s="65">
        <v>5.593</v>
      </c>
      <c r="BZ487" s="63">
        <v>44097</v>
      </c>
      <c r="CA487" s="99">
        <v>148.65</v>
      </c>
      <c r="CC487" s="63">
        <v>44148</v>
      </c>
      <c r="CD487" s="96">
        <v>166</v>
      </c>
      <c r="CE487" s="96">
        <v>172</v>
      </c>
      <c r="CK487" s="63">
        <v>35912</v>
      </c>
      <c r="CL487" s="70">
        <v>82.100975823985863</v>
      </c>
      <c r="CM487" s="70">
        <v>70.955621375389768</v>
      </c>
      <c r="CO487" s="63">
        <v>43582</v>
      </c>
      <c r="CP487" s="71">
        <v>45.97</v>
      </c>
      <c r="CR487" s="63">
        <v>44091</v>
      </c>
      <c r="CS487" s="96">
        <v>1043.3800000000001</v>
      </c>
      <c r="CT487" s="71">
        <f t="shared" si="61"/>
        <v>383.38134571856909</v>
      </c>
      <c r="CV487" s="63">
        <v>43916</v>
      </c>
      <c r="CW487" s="93">
        <v>0.29375000000000001</v>
      </c>
    </row>
    <row r="488" spans="75:101" ht="15" thickBot="1">
      <c r="BW488" s="63">
        <v>44111</v>
      </c>
      <c r="BX488" s="65">
        <v>5.6097000000000001</v>
      </c>
      <c r="BZ488" s="63">
        <v>44098</v>
      </c>
      <c r="CA488" s="99">
        <v>140.97999999999999</v>
      </c>
      <c r="CC488" s="63">
        <v>44151</v>
      </c>
      <c r="CD488" s="96">
        <v>156</v>
      </c>
      <c r="CE488" s="96">
        <v>162</v>
      </c>
      <c r="CK488" s="63">
        <v>35913</v>
      </c>
      <c r="CL488" s="70">
        <v>81.944300275450004</v>
      </c>
      <c r="CM488" s="70">
        <v>70.958272682996594</v>
      </c>
      <c r="CO488" s="63">
        <v>43583</v>
      </c>
      <c r="CP488" s="71">
        <v>45.97</v>
      </c>
      <c r="CR488" s="63">
        <v>44092</v>
      </c>
      <c r="CS488" s="96">
        <v>1039.75</v>
      </c>
      <c r="CT488" s="71">
        <f t="shared" si="61"/>
        <v>382.04753226138337</v>
      </c>
      <c r="CV488" s="63">
        <v>43917</v>
      </c>
      <c r="CW488" s="93">
        <v>0.27750000000000002</v>
      </c>
    </row>
    <row r="489" spans="75:101" ht="15" thickBot="1">
      <c r="BW489" s="63">
        <v>44112</v>
      </c>
      <c r="BX489" s="65">
        <v>5.5987</v>
      </c>
      <c r="BZ489" s="63">
        <v>44099</v>
      </c>
      <c r="CA489" s="99">
        <v>143.54</v>
      </c>
      <c r="CC489" s="63">
        <v>44152</v>
      </c>
      <c r="CD489" s="96">
        <v>157</v>
      </c>
      <c r="CE489" s="96">
        <v>163</v>
      </c>
      <c r="CK489" s="63">
        <v>35914</v>
      </c>
      <c r="CL489" s="70">
        <v>81.971147315840383</v>
      </c>
      <c r="CM489" s="70">
        <v>70.960924089671408</v>
      </c>
      <c r="CO489" s="63">
        <v>43584</v>
      </c>
      <c r="CP489" s="71">
        <v>44.325000000000003</v>
      </c>
      <c r="CR489" s="63">
        <v>44095</v>
      </c>
      <c r="CS489" s="96">
        <v>1018.75</v>
      </c>
      <c r="CT489" s="71">
        <f t="shared" si="61"/>
        <v>374.33125606278844</v>
      </c>
      <c r="CV489" s="63">
        <v>43918</v>
      </c>
      <c r="CW489" s="93">
        <v>0.27750000000000002</v>
      </c>
    </row>
    <row r="490" spans="75:101" ht="15" thickBot="1">
      <c r="BW490" s="63">
        <v>44113</v>
      </c>
      <c r="BX490" s="65">
        <v>5.5316999999999998</v>
      </c>
      <c r="BZ490" s="63">
        <v>44100</v>
      </c>
      <c r="CA490" s="99">
        <v>143.54</v>
      </c>
      <c r="CC490" s="63">
        <v>44153</v>
      </c>
      <c r="CD490" s="96">
        <v>158</v>
      </c>
      <c r="CE490" s="96">
        <v>164</v>
      </c>
      <c r="CK490" s="63">
        <v>35915</v>
      </c>
      <c r="CL490" s="70">
        <v>81.963170978093629</v>
      </c>
      <c r="CM490" s="70">
        <v>70.963575595417936</v>
      </c>
      <c r="CO490" s="63">
        <v>43585</v>
      </c>
      <c r="CP490" s="71">
        <v>44.15</v>
      </c>
      <c r="CR490" s="63">
        <v>44096</v>
      </c>
      <c r="CS490" s="96">
        <v>1019.75</v>
      </c>
      <c r="CT490" s="71">
        <f t="shared" si="61"/>
        <v>374.69869778653106</v>
      </c>
      <c r="CV490" s="63">
        <v>43919</v>
      </c>
      <c r="CW490" s="93">
        <v>0.27750000000000002</v>
      </c>
    </row>
    <row r="491" spans="75:101" ht="15" thickBot="1">
      <c r="BW491" s="63">
        <v>44116</v>
      </c>
      <c r="BX491" s="65">
        <v>5.5693000000000001</v>
      </c>
      <c r="BZ491" s="63">
        <v>44101</v>
      </c>
      <c r="CA491" s="99">
        <v>143.54</v>
      </c>
      <c r="CC491" s="63">
        <v>44154</v>
      </c>
      <c r="CD491" s="96">
        <v>157</v>
      </c>
      <c r="CE491" s="96">
        <v>163</v>
      </c>
      <c r="CK491" s="63">
        <v>35916</v>
      </c>
      <c r="CL491" s="70">
        <v>81.975775886470487</v>
      </c>
      <c r="CM491" s="70">
        <v>70.970868172073466</v>
      </c>
      <c r="CO491" s="63">
        <v>43586</v>
      </c>
      <c r="CP491" s="71">
        <v>44.15</v>
      </c>
      <c r="CR491" s="63">
        <v>44097</v>
      </c>
      <c r="CS491" s="96">
        <v>1012.12</v>
      </c>
      <c r="CT491" s="71">
        <f t="shared" si="61"/>
        <v>371.89511743437492</v>
      </c>
      <c r="CV491" s="63">
        <v>43920</v>
      </c>
      <c r="CW491" s="93">
        <v>0.27562500000000001</v>
      </c>
    </row>
    <row r="492" spans="75:101" ht="15" thickBot="1">
      <c r="BW492" s="63">
        <v>44117</v>
      </c>
      <c r="BX492" s="65">
        <v>5.5922000000000001</v>
      </c>
      <c r="BZ492" s="63">
        <v>44102</v>
      </c>
      <c r="CA492" s="99">
        <v>143.37</v>
      </c>
      <c r="CC492" s="63">
        <v>44155</v>
      </c>
      <c r="CD492" s="96">
        <v>155</v>
      </c>
      <c r="CE492" s="96">
        <v>161</v>
      </c>
      <c r="CK492" s="63">
        <v>35917</v>
      </c>
      <c r="CL492" s="70">
        <v>81.988462535464578</v>
      </c>
      <c r="CM492" s="70">
        <v>70.978161498151138</v>
      </c>
      <c r="CO492" s="63">
        <v>43587</v>
      </c>
      <c r="CP492" s="71">
        <v>44.8</v>
      </c>
      <c r="CR492" s="63">
        <v>44098</v>
      </c>
      <c r="CS492" s="96">
        <v>998.12</v>
      </c>
      <c r="CT492" s="71">
        <f t="shared" si="61"/>
        <v>366.75093330197831</v>
      </c>
      <c r="CV492" s="63">
        <v>43921</v>
      </c>
      <c r="CW492" s="93">
        <v>0.27562500000000001</v>
      </c>
    </row>
    <row r="493" spans="75:101" ht="15" thickBot="1">
      <c r="BW493" s="63">
        <v>44118</v>
      </c>
      <c r="BX493" s="65">
        <v>5.6125999999999996</v>
      </c>
      <c r="BZ493" s="63">
        <v>44103</v>
      </c>
      <c r="CA493" s="99">
        <v>148.5</v>
      </c>
      <c r="CC493" s="63">
        <v>44159</v>
      </c>
      <c r="CD493" s="96">
        <v>154</v>
      </c>
      <c r="CE493" s="96">
        <v>160</v>
      </c>
      <c r="CK493" s="63">
        <v>35918</v>
      </c>
      <c r="CL493" s="70">
        <v>82.001151147856504</v>
      </c>
      <c r="CM493" s="70">
        <v>70.985455573727947</v>
      </c>
      <c r="CO493" s="63">
        <v>43588</v>
      </c>
      <c r="CP493" s="71">
        <v>44.44</v>
      </c>
      <c r="CR493" s="63">
        <v>44099</v>
      </c>
      <c r="CS493" s="96">
        <v>1001.38</v>
      </c>
      <c r="CT493" s="71">
        <f t="shared" si="61"/>
        <v>367.94879332137924</v>
      </c>
      <c r="CV493" s="63">
        <v>43922</v>
      </c>
      <c r="CW493" s="93">
        <v>0.27</v>
      </c>
    </row>
    <row r="494" spans="75:101" ht="15" thickBot="1">
      <c r="BW494" s="63">
        <v>44119</v>
      </c>
      <c r="BX494" s="65">
        <v>5.6428000000000003</v>
      </c>
      <c r="BZ494" s="63">
        <v>44104</v>
      </c>
      <c r="CA494" s="99">
        <v>145.65</v>
      </c>
      <c r="CC494" s="63">
        <v>44160</v>
      </c>
      <c r="CD494" s="96">
        <v>152</v>
      </c>
      <c r="CE494" s="96">
        <v>158</v>
      </c>
      <c r="CK494" s="63">
        <v>35919</v>
      </c>
      <c r="CL494" s="70">
        <v>82.150845091124154</v>
      </c>
      <c r="CM494" s="70">
        <v>70.992750398880958</v>
      </c>
      <c r="CO494" s="63">
        <v>43589</v>
      </c>
      <c r="CP494" s="71">
        <v>44.44</v>
      </c>
      <c r="CR494" s="63">
        <v>44102</v>
      </c>
      <c r="CS494" s="96">
        <v>994.38</v>
      </c>
      <c r="CT494" s="71">
        <f t="shared" si="61"/>
        <v>365.37670125518093</v>
      </c>
      <c r="CV494" s="63">
        <v>43923</v>
      </c>
      <c r="CW494" s="93">
        <v>0.26124999999999998</v>
      </c>
    </row>
    <row r="495" spans="75:101" ht="15" thickBot="1">
      <c r="BW495" s="63">
        <v>44120</v>
      </c>
      <c r="BX495" s="65">
        <v>5.6428000000000003</v>
      </c>
      <c r="BZ495" s="63">
        <v>44105</v>
      </c>
      <c r="CA495" s="99">
        <v>145.88999999999999</v>
      </c>
      <c r="CC495" s="63">
        <v>44161</v>
      </c>
      <c r="CD495" s="96">
        <v>151</v>
      </c>
      <c r="CE495" s="96">
        <v>157</v>
      </c>
      <c r="CK495" s="63">
        <v>35920</v>
      </c>
      <c r="CL495" s="70">
        <v>82.299569150513165</v>
      </c>
      <c r="CM495" s="70">
        <v>71.000045973687136</v>
      </c>
      <c r="CO495" s="63">
        <v>43590</v>
      </c>
      <c r="CP495" s="71">
        <v>44.44</v>
      </c>
      <c r="CR495" s="63">
        <v>44103</v>
      </c>
      <c r="CS495" s="96">
        <v>991.38</v>
      </c>
      <c r="CT495" s="71">
        <f t="shared" si="61"/>
        <v>364.27437608395309</v>
      </c>
      <c r="CV495" s="63">
        <v>43924</v>
      </c>
      <c r="CW495" s="93">
        <v>0.25750000000000001</v>
      </c>
    </row>
    <row r="496" spans="75:101" ht="15" thickBot="1">
      <c r="BW496" s="63">
        <v>44123</v>
      </c>
      <c r="BX496" s="65">
        <v>5.6069000000000004</v>
      </c>
      <c r="BZ496" s="63">
        <v>44106</v>
      </c>
      <c r="CA496" s="99">
        <v>145.75</v>
      </c>
      <c r="CC496" s="63">
        <v>44162</v>
      </c>
      <c r="CD496" s="96">
        <v>150</v>
      </c>
      <c r="CE496" s="96">
        <v>156</v>
      </c>
      <c r="CK496" s="63">
        <v>35921</v>
      </c>
      <c r="CL496" s="70">
        <v>82.378181314407897</v>
      </c>
      <c r="CM496" s="70">
        <v>71.007342298223563</v>
      </c>
      <c r="CO496" s="63">
        <v>43591</v>
      </c>
      <c r="CP496" s="71">
        <v>44.65</v>
      </c>
      <c r="CR496" s="63">
        <v>44104</v>
      </c>
      <c r="CS496" s="96">
        <v>1023.38</v>
      </c>
      <c r="CT496" s="71">
        <f t="shared" si="61"/>
        <v>376.03251124371678</v>
      </c>
      <c r="CV496" s="63">
        <v>43925</v>
      </c>
      <c r="CW496" s="93">
        <v>0.25750000000000001</v>
      </c>
    </row>
    <row r="497" spans="75:101" ht="15" thickBot="1">
      <c r="BW497" s="63">
        <v>44124</v>
      </c>
      <c r="BX497" s="65">
        <v>5.6054000000000004</v>
      </c>
      <c r="BZ497" s="63">
        <v>44107</v>
      </c>
      <c r="CA497" s="99">
        <v>145.75</v>
      </c>
      <c r="CC497" s="63">
        <v>44165</v>
      </c>
      <c r="CD497" s="96">
        <v>149</v>
      </c>
      <c r="CE497" s="96">
        <v>155</v>
      </c>
      <c r="CK497" s="63">
        <v>35922</v>
      </c>
      <c r="CL497" s="70">
        <v>82.386471071989888</v>
      </c>
      <c r="CM497" s="70">
        <v>71.014639372567274</v>
      </c>
      <c r="CO497" s="63">
        <v>43592</v>
      </c>
      <c r="CP497" s="71">
        <v>45.33</v>
      </c>
      <c r="CR497" s="63">
        <v>44105</v>
      </c>
      <c r="CS497" s="96">
        <v>1024.25</v>
      </c>
      <c r="CT497" s="71">
        <f t="shared" si="61"/>
        <v>376.35218554337285</v>
      </c>
      <c r="CV497" s="63">
        <v>43926</v>
      </c>
      <c r="CW497" s="93">
        <v>0.25750000000000001</v>
      </c>
    </row>
    <row r="498" spans="75:101" ht="15" thickBot="1">
      <c r="BW498" s="63">
        <v>44125</v>
      </c>
      <c r="BX498" s="65">
        <v>5.6066000000000003</v>
      </c>
      <c r="BZ498" s="63">
        <v>44108</v>
      </c>
      <c r="CA498" s="99">
        <v>145.75</v>
      </c>
      <c r="CC498" s="63">
        <v>44166</v>
      </c>
      <c r="CD498" s="96">
        <v>147</v>
      </c>
      <c r="CE498" s="96">
        <v>153</v>
      </c>
      <c r="CK498" s="63">
        <v>35923</v>
      </c>
      <c r="CL498" s="70">
        <v>82.330038577588709</v>
      </c>
      <c r="CM498" s="70">
        <v>71.021937196795307</v>
      </c>
      <c r="CO498" s="63">
        <v>43593</v>
      </c>
      <c r="CP498" s="71">
        <v>45.1</v>
      </c>
      <c r="CR498" s="63">
        <v>44106</v>
      </c>
      <c r="CS498" s="96">
        <v>1019.88</v>
      </c>
      <c r="CT498" s="71">
        <f t="shared" si="61"/>
        <v>374.7464652106176</v>
      </c>
      <c r="CV498" s="63">
        <v>43927</v>
      </c>
      <c r="CW498" s="93">
        <v>0.25124999999999997</v>
      </c>
    </row>
    <row r="499" spans="75:101" ht="15" thickBot="1">
      <c r="BW499" s="63">
        <v>44126</v>
      </c>
      <c r="BX499" s="65">
        <v>5.5892999999999997</v>
      </c>
      <c r="BZ499" s="63">
        <v>44109</v>
      </c>
      <c r="CA499" s="99">
        <v>149.55000000000001</v>
      </c>
      <c r="CC499" s="63">
        <v>44167</v>
      </c>
      <c r="CD499" s="96">
        <v>147</v>
      </c>
      <c r="CE499" s="96">
        <v>153</v>
      </c>
      <c r="CK499" s="63">
        <v>35924</v>
      </c>
      <c r="CL499" s="70">
        <v>82.34278005261362</v>
      </c>
      <c r="CM499" s="70">
        <v>71.029235770984769</v>
      </c>
      <c r="CO499" s="63">
        <v>43594</v>
      </c>
      <c r="CP499" s="71">
        <v>45.25</v>
      </c>
      <c r="CR499" s="63">
        <v>44109</v>
      </c>
      <c r="CS499" s="96">
        <v>1017.88</v>
      </c>
      <c r="CT499" s="71">
        <f t="shared" si="61"/>
        <v>374.01158176313237</v>
      </c>
      <c r="CV499" s="63">
        <v>43928</v>
      </c>
      <c r="CW499" s="93">
        <v>0.230625</v>
      </c>
    </row>
    <row r="500" spans="75:101" ht="15" thickBot="1">
      <c r="BW500" s="63">
        <v>44127</v>
      </c>
      <c r="BX500" s="65">
        <v>5.6174999999999997</v>
      </c>
      <c r="BZ500" s="63">
        <v>44110</v>
      </c>
      <c r="CA500" s="99">
        <v>152.51</v>
      </c>
      <c r="CC500" s="63">
        <v>44168</v>
      </c>
      <c r="CD500" s="96">
        <v>145</v>
      </c>
      <c r="CE500" s="96">
        <v>151</v>
      </c>
      <c r="CK500" s="63">
        <v>35925</v>
      </c>
      <c r="CL500" s="70">
        <v>82.355523499521283</v>
      </c>
      <c r="CM500" s="70">
        <v>71.036535095212685</v>
      </c>
      <c r="CO500" s="63">
        <v>43595</v>
      </c>
      <c r="CP500" s="71">
        <v>44.8</v>
      </c>
      <c r="CR500" s="63">
        <v>44110</v>
      </c>
      <c r="CS500" s="96">
        <v>1022.38</v>
      </c>
      <c r="CT500" s="71">
        <f t="shared" si="61"/>
        <v>375.66506951997417</v>
      </c>
      <c r="CV500" s="63">
        <v>43929</v>
      </c>
      <c r="CW500" s="93">
        <v>0.21937499999999999</v>
      </c>
    </row>
    <row r="501" spans="75:101" ht="15" thickBot="1">
      <c r="BW501" s="63">
        <v>44130</v>
      </c>
      <c r="BX501" s="65">
        <v>5.6242999999999999</v>
      </c>
      <c r="BZ501" s="63">
        <v>44111</v>
      </c>
      <c r="CA501" s="99">
        <v>150.38999999999999</v>
      </c>
      <c r="CC501" s="63">
        <v>44169</v>
      </c>
      <c r="CD501" s="96">
        <v>144</v>
      </c>
      <c r="CE501" s="96">
        <v>150</v>
      </c>
      <c r="CK501" s="63">
        <v>35926</v>
      </c>
      <c r="CL501" s="70">
        <v>82.278911656579353</v>
      </c>
      <c r="CM501" s="70">
        <v>71.043835169556175</v>
      </c>
      <c r="CO501" s="63">
        <v>43596</v>
      </c>
      <c r="CP501" s="71">
        <v>44.8</v>
      </c>
      <c r="CR501" s="63">
        <v>44111</v>
      </c>
      <c r="CS501" s="96">
        <v>1041.3800000000001</v>
      </c>
      <c r="CT501" s="71">
        <f t="shared" si="61"/>
        <v>382.64646227108386</v>
      </c>
      <c r="CV501" s="63">
        <v>43930</v>
      </c>
      <c r="CW501" s="93">
        <v>0.21937499999999999</v>
      </c>
    </row>
    <row r="502" spans="75:101" ht="15" thickBot="1">
      <c r="BW502" s="63">
        <v>44131</v>
      </c>
      <c r="BX502" s="65">
        <v>5.7054999999999998</v>
      </c>
      <c r="BZ502" s="63">
        <v>44112</v>
      </c>
      <c r="CA502" s="99">
        <v>153.28</v>
      </c>
      <c r="CC502" s="63">
        <v>44174</v>
      </c>
      <c r="CD502" s="96">
        <v>143</v>
      </c>
      <c r="CE502" s="96">
        <v>149</v>
      </c>
      <c r="CK502" s="63">
        <v>35927</v>
      </c>
      <c r="CL502" s="70">
        <v>82.259523760845767</v>
      </c>
      <c r="CM502" s="70">
        <v>71.051135994092277</v>
      </c>
      <c r="CO502" s="63">
        <v>43597</v>
      </c>
      <c r="CP502" s="71">
        <v>44.8</v>
      </c>
      <c r="CR502" s="63">
        <v>44112</v>
      </c>
      <c r="CS502" s="96">
        <v>1050.5</v>
      </c>
      <c r="CT502" s="71">
        <f t="shared" si="61"/>
        <v>385.99753079161644</v>
      </c>
      <c r="CV502" s="63">
        <v>43931</v>
      </c>
      <c r="CW502" s="93">
        <v>0.21937499999999999</v>
      </c>
    </row>
    <row r="503" spans="75:101" ht="15" thickBot="1">
      <c r="BW503" s="63">
        <v>44132</v>
      </c>
      <c r="BX503" s="65">
        <v>5.7457000000000003</v>
      </c>
      <c r="BZ503" s="63">
        <v>44113</v>
      </c>
      <c r="CA503" s="99">
        <v>154.94999999999999</v>
      </c>
      <c r="CC503" s="63">
        <v>44175</v>
      </c>
      <c r="CD503" s="96">
        <v>140</v>
      </c>
      <c r="CE503" s="96">
        <v>146</v>
      </c>
      <c r="CK503" s="63">
        <v>35928</v>
      </c>
      <c r="CL503" s="70">
        <v>82.225763700970006</v>
      </c>
      <c r="CM503" s="70">
        <v>71.058437568898128</v>
      </c>
      <c r="CO503" s="63">
        <v>43598</v>
      </c>
      <c r="CP503" s="71">
        <v>45.1</v>
      </c>
      <c r="CR503" s="63">
        <v>44113</v>
      </c>
      <c r="CS503" s="96">
        <v>1050.3800000000001</v>
      </c>
      <c r="CT503" s="71">
        <f t="shared" si="61"/>
        <v>385.9534377847674</v>
      </c>
      <c r="CV503" s="63">
        <v>43932</v>
      </c>
      <c r="CW503" s="93">
        <v>0.21937499999999999</v>
      </c>
    </row>
    <row r="504" spans="75:101" ht="15" thickBot="1">
      <c r="BW504" s="63">
        <v>44133</v>
      </c>
      <c r="BX504" s="65">
        <v>5.7789999999999999</v>
      </c>
      <c r="BZ504" s="63">
        <v>44114</v>
      </c>
      <c r="CA504" s="99">
        <v>154.94999999999999</v>
      </c>
      <c r="CC504" s="63">
        <v>44176</v>
      </c>
      <c r="CD504" s="96">
        <v>142</v>
      </c>
      <c r="CE504" s="96">
        <v>148</v>
      </c>
      <c r="CK504" s="63">
        <v>35929</v>
      </c>
      <c r="CL504" s="70">
        <v>82.222156047170103</v>
      </c>
      <c r="CM504" s="70">
        <v>71.065739894050765</v>
      </c>
      <c r="CO504" s="63">
        <v>43599</v>
      </c>
      <c r="CP504" s="71">
        <v>44.97</v>
      </c>
      <c r="CR504" s="63">
        <v>44116</v>
      </c>
      <c r="CS504" s="96">
        <v>1065.3800000000001</v>
      </c>
      <c r="CT504" s="71">
        <f t="shared" si="61"/>
        <v>391.46506364090664</v>
      </c>
      <c r="CV504" s="63">
        <v>43933</v>
      </c>
      <c r="CW504" s="93">
        <v>0.21937499999999999</v>
      </c>
    </row>
    <row r="505" spans="75:101" ht="15" thickBot="1">
      <c r="BW505" s="63">
        <v>44134</v>
      </c>
      <c r="BX505" s="65">
        <v>5.7446000000000002</v>
      </c>
      <c r="BZ505" s="63">
        <v>44115</v>
      </c>
      <c r="CA505" s="99">
        <v>154.94999999999999</v>
      </c>
      <c r="CC505" s="63">
        <v>44179</v>
      </c>
      <c r="CD505" s="96">
        <v>145</v>
      </c>
      <c r="CE505" s="96">
        <v>151</v>
      </c>
      <c r="CK505" s="63">
        <v>35930</v>
      </c>
      <c r="CL505" s="70">
        <v>82.183796600921369</v>
      </c>
      <c r="CM505" s="70">
        <v>71.073042969627394</v>
      </c>
      <c r="CO505" s="63">
        <v>43600</v>
      </c>
      <c r="CP505" s="71">
        <v>45</v>
      </c>
      <c r="CR505" s="63">
        <v>44117</v>
      </c>
      <c r="CS505" s="96">
        <v>1065.6199999999999</v>
      </c>
      <c r="CT505" s="71">
        <f t="shared" si="61"/>
        <v>391.55324965460477</v>
      </c>
      <c r="CV505" s="63">
        <v>43934</v>
      </c>
      <c r="CW505" s="93">
        <v>0.21</v>
      </c>
    </row>
    <row r="506" spans="75:101" ht="15" thickBot="1">
      <c r="BW506" s="63">
        <v>44137</v>
      </c>
      <c r="BX506" s="65">
        <v>5.7424999999999997</v>
      </c>
      <c r="BZ506" s="63">
        <v>44116</v>
      </c>
      <c r="CA506" s="99">
        <v>154.94999999999999</v>
      </c>
      <c r="CC506" s="63">
        <v>44180</v>
      </c>
      <c r="CD506" s="96">
        <v>145</v>
      </c>
      <c r="CE506" s="96">
        <v>151</v>
      </c>
      <c r="CK506" s="63">
        <v>35931</v>
      </c>
      <c r="CL506" s="70">
        <v>82.196515443398923</v>
      </c>
      <c r="CM506" s="70">
        <v>71.08034679570504</v>
      </c>
      <c r="CO506" s="63">
        <v>43601</v>
      </c>
      <c r="CP506" s="71">
        <v>44.79</v>
      </c>
      <c r="CR506" s="63">
        <v>44118</v>
      </c>
      <c r="CS506" s="96">
        <v>1033.6199999999999</v>
      </c>
      <c r="CT506" s="71">
        <f t="shared" si="61"/>
        <v>379.79511449484107</v>
      </c>
      <c r="CV506" s="63">
        <v>43935</v>
      </c>
      <c r="CW506" s="93">
        <v>0.18124999999999999</v>
      </c>
    </row>
    <row r="507" spans="75:101" ht="15" thickBot="1">
      <c r="BW507" s="63">
        <v>44138</v>
      </c>
      <c r="BX507" s="65">
        <v>5.7560000000000002</v>
      </c>
      <c r="BZ507" s="63">
        <v>44117</v>
      </c>
      <c r="CA507" s="99">
        <v>156.27000000000001</v>
      </c>
      <c r="CC507" s="63">
        <v>44181</v>
      </c>
      <c r="CD507" s="96">
        <v>144</v>
      </c>
      <c r="CE507" s="96">
        <v>150</v>
      </c>
      <c r="CK507" s="63">
        <v>35932</v>
      </c>
      <c r="CL507" s="70">
        <v>82.209236254256652</v>
      </c>
      <c r="CM507" s="70">
        <v>71.087651372360895</v>
      </c>
      <c r="CO507" s="63">
        <v>43602</v>
      </c>
      <c r="CP507" s="71">
        <v>45</v>
      </c>
      <c r="CR507" s="63">
        <v>44119</v>
      </c>
      <c r="CS507" s="96">
        <v>1042.5</v>
      </c>
      <c r="CT507" s="71">
        <f t="shared" si="61"/>
        <v>383.05799700167557</v>
      </c>
      <c r="CV507" s="63">
        <v>43936</v>
      </c>
      <c r="CW507" s="93">
        <v>0.1825</v>
      </c>
    </row>
    <row r="508" spans="75:101" ht="15" thickBot="1">
      <c r="BW508" s="63">
        <v>44139</v>
      </c>
      <c r="BX508" s="65">
        <v>5.6635</v>
      </c>
      <c r="BZ508" s="63">
        <v>44118</v>
      </c>
      <c r="CA508" s="99">
        <v>163.77000000000001</v>
      </c>
      <c r="CC508" s="63">
        <v>44182</v>
      </c>
      <c r="CD508" s="96">
        <v>143</v>
      </c>
      <c r="CE508" s="96">
        <v>149</v>
      </c>
      <c r="CK508" s="63">
        <v>35933</v>
      </c>
      <c r="CL508" s="70">
        <v>82.078015975657664</v>
      </c>
      <c r="CM508" s="70">
        <v>71.094956699672025</v>
      </c>
      <c r="CO508" s="63">
        <v>43603</v>
      </c>
      <c r="CP508" s="71">
        <v>45</v>
      </c>
      <c r="CR508" s="63">
        <v>44120</v>
      </c>
      <c r="CS508" s="96">
        <v>1058</v>
      </c>
      <c r="CT508" s="71">
        <f t="shared" si="61"/>
        <v>388.75334371968609</v>
      </c>
      <c r="CV508" s="63">
        <v>43937</v>
      </c>
      <c r="CW508" s="93">
        <v>0.16875000000000001</v>
      </c>
    </row>
    <row r="509" spans="75:101" ht="15" thickBot="1">
      <c r="BW509" s="63">
        <v>44140</v>
      </c>
      <c r="BX509" s="65">
        <v>5.5250000000000004</v>
      </c>
      <c r="BZ509" s="63">
        <v>44119</v>
      </c>
      <c r="CA509" s="99">
        <v>168.6</v>
      </c>
      <c r="CC509" s="63">
        <v>44183</v>
      </c>
      <c r="CD509" s="96">
        <v>144</v>
      </c>
      <c r="CE509" s="96">
        <v>150</v>
      </c>
      <c r="CK509" s="63">
        <v>35934</v>
      </c>
      <c r="CL509" s="70">
        <v>82.093679737574149</v>
      </c>
      <c r="CM509" s="70">
        <v>71.102262777715652</v>
      </c>
      <c r="CO509" s="63">
        <v>43604</v>
      </c>
      <c r="CP509" s="71">
        <v>45</v>
      </c>
      <c r="CR509" s="63">
        <v>44123</v>
      </c>
      <c r="CS509" s="96">
        <v>1062.1199999999999</v>
      </c>
      <c r="CT509" s="71">
        <f t="shared" si="61"/>
        <v>390.26720362150559</v>
      </c>
      <c r="CV509" s="63">
        <v>43938</v>
      </c>
      <c r="CW509" s="93">
        <v>0.16875000000000001</v>
      </c>
    </row>
    <row r="510" spans="75:101" ht="15" thickBot="1">
      <c r="BW510" s="63">
        <v>44141</v>
      </c>
      <c r="BX510" s="65">
        <v>5.3647</v>
      </c>
      <c r="BZ510" s="63">
        <v>44120</v>
      </c>
      <c r="CA510" s="99">
        <v>165.31</v>
      </c>
      <c r="CC510" s="63">
        <v>44186</v>
      </c>
      <c r="CD510" s="96">
        <v>144</v>
      </c>
      <c r="CE510" s="96">
        <v>150</v>
      </c>
      <c r="CK510" s="63">
        <v>35935</v>
      </c>
      <c r="CL510" s="70">
        <v>82.297264938389063</v>
      </c>
      <c r="CM510" s="70">
        <v>71.109569606568868</v>
      </c>
      <c r="CO510" s="63">
        <v>43605</v>
      </c>
      <c r="CP510" s="71">
        <v>45.19</v>
      </c>
      <c r="CR510" s="63">
        <v>44124</v>
      </c>
      <c r="CS510" s="96">
        <v>1050.6199999999999</v>
      </c>
      <c r="CT510" s="71">
        <f t="shared" si="61"/>
        <v>386.04162379846554</v>
      </c>
      <c r="CV510" s="63">
        <v>43939</v>
      </c>
      <c r="CW510" s="93">
        <v>0.16875000000000001</v>
      </c>
    </row>
    <row r="511" spans="75:101" ht="15" thickBot="1">
      <c r="BW511" s="63">
        <v>44144</v>
      </c>
      <c r="BX511" s="65">
        <v>5.3857999999999997</v>
      </c>
      <c r="BZ511" s="63">
        <v>44121</v>
      </c>
      <c r="CA511" s="99">
        <v>165.31</v>
      </c>
      <c r="CC511" s="63">
        <v>44187</v>
      </c>
      <c r="CD511" s="96">
        <v>146</v>
      </c>
      <c r="CE511" s="96">
        <v>152</v>
      </c>
      <c r="CK511" s="63">
        <v>35936</v>
      </c>
      <c r="CL511" s="70">
        <v>82.468230913863621</v>
      </c>
      <c r="CM511" s="70">
        <v>71.116877186308855</v>
      </c>
      <c r="CO511" s="63">
        <v>43606</v>
      </c>
      <c r="CP511" s="71">
        <v>44.77</v>
      </c>
      <c r="CR511" s="63">
        <v>44125</v>
      </c>
      <c r="CS511" s="96">
        <v>1051.25</v>
      </c>
      <c r="CT511" s="71">
        <f t="shared" si="61"/>
        <v>386.27311208442342</v>
      </c>
      <c r="CV511" s="63">
        <v>43940</v>
      </c>
      <c r="CW511" s="93">
        <v>0.16875000000000001</v>
      </c>
    </row>
    <row r="512" spans="75:101" ht="15" thickBot="1">
      <c r="BW512" s="63">
        <v>44145</v>
      </c>
      <c r="BX512" s="65">
        <v>5.4146999999999998</v>
      </c>
      <c r="BZ512" s="63">
        <v>44122</v>
      </c>
      <c r="CA512" s="99">
        <v>165.31</v>
      </c>
      <c r="CC512" s="63">
        <v>44187</v>
      </c>
      <c r="CD512" s="96">
        <v>145</v>
      </c>
      <c r="CE512" s="96">
        <v>151</v>
      </c>
      <c r="CK512" s="63">
        <v>35937</v>
      </c>
      <c r="CL512" s="70">
        <v>82.480865227260509</v>
      </c>
      <c r="CM512" s="70">
        <v>71.124185517012762</v>
      </c>
      <c r="CO512" s="63">
        <v>43607</v>
      </c>
      <c r="CP512" s="71">
        <v>44.9</v>
      </c>
      <c r="CR512" s="63">
        <v>44126</v>
      </c>
      <c r="CS512" s="96">
        <v>1055.5</v>
      </c>
      <c r="CT512" s="71">
        <f t="shared" si="61"/>
        <v>387.83473941032952</v>
      </c>
      <c r="CV512" s="63">
        <v>43941</v>
      </c>
      <c r="CW512" s="93">
        <v>0.1825</v>
      </c>
    </row>
    <row r="513" spans="75:101" ht="15" thickBot="1">
      <c r="BW513" s="63">
        <v>44146</v>
      </c>
      <c r="BX513" s="65">
        <v>5.391</v>
      </c>
      <c r="BZ513" s="63">
        <v>44123</v>
      </c>
      <c r="CA513" s="99">
        <v>165.01</v>
      </c>
      <c r="CC513" s="63">
        <v>44188</v>
      </c>
      <c r="CD513" s="96">
        <v>153</v>
      </c>
      <c r="CE513" s="96">
        <v>159</v>
      </c>
      <c r="CK513" s="63">
        <v>35938</v>
      </c>
      <c r="CL513" s="70">
        <v>82.493630044361055</v>
      </c>
      <c r="CM513" s="70">
        <v>71.131494598757769</v>
      </c>
      <c r="CO513" s="63">
        <v>43608</v>
      </c>
      <c r="CP513" s="71">
        <v>45.09</v>
      </c>
      <c r="CR513" s="63">
        <v>44127</v>
      </c>
      <c r="CS513" s="96">
        <v>1086.75</v>
      </c>
      <c r="CT513" s="71">
        <f t="shared" si="61"/>
        <v>399.31729327728624</v>
      </c>
      <c r="CV513" s="63">
        <v>43942</v>
      </c>
      <c r="CW513" s="93">
        <v>0.174375</v>
      </c>
    </row>
    <row r="514" spans="75:101" ht="15" thickBot="1">
      <c r="BW514" s="63">
        <v>44147</v>
      </c>
      <c r="BX514" s="65">
        <v>5.4581</v>
      </c>
      <c r="BZ514" s="63">
        <v>44124</v>
      </c>
      <c r="CA514" s="99">
        <v>171.85</v>
      </c>
      <c r="CC514" s="63">
        <v>44193</v>
      </c>
      <c r="CD514" s="96">
        <v>158</v>
      </c>
      <c r="CE514" s="96">
        <v>164</v>
      </c>
      <c r="CK514" s="63">
        <v>35939</v>
      </c>
      <c r="CL514" s="70">
        <v>82.506396836956839</v>
      </c>
      <c r="CM514" s="70">
        <v>71.138804431621054</v>
      </c>
      <c r="CO514" s="63">
        <v>43609</v>
      </c>
      <c r="CP514" s="71">
        <v>44.82</v>
      </c>
      <c r="CR514" s="63">
        <v>44130</v>
      </c>
      <c r="CS514" s="96">
        <v>1085</v>
      </c>
      <c r="CT514" s="71">
        <f t="shared" si="61"/>
        <v>398.67427026073665</v>
      </c>
      <c r="CV514" s="63">
        <v>43943</v>
      </c>
      <c r="CW514" s="93">
        <v>0.16187499999999999</v>
      </c>
    </row>
    <row r="515" spans="75:101" ht="15" thickBot="1">
      <c r="BW515" s="63">
        <v>44148</v>
      </c>
      <c r="BX515" s="65">
        <v>5.4577</v>
      </c>
      <c r="BZ515" s="63">
        <v>44125</v>
      </c>
      <c r="CA515" s="99">
        <v>174.8</v>
      </c>
      <c r="CC515" s="63">
        <v>44194</v>
      </c>
      <c r="CD515" s="96">
        <v>159</v>
      </c>
      <c r="CE515" s="96">
        <v>165</v>
      </c>
      <c r="CK515" s="63">
        <v>35940</v>
      </c>
      <c r="CL515" s="70">
        <v>82.519165605353578</v>
      </c>
      <c r="CM515" s="70">
        <v>71.146115015679811</v>
      </c>
      <c r="CO515" s="63">
        <v>43610</v>
      </c>
      <c r="CP515" s="71">
        <v>44.82</v>
      </c>
      <c r="CR515" s="63">
        <v>44131</v>
      </c>
      <c r="CS515" s="96">
        <v>1082.25</v>
      </c>
      <c r="CT515" s="71">
        <f t="shared" si="61"/>
        <v>397.6638055204445</v>
      </c>
      <c r="CV515" s="63">
        <v>43944</v>
      </c>
      <c r="CW515" s="93">
        <v>0.15937499999999999</v>
      </c>
    </row>
    <row r="516" spans="75:101" ht="15" thickBot="1">
      <c r="BW516" s="63">
        <v>44151</v>
      </c>
      <c r="BX516" s="65">
        <v>5.4151999999999996</v>
      </c>
      <c r="BZ516" s="63">
        <v>44126</v>
      </c>
      <c r="CA516" s="99">
        <v>181.06</v>
      </c>
      <c r="CC516" s="63">
        <v>44195</v>
      </c>
      <c r="CD516" s="96">
        <v>160</v>
      </c>
      <c r="CE516" s="96">
        <v>166</v>
      </c>
      <c r="CK516" s="63">
        <v>35941</v>
      </c>
      <c r="CL516" s="70">
        <v>82.311130607905781</v>
      </c>
      <c r="CM516" s="70">
        <v>71.153426351011248</v>
      </c>
      <c r="CO516" s="63">
        <v>43611</v>
      </c>
      <c r="CP516" s="71">
        <v>44.82</v>
      </c>
      <c r="CR516" s="63">
        <v>44132</v>
      </c>
      <c r="CS516" s="96">
        <v>1058.75</v>
      </c>
      <c r="CT516" s="71">
        <f t="shared" si="61"/>
        <v>389.02892501249306</v>
      </c>
      <c r="CV516" s="63">
        <v>43945</v>
      </c>
      <c r="CW516" s="93">
        <v>0.18312500000000001</v>
      </c>
    </row>
    <row r="517" spans="75:101" ht="15" thickBot="1">
      <c r="BW517" s="63">
        <v>44152</v>
      </c>
      <c r="BX517" s="65">
        <v>5.3281000000000001</v>
      </c>
      <c r="BZ517" s="63">
        <v>44127</v>
      </c>
      <c r="CA517" s="99">
        <v>168.83</v>
      </c>
      <c r="CC517" s="63">
        <v>44200</v>
      </c>
      <c r="CD517" s="96">
        <v>159</v>
      </c>
      <c r="CE517" s="96">
        <v>165</v>
      </c>
      <c r="CK517" s="63">
        <v>35942</v>
      </c>
      <c r="CL517" s="70">
        <v>82.213647489568615</v>
      </c>
      <c r="CM517" s="70">
        <v>71.160738437692544</v>
      </c>
      <c r="CO517" s="63">
        <v>43612</v>
      </c>
      <c r="CP517" s="71">
        <v>44.82</v>
      </c>
      <c r="CR517" s="63">
        <v>44133</v>
      </c>
      <c r="CS517" s="96">
        <v>1051</v>
      </c>
      <c r="CT517" s="71">
        <f t="shared" si="61"/>
        <v>386.18125165348778</v>
      </c>
      <c r="CV517" s="63">
        <v>43946</v>
      </c>
      <c r="CW517" s="93">
        <v>0.18312500000000001</v>
      </c>
    </row>
    <row r="518" spans="75:101" ht="15" thickBot="1">
      <c r="BW518" s="63">
        <v>44153</v>
      </c>
      <c r="BX518" s="65">
        <v>5.3628999999999998</v>
      </c>
      <c r="BZ518" s="63">
        <v>44128</v>
      </c>
      <c r="CA518" s="99">
        <v>168.83</v>
      </c>
      <c r="CC518" s="63">
        <v>44201</v>
      </c>
      <c r="CD518" s="96">
        <v>154</v>
      </c>
      <c r="CE518" s="96">
        <v>160</v>
      </c>
      <c r="CK518" s="63">
        <v>35943</v>
      </c>
      <c r="CL518" s="70">
        <v>82.085310947734342</v>
      </c>
      <c r="CM518" s="70">
        <v>71.168051275800934</v>
      </c>
      <c r="CO518" s="63">
        <v>43613</v>
      </c>
      <c r="CP518" s="71">
        <v>44.69</v>
      </c>
      <c r="CR518" s="63">
        <v>44134</v>
      </c>
      <c r="CS518" s="96">
        <v>1056.8800000000001</v>
      </c>
      <c r="CT518" s="71">
        <f t="shared" si="61"/>
        <v>388.34180898909437</v>
      </c>
      <c r="CV518" s="63">
        <v>43947</v>
      </c>
      <c r="CW518" s="93">
        <v>0.18312500000000001</v>
      </c>
    </row>
    <row r="519" spans="75:101" ht="15" thickBot="1">
      <c r="BW519" s="63">
        <v>44154</v>
      </c>
      <c r="BX519" s="65">
        <v>5.3053999999999997</v>
      </c>
      <c r="BZ519" s="63">
        <v>44129</v>
      </c>
      <c r="CA519" s="99">
        <v>168.83</v>
      </c>
      <c r="CC519" s="63">
        <v>44202</v>
      </c>
      <c r="CD519" s="96">
        <v>154</v>
      </c>
      <c r="CE519" s="96">
        <v>160</v>
      </c>
      <c r="CK519" s="63">
        <v>35944</v>
      </c>
      <c r="CL519" s="70">
        <v>82.027972152257604</v>
      </c>
      <c r="CM519" s="70">
        <v>71.175364865413627</v>
      </c>
      <c r="CO519" s="63">
        <v>43614</v>
      </c>
      <c r="CP519" s="71">
        <v>44.45</v>
      </c>
      <c r="CR519" s="63">
        <v>44137</v>
      </c>
      <c r="CS519" s="96">
        <v>1060.25</v>
      </c>
      <c r="CT519" s="71">
        <f t="shared" si="61"/>
        <v>389.58008759810696</v>
      </c>
      <c r="CV519" s="63">
        <v>43948</v>
      </c>
      <c r="CW519" s="93">
        <v>0.18312500000000001</v>
      </c>
    </row>
    <row r="520" spans="75:101" ht="15" thickBot="1">
      <c r="BW520" s="63">
        <v>44155</v>
      </c>
      <c r="BX520" s="65">
        <v>5.3796999999999997</v>
      </c>
      <c r="BZ520" s="63">
        <v>44130</v>
      </c>
      <c r="CA520" s="99">
        <v>165.11</v>
      </c>
      <c r="CC520" s="63">
        <v>44203</v>
      </c>
      <c r="CD520" s="96">
        <v>156</v>
      </c>
      <c r="CE520" s="96">
        <v>162</v>
      </c>
      <c r="CK520" s="63">
        <v>35945</v>
      </c>
      <c r="CL520" s="70">
        <v>82.040666879195385</v>
      </c>
      <c r="CM520" s="70">
        <v>71.18267920660783</v>
      </c>
      <c r="CO520" s="63">
        <v>43615</v>
      </c>
      <c r="CP520" s="71">
        <v>44.55</v>
      </c>
      <c r="CR520" s="63">
        <v>44138</v>
      </c>
      <c r="CS520" s="96">
        <v>1055.25</v>
      </c>
      <c r="CT520" s="71">
        <f t="shared" si="61"/>
        <v>387.74287897939388</v>
      </c>
      <c r="CV520" s="63">
        <v>43949</v>
      </c>
      <c r="CW520" s="93">
        <v>0.18375</v>
      </c>
    </row>
    <row r="521" spans="75:101" ht="15" thickBot="1">
      <c r="BW521" s="63">
        <v>44158</v>
      </c>
      <c r="BX521" s="65">
        <v>5.4390000000000001</v>
      </c>
      <c r="BZ521" s="63">
        <v>44131</v>
      </c>
      <c r="CA521" s="99">
        <v>162.6</v>
      </c>
      <c r="CC521" s="63">
        <v>44204</v>
      </c>
      <c r="CD521" s="96">
        <v>155</v>
      </c>
      <c r="CE521" s="96">
        <v>161</v>
      </c>
      <c r="CK521" s="63">
        <v>35946</v>
      </c>
      <c r="CL521" s="70">
        <v>82.053363570781173</v>
      </c>
      <c r="CM521" s="70">
        <v>71.189994299460807</v>
      </c>
      <c r="CO521" s="63">
        <v>43616</v>
      </c>
      <c r="CP521" s="71">
        <v>44.76</v>
      </c>
      <c r="CR521" s="63">
        <v>44139</v>
      </c>
      <c r="CS521" s="96">
        <v>1062.5</v>
      </c>
      <c r="CT521" s="71">
        <f t="shared" si="61"/>
        <v>390.40683147652783</v>
      </c>
      <c r="CV521" s="63">
        <v>43950</v>
      </c>
      <c r="CW521" s="93">
        <v>0.18312500000000001</v>
      </c>
    </row>
    <row r="522" spans="75:101" ht="15" thickBot="1">
      <c r="BW522" s="63">
        <v>44159</v>
      </c>
      <c r="BX522" s="65">
        <v>5.3735999999999997</v>
      </c>
      <c r="BZ522" s="63">
        <v>44132</v>
      </c>
      <c r="CA522" s="99">
        <v>152.30000000000001</v>
      </c>
      <c r="CC522" s="63">
        <v>44207</v>
      </c>
      <c r="CD522" s="96">
        <v>153</v>
      </c>
      <c r="CE522" s="96">
        <v>159</v>
      </c>
      <c r="CK522" s="63">
        <v>35947</v>
      </c>
      <c r="CL522" s="70">
        <v>82.024529831475974</v>
      </c>
      <c r="CM522" s="70">
        <v>71.188385541701209</v>
      </c>
      <c r="CO522" s="63">
        <v>43617</v>
      </c>
      <c r="CP522" s="71">
        <v>44.76</v>
      </c>
      <c r="CR522" s="63">
        <v>44140</v>
      </c>
      <c r="CS522" s="96">
        <v>1085.25</v>
      </c>
      <c r="CT522" s="71">
        <f t="shared" si="61"/>
        <v>398.76613069167234</v>
      </c>
      <c r="CV522" s="63">
        <v>43951</v>
      </c>
      <c r="CW522" s="93">
        <v>0.18437500000000001</v>
      </c>
    </row>
    <row r="523" spans="75:101" ht="15" thickBot="1">
      <c r="BW523" s="63">
        <v>44160</v>
      </c>
      <c r="BX523" s="65">
        <v>5.3236999999999997</v>
      </c>
      <c r="BZ523" s="63">
        <v>44133</v>
      </c>
      <c r="CA523" s="99">
        <v>151.22</v>
      </c>
      <c r="CC523" s="63">
        <v>44208</v>
      </c>
      <c r="CD523" s="96">
        <v>153</v>
      </c>
      <c r="CE523" s="96">
        <v>159</v>
      </c>
      <c r="CK523" s="63">
        <v>35948</v>
      </c>
      <c r="CL523" s="70">
        <v>82.022121784140978</v>
      </c>
      <c r="CM523" s="70">
        <v>71.186776820296444</v>
      </c>
      <c r="CO523" s="63">
        <v>43618</v>
      </c>
      <c r="CP523" s="71">
        <v>44.76</v>
      </c>
      <c r="CR523" s="63">
        <v>44141</v>
      </c>
      <c r="CS523" s="96">
        <v>1103.75</v>
      </c>
      <c r="CT523" s="71">
        <f t="shared" si="61"/>
        <v>405.5638025809107</v>
      </c>
      <c r="CV523" s="63">
        <v>43952</v>
      </c>
      <c r="CW523" s="93">
        <v>0.18437500000000001</v>
      </c>
    </row>
    <row r="524" spans="75:101" ht="15" thickBot="1">
      <c r="BW524" s="63">
        <v>44161</v>
      </c>
      <c r="BX524" s="65">
        <v>5.3365</v>
      </c>
      <c r="BZ524" s="63">
        <v>44134</v>
      </c>
      <c r="CA524" s="99">
        <v>147.69999999999999</v>
      </c>
      <c r="CC524" s="63">
        <v>44209</v>
      </c>
      <c r="CD524" s="96">
        <v>154</v>
      </c>
      <c r="CE524" s="96">
        <v>160</v>
      </c>
      <c r="CK524" s="63">
        <v>35949</v>
      </c>
      <c r="CL524" s="70">
        <v>82.137601705285249</v>
      </c>
      <c r="CM524" s="70">
        <v>71.185168135245704</v>
      </c>
      <c r="CO524" s="63">
        <v>43619</v>
      </c>
      <c r="CP524" s="71">
        <v>44.87</v>
      </c>
      <c r="CR524" s="63">
        <v>44144</v>
      </c>
      <c r="CS524" s="96">
        <v>1103.1199999999999</v>
      </c>
      <c r="CT524" s="71">
        <f t="shared" si="61"/>
        <v>405.33231429495277</v>
      </c>
      <c r="CV524" s="63">
        <v>43953</v>
      </c>
      <c r="CW524" s="93">
        <v>0.18437500000000001</v>
      </c>
    </row>
    <row r="525" spans="75:101" ht="15" thickBot="1">
      <c r="BW525" s="63">
        <v>44162</v>
      </c>
      <c r="BX525" s="65">
        <v>5.3437999999999999</v>
      </c>
      <c r="BZ525" s="63">
        <v>44135</v>
      </c>
      <c r="CA525" s="99">
        <v>147.69999999999999</v>
      </c>
      <c r="CC525" s="63">
        <v>44210</v>
      </c>
      <c r="CD525" s="96">
        <v>153</v>
      </c>
      <c r="CE525" s="96">
        <v>159</v>
      </c>
      <c r="CK525" s="63">
        <v>35950</v>
      </c>
      <c r="CL525" s="70">
        <v>82.24373866009401</v>
      </c>
      <c r="CM525" s="70">
        <v>71.183559486548191</v>
      </c>
      <c r="CO525" s="63">
        <v>43620</v>
      </c>
      <c r="CP525" s="71">
        <v>44.71</v>
      </c>
      <c r="CR525" s="63">
        <v>44145</v>
      </c>
      <c r="CS525" s="96">
        <v>1110.25</v>
      </c>
      <c r="CT525" s="71">
        <f t="shared" si="61"/>
        <v>407.95217378523768</v>
      </c>
      <c r="CV525" s="63">
        <v>43954</v>
      </c>
      <c r="CW525" s="93">
        <v>0.18437500000000001</v>
      </c>
    </row>
    <row r="526" spans="75:101" ht="15" thickBot="1">
      <c r="BW526" s="63">
        <v>44165</v>
      </c>
      <c r="BX526" s="65">
        <v>5.3319000000000001</v>
      </c>
      <c r="BZ526" s="63">
        <v>44136</v>
      </c>
      <c r="CA526" s="99">
        <v>147.69999999999999</v>
      </c>
      <c r="CC526" s="63">
        <v>44211</v>
      </c>
      <c r="CD526" s="96">
        <v>153</v>
      </c>
      <c r="CE526" s="96">
        <v>159</v>
      </c>
      <c r="CK526" s="63">
        <v>35951</v>
      </c>
      <c r="CL526" s="70">
        <v>82.123232800911666</v>
      </c>
      <c r="CM526" s="70">
        <v>71.181950874203025</v>
      </c>
      <c r="CO526" s="63">
        <v>43621</v>
      </c>
      <c r="CP526" s="71">
        <v>44.9</v>
      </c>
      <c r="CR526" s="63">
        <v>44146</v>
      </c>
      <c r="CS526" s="96">
        <v>1146.5</v>
      </c>
      <c r="CT526" s="71">
        <f t="shared" si="61"/>
        <v>421.27193627090747</v>
      </c>
      <c r="CV526" s="63">
        <v>43955</v>
      </c>
      <c r="CW526" s="93">
        <v>0.21062500000000001</v>
      </c>
    </row>
    <row r="527" spans="75:101" ht="15" thickBot="1">
      <c r="BW527" s="63">
        <v>44166</v>
      </c>
      <c r="BX527" s="65">
        <v>5.2061000000000002</v>
      </c>
      <c r="BZ527" s="63">
        <v>44137</v>
      </c>
      <c r="CA527" s="99">
        <v>145.41</v>
      </c>
      <c r="CC527" s="63">
        <v>44215</v>
      </c>
      <c r="CD527" s="96">
        <v>152</v>
      </c>
      <c r="CE527" s="96">
        <v>157</v>
      </c>
      <c r="CK527" s="63">
        <v>35952</v>
      </c>
      <c r="CL527" s="70">
        <v>82.121063001759282</v>
      </c>
      <c r="CM527" s="70">
        <v>71.180342298209453</v>
      </c>
      <c r="CO527" s="63">
        <v>43622</v>
      </c>
      <c r="CP527" s="71">
        <v>44.93</v>
      </c>
      <c r="CR527" s="63">
        <v>44147</v>
      </c>
      <c r="CS527" s="96">
        <v>1152.75</v>
      </c>
      <c r="CT527" s="71">
        <f t="shared" si="61"/>
        <v>423.56844704429881</v>
      </c>
      <c r="CV527" s="63">
        <v>43956</v>
      </c>
      <c r="CW527" s="93">
        <v>0.19875000000000001</v>
      </c>
    </row>
    <row r="528" spans="75:101" ht="15" thickBot="1">
      <c r="BW528" s="63">
        <v>44167</v>
      </c>
      <c r="BX528" s="65">
        <v>5.2175000000000002</v>
      </c>
      <c r="BZ528" s="63">
        <v>44138</v>
      </c>
      <c r="CA528" s="99">
        <v>145.41</v>
      </c>
      <c r="CC528" s="63">
        <v>44216</v>
      </c>
      <c r="CD528" s="96">
        <v>151</v>
      </c>
      <c r="CE528" s="96">
        <v>156</v>
      </c>
      <c r="CK528" s="63">
        <v>35953</v>
      </c>
      <c r="CL528" s="70">
        <v>82.118893259935703</v>
      </c>
      <c r="CM528" s="70">
        <v>71.178733758566622</v>
      </c>
      <c r="CO528" s="63">
        <v>43623</v>
      </c>
      <c r="CP528" s="71">
        <v>44.85</v>
      </c>
      <c r="CR528" s="63">
        <v>44148</v>
      </c>
      <c r="CS528" s="96">
        <v>1146</v>
      </c>
      <c r="CT528" s="71">
        <f t="shared" si="61"/>
        <v>421.08821540903614</v>
      </c>
      <c r="CV528" s="63">
        <v>43957</v>
      </c>
      <c r="CW528" s="93">
        <v>0.200625</v>
      </c>
    </row>
    <row r="529" spans="75:101" ht="15" thickBot="1">
      <c r="BW529" s="63">
        <v>44168</v>
      </c>
      <c r="BX529" s="65">
        <v>5.1515000000000004</v>
      </c>
      <c r="BZ529" s="63">
        <v>44139</v>
      </c>
      <c r="CA529" s="99">
        <v>145.38999999999999</v>
      </c>
      <c r="CC529" s="63">
        <v>44217</v>
      </c>
      <c r="CD529" s="96">
        <v>151</v>
      </c>
      <c r="CE529" s="96">
        <v>156</v>
      </c>
      <c r="CK529" s="63">
        <v>35954</v>
      </c>
      <c r="CL529" s="70">
        <v>82.116723575439437</v>
      </c>
      <c r="CM529" s="70">
        <v>71.177125255273708</v>
      </c>
      <c r="CO529" s="63">
        <v>43624</v>
      </c>
      <c r="CP529" s="71">
        <v>44.85</v>
      </c>
      <c r="CR529" s="63">
        <v>44151</v>
      </c>
      <c r="CS529" s="96">
        <v>1148.3800000000001</v>
      </c>
      <c r="CT529" s="71">
        <f t="shared" si="61"/>
        <v>421.96272671154361</v>
      </c>
      <c r="CV529" s="63">
        <v>43958</v>
      </c>
      <c r="CW529" s="93">
        <v>0.198125</v>
      </c>
    </row>
    <row r="530" spans="75:101" ht="15" thickBot="1">
      <c r="BW530" s="63">
        <v>44169</v>
      </c>
      <c r="BX530" s="65">
        <v>5.1557000000000004</v>
      </c>
      <c r="BZ530" s="63">
        <v>44140</v>
      </c>
      <c r="CA530" s="99">
        <v>146.87</v>
      </c>
      <c r="CC530" s="63">
        <v>44218</v>
      </c>
      <c r="CD530" s="96">
        <v>151</v>
      </c>
      <c r="CE530" s="96">
        <v>156</v>
      </c>
      <c r="CK530" s="63">
        <v>35955</v>
      </c>
      <c r="CL530" s="70">
        <v>81.991293231206456</v>
      </c>
      <c r="CM530" s="70">
        <v>71.175516788329887</v>
      </c>
      <c r="CO530" s="63">
        <v>43625</v>
      </c>
      <c r="CP530" s="71">
        <v>44.85</v>
      </c>
      <c r="CR530" s="63">
        <v>44152</v>
      </c>
      <c r="CS530" s="96">
        <v>1154.75</v>
      </c>
      <c r="CT530" s="71">
        <f t="shared" si="61"/>
        <v>424.30333049178404</v>
      </c>
      <c r="CV530" s="63">
        <v>43959</v>
      </c>
      <c r="CW530" s="93">
        <v>0.20624999999999999</v>
      </c>
    </row>
    <row r="531" spans="75:101" ht="15" thickBot="1">
      <c r="BW531" s="63">
        <v>44172</v>
      </c>
      <c r="BX531" s="65">
        <v>5.0990000000000002</v>
      </c>
      <c r="BZ531" s="63">
        <v>44141</v>
      </c>
      <c r="CA531" s="99">
        <v>146.99</v>
      </c>
      <c r="CC531" s="63">
        <v>44218</v>
      </c>
      <c r="CD531" s="96">
        <v>151</v>
      </c>
      <c r="CE531" s="96">
        <v>156</v>
      </c>
      <c r="CK531" s="63">
        <v>35956</v>
      </c>
      <c r="CL531" s="70">
        <v>81.514707992512825</v>
      </c>
      <c r="CM531" s="70">
        <v>71.173908357734362</v>
      </c>
      <c r="CO531" s="63">
        <v>43626</v>
      </c>
      <c r="CP531" s="71">
        <v>44.9</v>
      </c>
      <c r="CR531" s="63">
        <v>44153</v>
      </c>
      <c r="CS531" s="96">
        <v>1169.75</v>
      </c>
      <c r="CT531" s="71">
        <f t="shared" si="61"/>
        <v>429.81495634792321</v>
      </c>
      <c r="CV531" s="63">
        <v>43960</v>
      </c>
      <c r="CW531" s="93">
        <v>0.20624999999999999</v>
      </c>
    </row>
    <row r="532" spans="75:101" ht="15" thickBot="1">
      <c r="BW532" s="63">
        <v>44173</v>
      </c>
      <c r="BX532" s="65">
        <v>5.1205999999999996</v>
      </c>
      <c r="BZ532" s="63">
        <v>44142</v>
      </c>
      <c r="CA532" s="99">
        <v>146.99</v>
      </c>
      <c r="CC532" s="63">
        <v>44221</v>
      </c>
      <c r="CD532" s="96">
        <v>151</v>
      </c>
      <c r="CE532" s="96">
        <v>156</v>
      </c>
      <c r="CK532" s="63">
        <v>35957</v>
      </c>
      <c r="CL532" s="70">
        <v>81.39019243000692</v>
      </c>
      <c r="CM532" s="70">
        <v>71.172299963486267</v>
      </c>
      <c r="CO532" s="63">
        <v>43627</v>
      </c>
      <c r="CP532" s="71">
        <v>44.7</v>
      </c>
      <c r="CR532" s="63">
        <v>44154</v>
      </c>
      <c r="CS532" s="96">
        <v>1173.75</v>
      </c>
      <c r="CT532" s="71">
        <f t="shared" si="61"/>
        <v>431.28472324289368</v>
      </c>
      <c r="CV532" s="63">
        <v>43961</v>
      </c>
      <c r="CW532" s="93">
        <v>0.20624999999999999</v>
      </c>
    </row>
    <row r="533" spans="75:101" ht="15" thickBot="1">
      <c r="BW533" s="63">
        <v>44174</v>
      </c>
      <c r="BX533" s="65">
        <v>5.1707999999999998</v>
      </c>
      <c r="BZ533" s="63">
        <v>44143</v>
      </c>
      <c r="CA533" s="99">
        <v>146.99</v>
      </c>
      <c r="CC533" s="63">
        <v>44222</v>
      </c>
      <c r="CD533" s="96">
        <v>151</v>
      </c>
      <c r="CE533" s="96">
        <v>156</v>
      </c>
      <c r="CK533" s="63">
        <v>35958</v>
      </c>
      <c r="CL533" s="70">
        <v>81.373430580100788</v>
      </c>
      <c r="CM533" s="70">
        <v>71.170691605584821</v>
      </c>
      <c r="CO533" s="63">
        <v>43628</v>
      </c>
      <c r="CP533" s="71">
        <v>43.67</v>
      </c>
      <c r="CR533" s="63">
        <v>44155</v>
      </c>
      <c r="CS533" s="96">
        <v>1178</v>
      </c>
      <c r="CT533" s="71">
        <f t="shared" si="61"/>
        <v>432.84635056879983</v>
      </c>
      <c r="CV533" s="63">
        <v>43962</v>
      </c>
      <c r="CW533" s="93">
        <v>0.21062500000000001</v>
      </c>
    </row>
    <row r="534" spans="75:101" ht="15" thickBot="1">
      <c r="BW534" s="63">
        <v>44175</v>
      </c>
      <c r="BX534" s="65">
        <v>5.0255999999999998</v>
      </c>
      <c r="BZ534" s="63">
        <v>44144</v>
      </c>
      <c r="CA534" s="99">
        <v>147.36000000000001</v>
      </c>
      <c r="CC534" s="63">
        <v>44223</v>
      </c>
      <c r="CD534" s="96">
        <v>149</v>
      </c>
      <c r="CE534" s="96">
        <v>154</v>
      </c>
      <c r="CK534" s="63">
        <v>35959</v>
      </c>
      <c r="CL534" s="70">
        <v>81.371280591666604</v>
      </c>
      <c r="CM534" s="70">
        <v>71.169083284029185</v>
      </c>
      <c r="CO534" s="63">
        <v>43629</v>
      </c>
      <c r="CP534" s="71">
        <v>43.37</v>
      </c>
      <c r="CR534" s="63">
        <v>44158</v>
      </c>
      <c r="CS534" s="96">
        <v>1181.6199999999999</v>
      </c>
      <c r="CT534" s="71">
        <f t="shared" si="61"/>
        <v>434.176489608748</v>
      </c>
      <c r="CV534" s="63">
        <v>43963</v>
      </c>
      <c r="CW534" s="93">
        <v>0.205625</v>
      </c>
    </row>
    <row r="535" spans="75:101" ht="15" thickBot="1">
      <c r="BW535" s="63">
        <v>44176</v>
      </c>
      <c r="BX535" s="65">
        <v>5.0655999999999999</v>
      </c>
      <c r="BZ535" s="63">
        <v>44145</v>
      </c>
      <c r="CA535" s="99">
        <v>146.38999999999999</v>
      </c>
      <c r="CC535" s="63">
        <v>44224</v>
      </c>
      <c r="CD535" s="96">
        <v>149</v>
      </c>
      <c r="CE535" s="96">
        <v>154</v>
      </c>
      <c r="CK535" s="63">
        <v>35960</v>
      </c>
      <c r="CL535" s="70">
        <v>81.369130660037825</v>
      </c>
      <c r="CM535" s="70">
        <v>71.167474998818548</v>
      </c>
      <c r="CO535" s="63">
        <v>43630</v>
      </c>
      <c r="CP535" s="71">
        <v>43.97</v>
      </c>
      <c r="CR535" s="63">
        <v>44159</v>
      </c>
      <c r="CS535" s="96">
        <v>1192</v>
      </c>
      <c r="CT535" s="71">
        <f t="shared" si="61"/>
        <v>437.9905347011964</v>
      </c>
      <c r="CV535" s="63">
        <v>43964</v>
      </c>
      <c r="CW535" s="93">
        <v>0.21812500000000001</v>
      </c>
    </row>
    <row r="536" spans="75:101" ht="15" thickBot="1">
      <c r="BW536" s="63">
        <v>44179</v>
      </c>
      <c r="BX536" s="65">
        <v>5.1192000000000002</v>
      </c>
      <c r="BZ536" s="63">
        <v>44146</v>
      </c>
      <c r="CA536" s="99">
        <v>149.58000000000001</v>
      </c>
      <c r="CC536" s="63">
        <v>44225</v>
      </c>
      <c r="CD536" s="96">
        <v>148</v>
      </c>
      <c r="CE536" s="96">
        <v>153</v>
      </c>
      <c r="CK536" s="63">
        <v>35961</v>
      </c>
      <c r="CL536" s="70">
        <v>81.366980785212917</v>
      </c>
      <c r="CM536" s="70">
        <v>71.165866749952073</v>
      </c>
      <c r="CO536" s="63">
        <v>43631</v>
      </c>
      <c r="CP536" s="71">
        <v>43.97</v>
      </c>
      <c r="CR536" s="63">
        <v>44160</v>
      </c>
      <c r="CS536" s="96">
        <v>1194</v>
      </c>
      <c r="CT536" s="71">
        <f t="shared" si="61"/>
        <v>438.72541814868163</v>
      </c>
      <c r="CV536" s="63">
        <v>43965</v>
      </c>
      <c r="CW536" s="93">
        <v>0.20749999999999999</v>
      </c>
    </row>
    <row r="537" spans="75:101" ht="15" thickBot="1">
      <c r="BW537" s="63">
        <v>44180</v>
      </c>
      <c r="BX537" s="65">
        <v>5.0823</v>
      </c>
      <c r="BZ537" s="63">
        <v>44147</v>
      </c>
      <c r="CA537" s="99">
        <v>145.66999999999999</v>
      </c>
      <c r="CK537" s="63">
        <v>35962</v>
      </c>
      <c r="CL537" s="70">
        <v>81.635141548728896</v>
      </c>
      <c r="CM537" s="70">
        <v>71.16425853742895</v>
      </c>
      <c r="CO537" s="63">
        <v>43632</v>
      </c>
      <c r="CP537" s="71">
        <v>43.97</v>
      </c>
      <c r="CR537" s="63">
        <v>44161</v>
      </c>
      <c r="CS537" s="96">
        <v>1184.25</v>
      </c>
      <c r="CT537" s="71">
        <f t="shared" si="61"/>
        <v>435.14286134219117</v>
      </c>
      <c r="CV537" s="63">
        <v>43966</v>
      </c>
      <c r="CW537" s="93">
        <v>0.22625000000000001</v>
      </c>
    </row>
    <row r="538" spans="75:101" ht="15" thickBot="1">
      <c r="BW538" s="63">
        <v>44181</v>
      </c>
      <c r="BX538" s="65">
        <v>5.0838000000000001</v>
      </c>
      <c r="BZ538" s="63">
        <v>44148</v>
      </c>
      <c r="CA538" s="99">
        <v>146.55000000000001</v>
      </c>
      <c r="CK538" s="63">
        <v>35963</v>
      </c>
      <c r="CL538" s="70">
        <v>81.862470180809694</v>
      </c>
      <c r="CM538" s="70">
        <v>71.162650361248367</v>
      </c>
      <c r="CO538" s="63">
        <v>43633</v>
      </c>
      <c r="CP538" s="71">
        <v>43.97</v>
      </c>
      <c r="CR538" s="63">
        <v>44162</v>
      </c>
      <c r="CS538" s="96">
        <v>1193.6199999999999</v>
      </c>
      <c r="CT538" s="71">
        <f t="shared" si="61"/>
        <v>438.58579029365939</v>
      </c>
      <c r="CV538" s="63">
        <v>43967</v>
      </c>
      <c r="CW538" s="93">
        <v>0.22625000000000001</v>
      </c>
    </row>
    <row r="539" spans="75:101" ht="15" thickBot="1">
      <c r="BW539" s="63">
        <v>44182</v>
      </c>
      <c r="BX539" s="65">
        <v>5.0582000000000003</v>
      </c>
      <c r="BZ539" s="63">
        <v>44149</v>
      </c>
      <c r="CA539" s="99">
        <v>146.55000000000001</v>
      </c>
      <c r="CK539" s="63">
        <v>35964</v>
      </c>
      <c r="CL539" s="70">
        <v>81.846966844083084</v>
      </c>
      <c r="CM539" s="70">
        <v>71.16104222140946</v>
      </c>
      <c r="CO539" s="63">
        <v>43634</v>
      </c>
      <c r="CP539" s="71">
        <v>43.48</v>
      </c>
      <c r="CR539" s="63">
        <v>44165</v>
      </c>
      <c r="CS539" s="96">
        <v>1168.75</v>
      </c>
      <c r="CT539" s="71">
        <f t="shared" ref="CT539:CT579" si="62">CS539*50/136.076</f>
        <v>429.4475146241806</v>
      </c>
      <c r="CV539" s="63">
        <v>43968</v>
      </c>
      <c r="CW539" s="93">
        <v>0.22625000000000001</v>
      </c>
    </row>
    <row r="540" spans="75:101" ht="15" thickBot="1">
      <c r="BW540" s="63">
        <v>44183</v>
      </c>
      <c r="BX540" s="65">
        <v>5.1021999999999998</v>
      </c>
      <c r="BZ540" s="63">
        <v>44150</v>
      </c>
      <c r="CA540" s="99">
        <v>146.55000000000001</v>
      </c>
      <c r="CK540" s="63">
        <v>35965</v>
      </c>
      <c r="CL540" s="70">
        <v>82.007237012382959</v>
      </c>
      <c r="CM540" s="70">
        <v>71.159434117911474</v>
      </c>
      <c r="CO540" s="63">
        <v>43635</v>
      </c>
      <c r="CP540" s="71">
        <v>43.3</v>
      </c>
      <c r="CR540" s="63">
        <v>44166</v>
      </c>
      <c r="CS540" s="96">
        <v>1163.25</v>
      </c>
      <c r="CT540" s="71">
        <f t="shared" si="62"/>
        <v>427.42658514359624</v>
      </c>
      <c r="CV540" s="63">
        <v>43969</v>
      </c>
      <c r="CW540" s="93">
        <v>0.26437500000000003</v>
      </c>
    </row>
    <row r="541" spans="75:101" ht="15" thickBot="1">
      <c r="BW541" s="63">
        <v>44186</v>
      </c>
      <c r="BX541" s="65">
        <v>5.1222000000000003</v>
      </c>
      <c r="BZ541" s="63">
        <v>44151</v>
      </c>
      <c r="CA541" s="99">
        <v>147.44</v>
      </c>
      <c r="CK541" s="63">
        <v>35966</v>
      </c>
      <c r="CL541" s="70">
        <v>82.005070277985254</v>
      </c>
      <c r="CM541" s="70">
        <v>71.157826050753528</v>
      </c>
      <c r="CO541" s="63">
        <v>43636</v>
      </c>
      <c r="CP541" s="71">
        <v>43.3</v>
      </c>
      <c r="CR541" s="63">
        <v>44167</v>
      </c>
      <c r="CS541" s="96">
        <v>1153</v>
      </c>
      <c r="CT541" s="71">
        <f t="shared" si="62"/>
        <v>423.66030747523445</v>
      </c>
      <c r="CV541" s="63">
        <v>43970</v>
      </c>
      <c r="CW541" s="93">
        <v>0.26250000000000001</v>
      </c>
    </row>
    <row r="542" spans="75:101" ht="15" thickBot="1">
      <c r="BW542" s="63">
        <v>44187</v>
      </c>
      <c r="BX542" s="65">
        <v>5.1597</v>
      </c>
      <c r="BZ542" s="63">
        <v>44152</v>
      </c>
      <c r="CA542" s="99">
        <v>148.27000000000001</v>
      </c>
      <c r="CK542" s="63">
        <v>35967</v>
      </c>
      <c r="CL542" s="70">
        <v>82.002903600835424</v>
      </c>
      <c r="CM542" s="70">
        <v>71.15621801993484</v>
      </c>
      <c r="CO542" s="63">
        <v>43637</v>
      </c>
      <c r="CP542" s="71">
        <v>42.79</v>
      </c>
      <c r="CR542" s="63">
        <v>44168</v>
      </c>
      <c r="CS542" s="96">
        <v>1166.75</v>
      </c>
      <c r="CT542" s="71">
        <f t="shared" si="62"/>
        <v>428.71263117669542</v>
      </c>
      <c r="CV542" s="63">
        <v>43971</v>
      </c>
      <c r="CW542" s="93">
        <v>0.26500000000000001</v>
      </c>
    </row>
    <row r="543" spans="75:101" ht="15" thickBot="1">
      <c r="BW543" s="63">
        <v>44188</v>
      </c>
      <c r="BX543" s="65">
        <v>5.2164000000000001</v>
      </c>
      <c r="BZ543" s="63">
        <v>44153</v>
      </c>
      <c r="CA543" s="99">
        <v>149.1</v>
      </c>
      <c r="CK543" s="63">
        <v>35968</v>
      </c>
      <c r="CL543" s="70">
        <v>81.780567011342697</v>
      </c>
      <c r="CM543" s="70">
        <v>71.154610025454573</v>
      </c>
      <c r="CO543" s="63">
        <v>43638</v>
      </c>
      <c r="CP543" s="71">
        <v>42.79</v>
      </c>
      <c r="CR543" s="63">
        <v>44169</v>
      </c>
      <c r="CS543" s="96">
        <v>1161.6199999999999</v>
      </c>
      <c r="CT543" s="71">
        <f t="shared" si="62"/>
        <v>426.82765513389575</v>
      </c>
      <c r="CV543" s="63">
        <v>43972</v>
      </c>
      <c r="CW543" s="93">
        <v>0.26500000000000001</v>
      </c>
    </row>
    <row r="544" spans="75:101" ht="15" thickBot="1">
      <c r="BW544" s="63">
        <v>44189</v>
      </c>
      <c r="BX544" s="65">
        <v>5.2164999999999999</v>
      </c>
      <c r="BZ544" s="63">
        <v>44154</v>
      </c>
      <c r="CA544" s="99">
        <v>149.87</v>
      </c>
      <c r="CK544" s="63">
        <v>35969</v>
      </c>
      <c r="CL544" s="70">
        <v>81.676777577944137</v>
      </c>
      <c r="CM544" s="70">
        <v>71.153002067311888</v>
      </c>
      <c r="CO544" s="63">
        <v>43639</v>
      </c>
      <c r="CP544" s="71">
        <v>42.79</v>
      </c>
      <c r="CR544" s="63">
        <v>44172</v>
      </c>
      <c r="CS544" s="96">
        <v>1156.75</v>
      </c>
      <c r="CT544" s="71">
        <f t="shared" si="62"/>
        <v>425.03821393926927</v>
      </c>
      <c r="CV544" s="63">
        <v>43973</v>
      </c>
      <c r="CW544" s="93">
        <v>0.26187500000000002</v>
      </c>
    </row>
    <row r="545" spans="75:101" ht="15" thickBot="1">
      <c r="BW545" s="63">
        <v>44190</v>
      </c>
      <c r="BX545" s="65">
        <v>5.2461000000000002</v>
      </c>
      <c r="BZ545" s="63">
        <v>44155</v>
      </c>
      <c r="CA545" s="99">
        <v>149.86000000000001</v>
      </c>
      <c r="CK545" s="63">
        <v>35970</v>
      </c>
      <c r="CL545" s="70">
        <v>81.634256358598464</v>
      </c>
      <c r="CM545" s="70">
        <v>71.151394145505989</v>
      </c>
      <c r="CO545" s="63">
        <v>43640</v>
      </c>
      <c r="CP545" s="71">
        <v>42.44</v>
      </c>
      <c r="CR545" s="63">
        <v>44173</v>
      </c>
      <c r="CS545" s="96">
        <v>1146</v>
      </c>
      <c r="CT545" s="71">
        <f t="shared" si="62"/>
        <v>421.08821540903614</v>
      </c>
      <c r="CV545" s="63">
        <v>43974</v>
      </c>
      <c r="CW545" s="93">
        <v>0.26187500000000002</v>
      </c>
    </row>
    <row r="546" spans="75:101" ht="15" thickBot="1">
      <c r="BW546" s="63">
        <v>44193</v>
      </c>
      <c r="BX546" s="65">
        <v>5.2099000000000002</v>
      </c>
      <c r="BZ546" s="63">
        <v>44156</v>
      </c>
      <c r="CA546" s="99">
        <v>149.86000000000001</v>
      </c>
      <c r="CK546" s="63">
        <v>35971</v>
      </c>
      <c r="CL546" s="70">
        <v>81.693334377162159</v>
      </c>
      <c r="CM546" s="70">
        <v>71.149786260036052</v>
      </c>
      <c r="CO546" s="63">
        <v>43641</v>
      </c>
      <c r="CP546" s="71">
        <v>42.38</v>
      </c>
      <c r="CR546" s="63">
        <v>44174</v>
      </c>
      <c r="CS546" s="96">
        <v>1159</v>
      </c>
      <c r="CT546" s="71">
        <f t="shared" si="62"/>
        <v>425.86495781769014</v>
      </c>
      <c r="CV546" s="63">
        <v>43975</v>
      </c>
      <c r="CW546" s="93">
        <v>0.26187500000000002</v>
      </c>
    </row>
    <row r="547" spans="75:101" ht="15" thickBot="1">
      <c r="BW547" s="63">
        <v>44194</v>
      </c>
      <c r="BX547" s="65">
        <v>5.1936999999999998</v>
      </c>
      <c r="BZ547" s="63">
        <v>44157</v>
      </c>
      <c r="CA547" s="99">
        <v>149.86000000000001</v>
      </c>
      <c r="CK547" s="63">
        <v>35972</v>
      </c>
      <c r="CL547" s="70">
        <v>81.499539225676457</v>
      </c>
      <c r="CM547" s="70">
        <v>71.148178410901266</v>
      </c>
      <c r="CO547" s="63">
        <v>43642</v>
      </c>
      <c r="CP547" s="71">
        <v>42.73</v>
      </c>
      <c r="CR547" s="63">
        <v>44175</v>
      </c>
      <c r="CS547" s="96">
        <v>1154.25</v>
      </c>
      <c r="CT547" s="71">
        <f t="shared" si="62"/>
        <v>424.1196096299127</v>
      </c>
      <c r="CV547" s="63">
        <v>43976</v>
      </c>
      <c r="CW547" s="93">
        <v>0.26187500000000002</v>
      </c>
    </row>
    <row r="548" spans="75:101" ht="15" thickBot="1">
      <c r="BW548" s="63">
        <v>44195</v>
      </c>
      <c r="BX548" s="65">
        <v>5.1935000000000002</v>
      </c>
      <c r="BZ548" s="63">
        <v>44158</v>
      </c>
      <c r="CA548" s="99">
        <v>149.86000000000001</v>
      </c>
      <c r="CK548" s="63">
        <v>35973</v>
      </c>
      <c r="CL548" s="70">
        <v>81.497385905293143</v>
      </c>
      <c r="CM548" s="70">
        <v>71.14657059810078</v>
      </c>
      <c r="CO548" s="63">
        <v>43643</v>
      </c>
      <c r="CP548" s="71">
        <v>42.7</v>
      </c>
      <c r="CR548" s="63">
        <v>44176</v>
      </c>
      <c r="CS548" s="96">
        <v>1160.9000000000001</v>
      </c>
      <c r="CT548" s="71">
        <f t="shared" si="62"/>
        <v>426.56309709280117</v>
      </c>
      <c r="CV548" s="63">
        <v>43977</v>
      </c>
      <c r="CW548" s="93">
        <v>0.25687500000000002</v>
      </c>
    </row>
    <row r="549" spans="75:101" ht="15" thickBot="1">
      <c r="BW549" s="63">
        <v>44196</v>
      </c>
      <c r="BX549" s="65">
        <v>5.1935000000000002</v>
      </c>
      <c r="BZ549" s="63">
        <v>44159</v>
      </c>
      <c r="CA549" s="99">
        <v>150.99</v>
      </c>
      <c r="CK549" s="63">
        <v>35974</v>
      </c>
      <c r="CL549" s="70">
        <v>81.495232641803256</v>
      </c>
      <c r="CM549" s="70">
        <v>71.144962821633783</v>
      </c>
      <c r="CO549" s="63">
        <v>43644</v>
      </c>
      <c r="CP549" s="71">
        <v>42.45</v>
      </c>
      <c r="CR549" s="63">
        <v>44179</v>
      </c>
      <c r="CS549" s="96">
        <v>1169.75</v>
      </c>
      <c r="CT549" s="71">
        <f t="shared" si="62"/>
        <v>429.81495634792321</v>
      </c>
      <c r="CV549" s="63">
        <v>43978</v>
      </c>
      <c r="CW549" s="93">
        <v>0.26437500000000003</v>
      </c>
    </row>
    <row r="550" spans="75:101" ht="15" thickBot="1">
      <c r="BW550" s="63">
        <v>44197</v>
      </c>
      <c r="BX550" s="65">
        <v>5.2968000000000002</v>
      </c>
      <c r="BZ550" s="63">
        <v>44160</v>
      </c>
      <c r="CA550" s="99">
        <v>150.52000000000001</v>
      </c>
      <c r="CK550" s="63">
        <v>35975</v>
      </c>
      <c r="CL550" s="70">
        <v>81.471357567911269</v>
      </c>
      <c r="CM550" s="70">
        <v>71.143355081499479</v>
      </c>
      <c r="CO550" s="63">
        <v>43645</v>
      </c>
      <c r="CP550" s="71">
        <v>42.45</v>
      </c>
      <c r="CR550" s="63">
        <v>44180</v>
      </c>
      <c r="CS550" s="96">
        <v>1185.75</v>
      </c>
      <c r="CT550" s="71">
        <f t="shared" si="62"/>
        <v>435.69402392780506</v>
      </c>
      <c r="CV550" s="63">
        <v>43979</v>
      </c>
      <c r="CW550" s="93">
        <v>0.26500000000000001</v>
      </c>
    </row>
    <row r="551" spans="75:101" ht="15" thickBot="1">
      <c r="BW551" s="63">
        <v>44200</v>
      </c>
      <c r="BX551" s="65">
        <v>5.2854000000000001</v>
      </c>
      <c r="BZ551" s="63">
        <v>44161</v>
      </c>
      <c r="CA551" s="99">
        <v>149.27000000000001</v>
      </c>
      <c r="CK551" s="63">
        <v>35976</v>
      </c>
      <c r="CL551" s="70">
        <v>81.650870423323724</v>
      </c>
      <c r="CM551" s="70">
        <v>71.141747377697016</v>
      </c>
      <c r="CO551" s="63">
        <v>43646</v>
      </c>
      <c r="CP551" s="71">
        <v>42.45</v>
      </c>
      <c r="CR551" s="63">
        <v>44181</v>
      </c>
      <c r="CS551" s="96">
        <v>1182</v>
      </c>
      <c r="CT551" s="71">
        <f t="shared" si="62"/>
        <v>434.31611746377024</v>
      </c>
      <c r="CV551" s="63">
        <v>43980</v>
      </c>
      <c r="CW551" s="93">
        <v>0.265625</v>
      </c>
    </row>
    <row r="552" spans="75:101" ht="15" thickBot="1">
      <c r="BW552" s="63">
        <v>44201</v>
      </c>
      <c r="BX552" s="65">
        <v>5.3139000000000003</v>
      </c>
      <c r="BZ552" s="63">
        <v>44162</v>
      </c>
      <c r="CA552" s="99">
        <v>148.91999999999999</v>
      </c>
      <c r="CK552" s="63">
        <v>35977</v>
      </c>
      <c r="CL552" s="70">
        <v>81.325382719454225</v>
      </c>
      <c r="CM552" s="70">
        <v>71.140217162920564</v>
      </c>
      <c r="CO552" s="63">
        <v>43647</v>
      </c>
      <c r="CP552" s="71">
        <v>42.37</v>
      </c>
      <c r="CR552" s="63">
        <v>44182</v>
      </c>
      <c r="CS552" s="96">
        <v>1201.5</v>
      </c>
      <c r="CT552" s="71">
        <f t="shared" si="62"/>
        <v>441.48123107675127</v>
      </c>
      <c r="CV552" s="63">
        <v>43981</v>
      </c>
      <c r="CW552" s="93">
        <v>0.265625</v>
      </c>
    </row>
    <row r="553" spans="75:101" ht="15" thickBot="1">
      <c r="BW553" s="63">
        <v>44202</v>
      </c>
      <c r="BX553" s="65">
        <v>5.4100999999999999</v>
      </c>
      <c r="BZ553" s="63">
        <v>44163</v>
      </c>
      <c r="CA553" s="99">
        <v>148.91999999999999</v>
      </c>
      <c r="CK553" s="63">
        <v>35978</v>
      </c>
      <c r="CL553" s="70">
        <v>81.205981653922208</v>
      </c>
      <c r="CM553" s="70">
        <v>71.138686981058072</v>
      </c>
      <c r="CO553" s="63">
        <v>43648</v>
      </c>
      <c r="CP553" s="71">
        <v>42.2</v>
      </c>
      <c r="CR553" s="63">
        <v>44183</v>
      </c>
      <c r="CS553" s="96">
        <v>1217.8800000000001</v>
      </c>
      <c r="CT553" s="71">
        <f t="shared" si="62"/>
        <v>447.4999265116553</v>
      </c>
      <c r="CV553" s="63">
        <v>43982</v>
      </c>
      <c r="CW553" s="93">
        <v>0.265625</v>
      </c>
    </row>
    <row r="554" spans="75:101" ht="15" thickBot="1">
      <c r="BW554" s="63">
        <v>44203</v>
      </c>
      <c r="BX554" s="65">
        <v>5.4177999999999997</v>
      </c>
      <c r="BZ554" s="63">
        <v>44164</v>
      </c>
      <c r="CA554" s="99">
        <v>148.91999999999999</v>
      </c>
      <c r="CK554" s="63">
        <v>35979</v>
      </c>
      <c r="CL554" s="70">
        <v>81.269673379961645</v>
      </c>
      <c r="CM554" s="70">
        <v>71.137156832108843</v>
      </c>
      <c r="CO554" s="63">
        <v>43649</v>
      </c>
      <c r="CP554" s="71">
        <v>42.03</v>
      </c>
      <c r="CR554" s="63">
        <v>44186</v>
      </c>
      <c r="CS554" s="96">
        <v>1247.25</v>
      </c>
      <c r="CT554" s="71">
        <f t="shared" si="62"/>
        <v>458.29168993797583</v>
      </c>
      <c r="CV554" s="63">
        <v>43983</v>
      </c>
      <c r="CW554" s="93">
        <v>0.28499999999999998</v>
      </c>
    </row>
    <row r="555" spans="75:101" ht="15" thickBot="1">
      <c r="BW555" s="63">
        <v>44204</v>
      </c>
      <c r="BX555" s="65">
        <v>5.4889999999999999</v>
      </c>
      <c r="BZ555" s="63">
        <v>44165</v>
      </c>
      <c r="CA555" s="99">
        <v>148.04</v>
      </c>
      <c r="CK555" s="63">
        <v>35980</v>
      </c>
      <c r="CL555" s="70">
        <v>81.248095218690182</v>
      </c>
      <c r="CM555" s="70">
        <v>71.135626716072153</v>
      </c>
      <c r="CO555" s="63">
        <v>43650</v>
      </c>
      <c r="CP555" s="71">
        <v>42.03</v>
      </c>
      <c r="CR555" s="63">
        <v>44187</v>
      </c>
      <c r="CS555" s="96">
        <v>1251.5</v>
      </c>
      <c r="CT555" s="71">
        <f t="shared" si="62"/>
        <v>459.85331726388199</v>
      </c>
      <c r="CV555" s="63">
        <v>43984</v>
      </c>
      <c r="CW555" s="93">
        <v>0.28999999999999998</v>
      </c>
    </row>
    <row r="556" spans="75:101" ht="15" thickBot="1">
      <c r="BW556" s="63">
        <v>44207</v>
      </c>
      <c r="BX556" s="65">
        <v>5.3226000000000004</v>
      </c>
      <c r="BZ556" s="63">
        <v>44166</v>
      </c>
      <c r="CA556" s="99">
        <v>148.47999999999999</v>
      </c>
      <c r="CB556" s="28">
        <f>+CA556*2</f>
        <v>296.95999999999998</v>
      </c>
      <c r="CK556" s="63">
        <v>35981</v>
      </c>
      <c r="CL556" s="70">
        <v>81.24338135008783</v>
      </c>
      <c r="CM556" s="70">
        <v>71.134096632947333</v>
      </c>
      <c r="CO556" s="63">
        <v>43651</v>
      </c>
      <c r="CP556" s="71">
        <v>41.85</v>
      </c>
      <c r="CR556" s="63">
        <v>44188</v>
      </c>
      <c r="CS556" s="96">
        <v>1261.25</v>
      </c>
      <c r="CT556" s="71">
        <f t="shared" si="62"/>
        <v>463.43587407037245</v>
      </c>
      <c r="CV556" s="63">
        <v>43985</v>
      </c>
      <c r="CW556" s="93">
        <v>0.29562500000000003</v>
      </c>
    </row>
    <row r="557" spans="75:101" ht="15" thickBot="1">
      <c r="BW557" s="63">
        <v>44208</v>
      </c>
      <c r="BX557" s="65">
        <v>5.2990000000000004</v>
      </c>
      <c r="BZ557" s="63">
        <v>44167</v>
      </c>
      <c r="CA557" s="99">
        <v>148.27000000000001</v>
      </c>
      <c r="CK557" s="63">
        <v>35982</v>
      </c>
      <c r="CL557" s="70">
        <v>81.238667754975651</v>
      </c>
      <c r="CM557" s="70">
        <v>71.132566582733631</v>
      </c>
      <c r="CO557" s="63">
        <v>43652</v>
      </c>
      <c r="CP557" s="71">
        <v>41.85</v>
      </c>
      <c r="CR557" s="63">
        <v>44189</v>
      </c>
      <c r="CS557" s="96">
        <v>1264.4000000000001</v>
      </c>
      <c r="CT557" s="71">
        <f t="shared" si="62"/>
        <v>464.59331550016174</v>
      </c>
      <c r="CV557" s="63">
        <v>43986</v>
      </c>
      <c r="CW557" s="93">
        <v>0.29749999999999999</v>
      </c>
    </row>
    <row r="558" spans="75:101" ht="15" thickBot="1">
      <c r="BW558" s="63">
        <v>44209</v>
      </c>
      <c r="BX558" s="65">
        <v>5.1966999999999999</v>
      </c>
      <c r="BZ558" s="63">
        <v>44168</v>
      </c>
      <c r="CA558" s="99">
        <v>144.18</v>
      </c>
      <c r="CK558" s="63">
        <v>35983</v>
      </c>
      <c r="CL558" s="70">
        <v>81.320368634766822</v>
      </c>
      <c r="CM558" s="70">
        <v>71.131036565430378</v>
      </c>
      <c r="CO558" s="63">
        <v>43653</v>
      </c>
      <c r="CP558" s="71">
        <v>41.85</v>
      </c>
      <c r="CR558" s="63">
        <v>44190</v>
      </c>
      <c r="CS558" s="96">
        <v>1264.4000000000001</v>
      </c>
      <c r="CT558" s="71">
        <f t="shared" si="62"/>
        <v>464.59331550016174</v>
      </c>
      <c r="CV558" s="63">
        <v>43987</v>
      </c>
      <c r="CW558" s="93">
        <v>0.29562500000000003</v>
      </c>
    </row>
    <row r="559" spans="75:101" ht="15" thickBot="1">
      <c r="BW559" s="63">
        <v>44210</v>
      </c>
      <c r="BX559" s="65">
        <v>5.2927</v>
      </c>
      <c r="BZ559" s="63">
        <v>44169</v>
      </c>
      <c r="CA559" s="99">
        <v>144.9</v>
      </c>
      <c r="CK559" s="63">
        <v>35984</v>
      </c>
      <c r="CL559" s="70">
        <v>81.211282521485771</v>
      </c>
      <c r="CM559" s="70">
        <v>71.129506581036807</v>
      </c>
      <c r="CO559" s="63">
        <v>43654</v>
      </c>
      <c r="CP559" s="71">
        <v>41.85</v>
      </c>
      <c r="CR559" s="63">
        <v>44193</v>
      </c>
      <c r="CS559" s="96">
        <v>1264.4000000000001</v>
      </c>
      <c r="CT559" s="71">
        <f t="shared" si="62"/>
        <v>464.59331550016174</v>
      </c>
      <c r="CV559" s="63">
        <v>43988</v>
      </c>
      <c r="CW559" s="93">
        <v>0.29562500000000003</v>
      </c>
    </row>
    <row r="560" spans="75:101" ht="15" thickBot="1">
      <c r="BW560" s="63">
        <v>44211</v>
      </c>
      <c r="BX560" s="65">
        <v>5.2957000000000001</v>
      </c>
      <c r="BZ560" s="63">
        <v>44170</v>
      </c>
      <c r="CA560" s="99">
        <v>144.9</v>
      </c>
      <c r="CK560" s="63">
        <v>35985</v>
      </c>
      <c r="CL560" s="70">
        <v>81.206570788690001</v>
      </c>
      <c r="CM560" s="70">
        <v>71.127976629552279</v>
      </c>
      <c r="CO560" s="63">
        <v>43655</v>
      </c>
      <c r="CP560" s="71">
        <v>41.85</v>
      </c>
      <c r="CR560" s="63">
        <v>44194</v>
      </c>
      <c r="CS560" s="96">
        <v>1253.75</v>
      </c>
      <c r="CT560" s="71">
        <f t="shared" si="62"/>
        <v>460.68006114230286</v>
      </c>
      <c r="CV560" s="63">
        <v>43989</v>
      </c>
      <c r="CW560" s="93">
        <v>0.29562500000000003</v>
      </c>
    </row>
    <row r="561" spans="75:101" ht="15" thickBot="1">
      <c r="BW561" s="63">
        <v>44214</v>
      </c>
      <c r="BX561" s="65">
        <v>5.3578000000000001</v>
      </c>
      <c r="BZ561" s="63">
        <v>44171</v>
      </c>
      <c r="CA561" s="99">
        <v>144.9</v>
      </c>
      <c r="CK561" s="63">
        <v>35986</v>
      </c>
      <c r="CL561" s="70">
        <v>81.155044644982553</v>
      </c>
      <c r="CM561" s="70">
        <v>71.126446710976055</v>
      </c>
      <c r="CO561" s="63">
        <v>43656</v>
      </c>
      <c r="CP561" s="71">
        <v>41.82</v>
      </c>
      <c r="CR561" s="63">
        <v>44195</v>
      </c>
      <c r="CS561" s="96">
        <v>1299.25</v>
      </c>
      <c r="CT561" s="71">
        <f t="shared" si="62"/>
        <v>477.39865957259178</v>
      </c>
      <c r="CV561" s="63">
        <v>43990</v>
      </c>
      <c r="CW561" s="93">
        <v>0.29562500000000003</v>
      </c>
    </row>
    <row r="562" spans="75:101" ht="15" thickBot="1">
      <c r="BW562" s="63">
        <v>44215</v>
      </c>
      <c r="BX562" s="65">
        <v>5.2916999999999996</v>
      </c>
      <c r="BZ562" s="63">
        <v>44172</v>
      </c>
      <c r="CA562" s="99">
        <v>144.9</v>
      </c>
      <c r="CK562" s="63">
        <v>35987</v>
      </c>
      <c r="CL562" s="70">
        <v>81.150336175007411</v>
      </c>
      <c r="CM562" s="70">
        <v>71.124916825307437</v>
      </c>
      <c r="CO562" s="63">
        <v>43657</v>
      </c>
      <c r="CP562" s="71">
        <v>41.7</v>
      </c>
      <c r="CR562" s="63">
        <v>44196</v>
      </c>
      <c r="CS562" s="96">
        <v>1297</v>
      </c>
      <c r="CT562" s="71">
        <f t="shared" si="62"/>
        <v>476.57191569417091</v>
      </c>
      <c r="CV562" s="63">
        <v>43991</v>
      </c>
      <c r="CW562" s="93">
        <v>0.29875000000000002</v>
      </c>
    </row>
    <row r="563" spans="75:101" ht="15" thickBot="1">
      <c r="BW563" s="63">
        <v>44216</v>
      </c>
      <c r="BX563" s="65">
        <v>5.3506</v>
      </c>
      <c r="BZ563" s="63">
        <v>44173</v>
      </c>
      <c r="CA563" s="99">
        <v>144.9</v>
      </c>
      <c r="CK563" s="63">
        <v>35988</v>
      </c>
      <c r="CL563" s="70">
        <v>81.145627978209234</v>
      </c>
      <c r="CM563" s="70">
        <v>71.123386972545674</v>
      </c>
      <c r="CO563" s="63">
        <v>43658</v>
      </c>
      <c r="CP563" s="71">
        <v>41.6</v>
      </c>
      <c r="CR563" s="63">
        <v>44197</v>
      </c>
      <c r="CS563" s="96">
        <v>1310.25</v>
      </c>
      <c r="CT563" s="71">
        <f t="shared" si="62"/>
        <v>481.44051853376055</v>
      </c>
      <c r="CV563" s="63">
        <v>43992</v>
      </c>
      <c r="CW563" s="93">
        <v>0.29499999999999998</v>
      </c>
    </row>
    <row r="564" spans="75:101" ht="15" thickBot="1">
      <c r="BW564" s="63">
        <v>44217</v>
      </c>
      <c r="BX564" s="65">
        <v>5.4665999999999997</v>
      </c>
      <c r="BZ564" s="63">
        <v>44174</v>
      </c>
      <c r="CA564" s="99">
        <v>142.82</v>
      </c>
      <c r="CK564" s="63">
        <v>35989</v>
      </c>
      <c r="CL564" s="70">
        <v>81.266015205345482</v>
      </c>
      <c r="CM564" s="70">
        <v>71.121857152690112</v>
      </c>
      <c r="CO564" s="63">
        <v>43659</v>
      </c>
      <c r="CP564" s="71">
        <v>41.6</v>
      </c>
      <c r="CR564" s="63">
        <v>44200</v>
      </c>
      <c r="CS564" s="96">
        <v>1310.25</v>
      </c>
      <c r="CT564" s="71">
        <f t="shared" si="62"/>
        <v>481.44051853376055</v>
      </c>
      <c r="CV564" s="63">
        <v>43993</v>
      </c>
      <c r="CW564" s="93">
        <v>0.296875</v>
      </c>
    </row>
    <row r="565" spans="75:101" ht="15" thickBot="1">
      <c r="BW565" s="63">
        <v>44218</v>
      </c>
      <c r="BX565" s="65">
        <v>5.4664999999999999</v>
      </c>
      <c r="BZ565" s="63">
        <v>44175</v>
      </c>
      <c r="CA565" s="99">
        <v>141.86000000000001</v>
      </c>
      <c r="CK565" s="63">
        <v>35990</v>
      </c>
      <c r="CL565" s="70">
        <v>81.317765156225306</v>
      </c>
      <c r="CM565" s="70">
        <v>71.120327365740039</v>
      </c>
      <c r="CO565" s="63">
        <v>43660</v>
      </c>
      <c r="CP565" s="71">
        <v>41.6</v>
      </c>
      <c r="CR565" s="63">
        <v>44201</v>
      </c>
      <c r="CS565" s="96">
        <v>1313</v>
      </c>
      <c r="CT565" s="71">
        <f t="shared" si="62"/>
        <v>482.45098327405276</v>
      </c>
      <c r="CV565" s="63">
        <v>43994</v>
      </c>
      <c r="CW565" s="93">
        <v>0.291875</v>
      </c>
    </row>
    <row r="566" spans="75:101" ht="15" thickBot="1">
      <c r="BW566" s="63">
        <v>44221</v>
      </c>
      <c r="BX566" s="65">
        <v>5.3555999999999999</v>
      </c>
      <c r="BZ566" s="63">
        <v>44176</v>
      </c>
      <c r="CA566" s="99">
        <v>141.86000000000001</v>
      </c>
      <c r="CK566" s="63">
        <v>35991</v>
      </c>
      <c r="CL566" s="70">
        <v>81.251401656793661</v>
      </c>
      <c r="CM566" s="70">
        <v>71.118797611694731</v>
      </c>
      <c r="CO566" s="63">
        <v>43661</v>
      </c>
      <c r="CP566" s="71">
        <v>42.4</v>
      </c>
      <c r="CR566" s="63">
        <v>44202</v>
      </c>
      <c r="CS566" s="96">
        <v>1350.5</v>
      </c>
      <c r="CT566" s="71">
        <f t="shared" si="62"/>
        <v>496.23004791440081</v>
      </c>
      <c r="CV566" s="63">
        <v>43995</v>
      </c>
      <c r="CW566" s="93">
        <v>0.291875</v>
      </c>
    </row>
    <row r="567" spans="75:101" ht="15" thickBot="1">
      <c r="BW567" s="63">
        <v>44222</v>
      </c>
      <c r="BX567" s="65">
        <v>5.4138000000000002</v>
      </c>
      <c r="BZ567" s="63">
        <v>44177</v>
      </c>
      <c r="CA567" s="99">
        <v>141.86000000000001</v>
      </c>
      <c r="CK567" s="63">
        <v>35992</v>
      </c>
      <c r="CL567" s="70">
        <v>81.394365262762449</v>
      </c>
      <c r="CM567" s="70">
        <v>71.11726789055345</v>
      </c>
      <c r="CO567" s="63">
        <v>43662</v>
      </c>
      <c r="CP567" s="71">
        <v>42.661000000000001</v>
      </c>
      <c r="CR567" s="63">
        <v>44203</v>
      </c>
      <c r="CS567" s="96">
        <v>1364.25</v>
      </c>
      <c r="CT567" s="71">
        <f t="shared" si="62"/>
        <v>501.28237161586173</v>
      </c>
      <c r="CV567" s="63">
        <v>43996</v>
      </c>
      <c r="CW567" s="93">
        <v>0.291875</v>
      </c>
    </row>
    <row r="568" spans="75:101" ht="15" thickBot="1">
      <c r="BW568" s="63">
        <v>44223</v>
      </c>
      <c r="BX568" s="65">
        <v>5.4409999999999998</v>
      </c>
      <c r="BZ568" s="63">
        <v>44178</v>
      </c>
      <c r="CA568" s="99">
        <v>141.86000000000001</v>
      </c>
      <c r="CK568" s="63">
        <v>35993</v>
      </c>
      <c r="CL568" s="70">
        <v>81.448332038480359</v>
      </c>
      <c r="CM568" s="70">
        <v>71.115738202315569</v>
      </c>
      <c r="CO568" s="63">
        <v>43663</v>
      </c>
      <c r="CP568" s="71">
        <v>42.5</v>
      </c>
      <c r="CR568" s="63">
        <v>44204</v>
      </c>
      <c r="CS568" s="96">
        <v>1357</v>
      </c>
      <c r="CT568" s="71">
        <f t="shared" si="62"/>
        <v>498.61841911872779</v>
      </c>
      <c r="CV568" s="63">
        <v>43997</v>
      </c>
      <c r="CW568" s="93">
        <v>0.291875</v>
      </c>
    </row>
    <row r="569" spans="75:101">
      <c r="BW569" s="63">
        <v>44224</v>
      </c>
      <c r="BX569" s="65">
        <v>5.4625000000000004</v>
      </c>
      <c r="BZ569" s="63">
        <v>44179</v>
      </c>
      <c r="CA569" s="99">
        <v>142.88</v>
      </c>
      <c r="CK569" s="63">
        <v>35994</v>
      </c>
      <c r="CL569" s="70">
        <v>81.443606552497229</v>
      </c>
      <c r="CM569" s="70">
        <v>71.114208546980294</v>
      </c>
      <c r="CO569" s="63">
        <v>43664</v>
      </c>
      <c r="CP569" s="71">
        <v>42.454999999999998</v>
      </c>
      <c r="CR569" s="63">
        <v>44207</v>
      </c>
      <c r="CS569" s="96">
        <v>1376.88</v>
      </c>
      <c r="CT569" s="71">
        <f t="shared" si="62"/>
        <v>505.92316058673094</v>
      </c>
      <c r="CV569" s="63">
        <v>43998</v>
      </c>
      <c r="CW569" s="93">
        <v>0.29749999999999999</v>
      </c>
    </row>
    <row r="570" spans="75:101">
      <c r="BZ570" s="63">
        <v>44180</v>
      </c>
      <c r="CA570" s="99">
        <v>143.72</v>
      </c>
      <c r="CK570" s="63">
        <v>35995</v>
      </c>
      <c r="CL570" s="70">
        <v>81.438881340678307</v>
      </c>
      <c r="CM570" s="70">
        <v>71.112678924546955</v>
      </c>
      <c r="CO570" s="63">
        <v>43665</v>
      </c>
      <c r="CP570" s="71">
        <v>42.42</v>
      </c>
      <c r="CR570" s="63">
        <v>44208</v>
      </c>
      <c r="CS570" s="96">
        <v>1371.25</v>
      </c>
      <c r="CT570" s="71">
        <f t="shared" si="62"/>
        <v>503.85446368206004</v>
      </c>
      <c r="CV570" s="63">
        <v>43999</v>
      </c>
      <c r="CW570" s="93">
        <v>0.29812499999999997</v>
      </c>
    </row>
    <row r="571" spans="75:101">
      <c r="BZ571" s="63">
        <v>44181</v>
      </c>
      <c r="CA571" s="99">
        <v>142.69999999999999</v>
      </c>
      <c r="CK571" s="63">
        <v>35996</v>
      </c>
      <c r="CL571" s="70">
        <v>81.557599822904265</v>
      </c>
      <c r="CM571" s="70">
        <v>71.111149335014858</v>
      </c>
      <c r="CO571" s="63">
        <v>43666</v>
      </c>
      <c r="CP571" s="71">
        <v>42.42</v>
      </c>
      <c r="CR571" s="63">
        <v>44209</v>
      </c>
      <c r="CS571" s="96">
        <v>1423.25</v>
      </c>
      <c r="CT571" s="71">
        <f t="shared" si="62"/>
        <v>522.96143331667599</v>
      </c>
      <c r="CV571" s="63">
        <v>44000</v>
      </c>
      <c r="CW571" s="93">
        <v>0.294375</v>
      </c>
    </row>
    <row r="572" spans="75:101">
      <c r="BZ572" s="63">
        <v>44182</v>
      </c>
      <c r="CA572" s="99">
        <v>142.65</v>
      </c>
      <c r="CK572" s="63">
        <v>35997</v>
      </c>
      <c r="CL572" s="70">
        <v>81.473093010871949</v>
      </c>
      <c r="CM572" s="70">
        <v>71.109619778383291</v>
      </c>
      <c r="CO572" s="63">
        <v>43667</v>
      </c>
      <c r="CP572" s="71">
        <v>42.42</v>
      </c>
      <c r="CR572" s="63">
        <v>44210</v>
      </c>
      <c r="CS572" s="96">
        <v>1406.25</v>
      </c>
      <c r="CT572" s="71">
        <f t="shared" si="62"/>
        <v>516.71492401305159</v>
      </c>
      <c r="CV572" s="63">
        <v>44001</v>
      </c>
      <c r="CW572" s="93">
        <v>0.29812499999999997</v>
      </c>
    </row>
    <row r="573" spans="75:101">
      <c r="BZ573" s="63">
        <v>44183</v>
      </c>
      <c r="CA573" s="99">
        <v>142.03</v>
      </c>
      <c r="CK573" s="63">
        <v>35998</v>
      </c>
      <c r="CL573" s="70">
        <v>81.412549038888798</v>
      </c>
      <c r="CM573" s="70">
        <v>71.108090254651515</v>
      </c>
      <c r="CO573" s="63">
        <v>43668</v>
      </c>
      <c r="CP573" s="71">
        <v>42.45</v>
      </c>
      <c r="CR573" s="63">
        <v>44211</v>
      </c>
      <c r="CS573" s="96">
        <v>1430</v>
      </c>
      <c r="CT573" s="71">
        <f t="shared" si="62"/>
        <v>525.44166495193861</v>
      </c>
      <c r="CV573" s="63">
        <v>44002</v>
      </c>
      <c r="CW573" s="93">
        <v>0.29812499999999997</v>
      </c>
    </row>
    <row r="574" spans="75:101">
      <c r="BZ574" s="63">
        <v>44184</v>
      </c>
      <c r="CA574" s="99">
        <v>142.03</v>
      </c>
      <c r="CK574" s="63">
        <v>35999</v>
      </c>
      <c r="CL574" s="70">
        <v>81.391394540258403</v>
      </c>
      <c r="CM574" s="70">
        <v>71.106560763818848</v>
      </c>
      <c r="CO574" s="63">
        <v>43669</v>
      </c>
      <c r="CP574" s="71">
        <v>42.66</v>
      </c>
      <c r="CR574" s="63">
        <v>44214</v>
      </c>
      <c r="CS574" s="96">
        <v>1414.5</v>
      </c>
      <c r="CT574" s="71">
        <f t="shared" si="62"/>
        <v>519.74631823392815</v>
      </c>
      <c r="CV574" s="63">
        <v>44003</v>
      </c>
      <c r="CW574" s="93">
        <v>0.29812499999999997</v>
      </c>
    </row>
    <row r="575" spans="75:101">
      <c r="BZ575" s="63">
        <v>44185</v>
      </c>
      <c r="CA575" s="99">
        <v>142.03</v>
      </c>
      <c r="CK575" s="63">
        <v>36000</v>
      </c>
      <c r="CL575" s="70">
        <v>81.564767733817533</v>
      </c>
      <c r="CM575" s="70">
        <v>71.105031305884594</v>
      </c>
      <c r="CO575" s="63">
        <v>43670</v>
      </c>
      <c r="CP575" s="71">
        <v>42.871000000000002</v>
      </c>
      <c r="CR575" s="63">
        <v>44215</v>
      </c>
      <c r="CS575" s="96">
        <v>1423.12</v>
      </c>
      <c r="CT575" s="71">
        <f t="shared" si="62"/>
        <v>522.91366589258951</v>
      </c>
      <c r="CV575" s="63">
        <v>44004</v>
      </c>
      <c r="CW575" s="93">
        <v>0.29625000000000001</v>
      </c>
    </row>
    <row r="576" spans="75:101">
      <c r="BZ576" s="63">
        <v>44186</v>
      </c>
      <c r="CA576" s="99">
        <v>139.80000000000001</v>
      </c>
      <c r="CK576" s="63">
        <v>36001</v>
      </c>
      <c r="CL576" s="70">
        <v>81.560035492444428</v>
      </c>
      <c r="CM576" s="70">
        <v>71.103501880848015</v>
      </c>
      <c r="CO576" s="63">
        <v>43671</v>
      </c>
      <c r="CP576" s="71">
        <v>43.37</v>
      </c>
      <c r="CR576" s="63">
        <v>44216</v>
      </c>
      <c r="CS576" s="96">
        <v>1383.75</v>
      </c>
      <c r="CT576" s="71">
        <f t="shared" si="62"/>
        <v>508.44748522884271</v>
      </c>
      <c r="CV576" s="63">
        <v>44005</v>
      </c>
      <c r="CW576" s="93">
        <v>0.29749999999999999</v>
      </c>
    </row>
    <row r="577" spans="78:101">
      <c r="BZ577" s="63">
        <v>44187</v>
      </c>
      <c r="CA577" s="99">
        <v>140.77000000000001</v>
      </c>
      <c r="CK577" s="63">
        <v>36002</v>
      </c>
      <c r="CL577" s="70">
        <v>81.555303525627494</v>
      </c>
      <c r="CM577" s="70">
        <v>71.101972488708427</v>
      </c>
      <c r="CO577" s="63">
        <v>43672</v>
      </c>
      <c r="CP577" s="71">
        <v>43.35</v>
      </c>
      <c r="CR577" s="63">
        <v>44217</v>
      </c>
      <c r="CS577" s="96">
        <v>1368.25</v>
      </c>
      <c r="CT577" s="71">
        <f t="shared" si="62"/>
        <v>502.7521385108322</v>
      </c>
      <c r="CV577" s="63">
        <v>44006</v>
      </c>
      <c r="CW577" s="93">
        <v>0.29749999999999999</v>
      </c>
    </row>
    <row r="578" spans="78:101">
      <c r="BZ578" s="63">
        <v>44188</v>
      </c>
      <c r="CA578" s="99">
        <v>140.44999999999999</v>
      </c>
      <c r="CK578" s="63">
        <v>36003</v>
      </c>
      <c r="CL578" s="70">
        <v>81.29966400427088</v>
      </c>
      <c r="CM578" s="70">
        <v>71.10044312946512</v>
      </c>
      <c r="CO578" s="63">
        <v>43673</v>
      </c>
      <c r="CP578" s="71">
        <v>43.35</v>
      </c>
      <c r="CR578" s="63">
        <v>44218</v>
      </c>
      <c r="CS578" s="96">
        <v>1368</v>
      </c>
      <c r="CT578" s="71">
        <f t="shared" si="62"/>
        <v>502.66027807989656</v>
      </c>
      <c r="CV578" s="63">
        <v>44007</v>
      </c>
      <c r="CW578" s="93">
        <v>0.29812499999999997</v>
      </c>
    </row>
    <row r="579" spans="78:101">
      <c r="BZ579" s="63">
        <v>44189</v>
      </c>
      <c r="CA579" s="99">
        <v>140.44999999999999</v>
      </c>
      <c r="CK579" s="63">
        <v>36004</v>
      </c>
      <c r="CL579" s="70">
        <v>81.38342525299548</v>
      </c>
      <c r="CM579" s="70">
        <v>71.098913803117355</v>
      </c>
      <c r="CO579" s="63">
        <v>43674</v>
      </c>
      <c r="CP579" s="71">
        <v>43.35</v>
      </c>
      <c r="CR579" s="63">
        <v>44221</v>
      </c>
      <c r="CS579" s="96">
        <v>1309.8800000000001</v>
      </c>
      <c r="CT579" s="71">
        <f t="shared" si="62"/>
        <v>481.30456509597587</v>
      </c>
      <c r="CV579" s="63">
        <v>44008</v>
      </c>
      <c r="CW579" s="93">
        <v>0.29625000000000001</v>
      </c>
    </row>
    <row r="580" spans="78:101">
      <c r="BZ580" s="63">
        <v>44190</v>
      </c>
      <c r="CA580" s="99">
        <v>140.44999999999999</v>
      </c>
      <c r="CK580" s="63">
        <v>36005</v>
      </c>
      <c r="CL580" s="70">
        <v>81.375900266233998</v>
      </c>
      <c r="CM580" s="70">
        <v>71.097384509664479</v>
      </c>
      <c r="CO580" s="63">
        <v>43675</v>
      </c>
      <c r="CP580" s="71">
        <v>43.83</v>
      </c>
      <c r="CR580" s="63">
        <v>44222</v>
      </c>
      <c r="CS580" s="96">
        <v>1373.75</v>
      </c>
      <c r="CT580" s="71">
        <f>CS580*50/136.076</f>
        <v>504.77306799141661</v>
      </c>
      <c r="CV580" s="63">
        <v>44009</v>
      </c>
      <c r="CW580" s="93">
        <v>0.29625000000000001</v>
      </c>
    </row>
    <row r="581" spans="78:101">
      <c r="BZ581" s="63">
        <v>44191</v>
      </c>
      <c r="CA581" s="99">
        <v>140.44999999999999</v>
      </c>
      <c r="CK581" s="63">
        <v>36006</v>
      </c>
      <c r="CL581" s="70">
        <v>81.332268453606517</v>
      </c>
      <c r="CM581" s="70">
        <v>71.095855249105725</v>
      </c>
      <c r="CO581" s="63">
        <v>43676</v>
      </c>
      <c r="CP581" s="71">
        <v>43.930999999999997</v>
      </c>
      <c r="CR581" s="63">
        <v>44223</v>
      </c>
      <c r="CS581" s="96">
        <v>1351.75</v>
      </c>
      <c r="CT581" s="71">
        <f>CS581*50/136.076</f>
        <v>496.68935006907907</v>
      </c>
      <c r="CV581" s="63">
        <v>44010</v>
      </c>
      <c r="CW581" s="93">
        <v>0.29625000000000001</v>
      </c>
    </row>
    <row r="582" spans="78:101">
      <c r="BZ582" s="63">
        <v>44192</v>
      </c>
      <c r="CA582" s="99">
        <v>140.44999999999999</v>
      </c>
      <c r="CK582" s="63">
        <v>36007</v>
      </c>
      <c r="CL582" s="70">
        <v>81.24800177285158</v>
      </c>
      <c r="CM582" s="70">
        <v>71.094326021440423</v>
      </c>
      <c r="CO582" s="63">
        <v>43677</v>
      </c>
      <c r="CP582" s="71">
        <v>43.87</v>
      </c>
      <c r="CR582" s="63">
        <v>44224</v>
      </c>
      <c r="CS582" s="96">
        <v>1367.5</v>
      </c>
      <c r="CT582" s="71">
        <f>CS582*50/136.076</f>
        <v>502.47655721802522</v>
      </c>
      <c r="CV582" s="63">
        <v>44011</v>
      </c>
      <c r="CW582" s="93">
        <v>0.28999999999999998</v>
      </c>
    </row>
    <row r="583" spans="78:101">
      <c r="BZ583" s="63">
        <v>44193</v>
      </c>
      <c r="CA583" s="99">
        <v>140.34</v>
      </c>
      <c r="CK583" s="63">
        <v>36008</v>
      </c>
      <c r="CL583" s="70">
        <v>81.248173506320285</v>
      </c>
      <c r="CM583" s="70">
        <v>71.096673275494851</v>
      </c>
      <c r="CO583" s="63">
        <v>43678</v>
      </c>
      <c r="CP583" s="71">
        <v>44.36</v>
      </c>
      <c r="CR583" s="63">
        <v>44225</v>
      </c>
      <c r="CS583" s="96">
        <v>1364.38</v>
      </c>
      <c r="CT583" s="71">
        <f>CS583*50/136.076</f>
        <v>501.33013903994828</v>
      </c>
      <c r="CV583" s="63">
        <v>44012</v>
      </c>
      <c r="CW583" s="93">
        <v>0.296875</v>
      </c>
    </row>
    <row r="584" spans="78:101">
      <c r="BZ584" s="63">
        <v>44194</v>
      </c>
      <c r="CA584" s="99">
        <v>140.32</v>
      </c>
      <c r="CK584" s="63">
        <v>36009</v>
      </c>
      <c r="CL584" s="70">
        <v>81.248345240151991</v>
      </c>
      <c r="CM584" s="70">
        <v>71.099020607046356</v>
      </c>
      <c r="CO584" s="63">
        <v>43679</v>
      </c>
      <c r="CP584" s="71">
        <v>44.65</v>
      </c>
      <c r="CR584" s="63"/>
      <c r="CV584" s="63">
        <v>44013</v>
      </c>
      <c r="CW584" s="93">
        <v>0.29749999999999999</v>
      </c>
    </row>
    <row r="585" spans="78:101">
      <c r="BZ585" s="63">
        <v>44195</v>
      </c>
      <c r="CA585" s="99">
        <v>140.26</v>
      </c>
      <c r="CK585" s="63">
        <v>36010</v>
      </c>
      <c r="CL585" s="70">
        <v>81.153476537833029</v>
      </c>
      <c r="CM585" s="70">
        <v>71.101368016097453</v>
      </c>
      <c r="CO585" s="63">
        <v>43680</v>
      </c>
      <c r="CP585" s="71">
        <v>44.65</v>
      </c>
      <c r="CR585" s="63"/>
      <c r="CV585" s="63">
        <v>44014</v>
      </c>
      <c r="CW585" s="93">
        <v>0.29562500000000003</v>
      </c>
    </row>
    <row r="586" spans="78:101">
      <c r="BZ586" s="63">
        <v>44196</v>
      </c>
      <c r="CA586" s="99">
        <v>140.26</v>
      </c>
      <c r="CK586" s="63">
        <v>36011</v>
      </c>
      <c r="CL586" s="70">
        <v>81.191707074755413</v>
      </c>
      <c r="CM586" s="70">
        <v>71.103715502650743</v>
      </c>
      <c r="CO586" s="63">
        <v>43681</v>
      </c>
      <c r="CP586" s="71">
        <v>44.65</v>
      </c>
      <c r="CV586" s="63">
        <v>44015</v>
      </c>
      <c r="CW586" s="93">
        <v>0.29562500000000003</v>
      </c>
    </row>
    <row r="587" spans="78:101">
      <c r="BZ587" s="63">
        <v>44197</v>
      </c>
      <c r="CA587" s="99">
        <v>140.26</v>
      </c>
      <c r="CK587" s="63">
        <v>36012</v>
      </c>
      <c r="CL587" s="70">
        <v>81.341794403292738</v>
      </c>
      <c r="CM587" s="70">
        <v>71.106063066708785</v>
      </c>
      <c r="CO587" s="63">
        <v>43682</v>
      </c>
      <c r="CP587" s="71">
        <v>45.49</v>
      </c>
      <c r="CV587" s="63">
        <v>44016</v>
      </c>
      <c r="CW587" s="93">
        <v>0.29562500000000003</v>
      </c>
    </row>
    <row r="588" spans="78:101">
      <c r="BZ588" s="63">
        <v>44198</v>
      </c>
      <c r="CA588" s="99">
        <v>140.26</v>
      </c>
      <c r="CK588" s="63">
        <v>36013</v>
      </c>
      <c r="CL588" s="70">
        <v>81.363254935991748</v>
      </c>
      <c r="CM588" s="70">
        <v>71.108410708274107</v>
      </c>
      <c r="CO588" s="63">
        <v>43683</v>
      </c>
      <c r="CP588" s="71">
        <v>45.298999999999999</v>
      </c>
      <c r="CV588" s="63">
        <v>44017</v>
      </c>
      <c r="CW588" s="93">
        <v>0.29562500000000003</v>
      </c>
    </row>
    <row r="589" spans="78:101">
      <c r="BZ589" s="63">
        <v>44199</v>
      </c>
      <c r="CA589" s="99">
        <v>140.26</v>
      </c>
      <c r="CK589" s="63">
        <v>36014</v>
      </c>
      <c r="CL589" s="70">
        <v>81.273167784969885</v>
      </c>
      <c r="CM589" s="70">
        <v>71.11075842734931</v>
      </c>
      <c r="CO589" s="63">
        <v>43684</v>
      </c>
      <c r="CP589" s="71">
        <v>45.59</v>
      </c>
      <c r="CV589" s="63">
        <v>44018</v>
      </c>
      <c r="CW589" s="93">
        <v>0.296875</v>
      </c>
    </row>
    <row r="590" spans="78:101">
      <c r="BZ590" s="63">
        <v>44200</v>
      </c>
      <c r="CA590" s="99">
        <v>142.32</v>
      </c>
      <c r="CK590" s="63">
        <v>36015</v>
      </c>
      <c r="CL590" s="70">
        <v>81.273339571631851</v>
      </c>
      <c r="CM590" s="70">
        <v>71.11310622393691</v>
      </c>
      <c r="CO590" s="63">
        <v>43685</v>
      </c>
      <c r="CP590" s="71">
        <v>45.22</v>
      </c>
      <c r="CV590" s="63">
        <v>44019</v>
      </c>
      <c r="CW590" s="93">
        <v>0.29749999999999999</v>
      </c>
    </row>
    <row r="591" spans="78:101">
      <c r="BZ591" s="63">
        <v>44201</v>
      </c>
      <c r="CA591" s="99">
        <v>143.91</v>
      </c>
      <c r="CK591" s="63">
        <v>36016</v>
      </c>
      <c r="CL591" s="70">
        <v>81.273511358656918</v>
      </c>
      <c r="CM591" s="70">
        <v>71.115454098039493</v>
      </c>
      <c r="CO591" s="63">
        <v>43686</v>
      </c>
      <c r="CP591" s="71">
        <v>45.25</v>
      </c>
      <c r="CV591" s="63">
        <v>44020</v>
      </c>
      <c r="CW591" s="93">
        <v>0.29499999999999998</v>
      </c>
    </row>
    <row r="592" spans="78:101">
      <c r="BZ592" s="63">
        <v>44202</v>
      </c>
      <c r="CA592" s="99">
        <v>144.57</v>
      </c>
      <c r="CK592" s="63">
        <v>36017</v>
      </c>
      <c r="CL592" s="70">
        <v>81.197103590807515</v>
      </c>
      <c r="CM592" s="70">
        <v>71.11780204965963</v>
      </c>
      <c r="CO592" s="63">
        <v>43687</v>
      </c>
      <c r="CP592" s="71">
        <v>45.25</v>
      </c>
      <c r="CV592" s="63">
        <v>44021</v>
      </c>
      <c r="CW592" s="93">
        <v>0.29499999999999998</v>
      </c>
    </row>
    <row r="593" spans="78:101">
      <c r="BZ593" s="63">
        <v>44203</v>
      </c>
      <c r="CA593" s="99">
        <v>145.29</v>
      </c>
      <c r="CK593" s="63">
        <v>36018</v>
      </c>
      <c r="CL593" s="70">
        <v>80.999620203090245</v>
      </c>
      <c r="CM593" s="70">
        <v>71.120150078799853</v>
      </c>
      <c r="CO593" s="63">
        <v>43688</v>
      </c>
      <c r="CP593" s="71">
        <v>45.25</v>
      </c>
      <c r="CV593" s="63">
        <v>44022</v>
      </c>
      <c r="CW593" s="93">
        <v>0.29499999999999998</v>
      </c>
    </row>
    <row r="594" spans="78:101">
      <c r="BZ594" s="63">
        <v>44204</v>
      </c>
      <c r="CA594" s="99">
        <v>145.25</v>
      </c>
      <c r="CK594" s="63">
        <v>36019</v>
      </c>
      <c r="CL594" s="70">
        <v>81.101595500127232</v>
      </c>
      <c r="CM594" s="70">
        <v>71.122498185462732</v>
      </c>
      <c r="CO594" s="63">
        <v>43689</v>
      </c>
      <c r="CP594" s="71">
        <v>53.5</v>
      </c>
      <c r="CV594" s="63">
        <v>44023</v>
      </c>
      <c r="CW594" s="93">
        <v>0.29499999999999998</v>
      </c>
    </row>
    <row r="595" spans="78:101">
      <c r="BZ595" s="63">
        <v>44205</v>
      </c>
      <c r="CA595" s="99">
        <v>145.25</v>
      </c>
      <c r="CK595" s="63">
        <v>36020</v>
      </c>
      <c r="CL595" s="70">
        <v>80.997048671694799</v>
      </c>
      <c r="CM595" s="70">
        <v>71.124846369650811</v>
      </c>
      <c r="CO595" s="63">
        <v>43690</v>
      </c>
      <c r="CP595" s="71">
        <v>55.8</v>
      </c>
      <c r="CV595" s="63">
        <v>44024</v>
      </c>
      <c r="CW595" s="93">
        <v>0.29499999999999998</v>
      </c>
    </row>
    <row r="596" spans="78:101">
      <c r="BZ596" s="63">
        <v>44206</v>
      </c>
      <c r="CA596" s="99">
        <v>145.25</v>
      </c>
      <c r="CK596" s="63">
        <v>36021</v>
      </c>
      <c r="CL596" s="70">
        <v>80.815944464886584</v>
      </c>
      <c r="CM596" s="70">
        <v>71.127194631366692</v>
      </c>
      <c r="CO596" s="63">
        <v>43691</v>
      </c>
      <c r="CP596" s="71">
        <v>60.4</v>
      </c>
      <c r="CV596" s="63">
        <v>44025</v>
      </c>
      <c r="CW596" s="93">
        <v>0.296875</v>
      </c>
    </row>
    <row r="597" spans="78:101">
      <c r="BZ597" s="63">
        <v>44207</v>
      </c>
      <c r="CA597" s="99">
        <v>145.94999999999999</v>
      </c>
      <c r="CK597" s="63">
        <v>36022</v>
      </c>
      <c r="CL597" s="70">
        <v>80.816115285118059</v>
      </c>
      <c r="CM597" s="70">
        <v>71.129542970612903</v>
      </c>
      <c r="CO597" s="63">
        <v>43692</v>
      </c>
      <c r="CP597" s="71">
        <v>57.25</v>
      </c>
      <c r="CV597" s="63">
        <v>44026</v>
      </c>
      <c r="CW597" s="93">
        <v>0.29562500000000003</v>
      </c>
    </row>
    <row r="598" spans="78:101">
      <c r="BZ598" s="63">
        <v>44208</v>
      </c>
      <c r="CA598" s="99">
        <v>145.13</v>
      </c>
      <c r="CK598" s="63">
        <v>36023</v>
      </c>
      <c r="CL598" s="70">
        <v>80.816286105710589</v>
      </c>
      <c r="CM598" s="70">
        <v>71.131891387391988</v>
      </c>
      <c r="CO598" s="63">
        <v>43693</v>
      </c>
      <c r="CP598" s="71">
        <v>55</v>
      </c>
      <c r="CV598" s="63">
        <v>44027</v>
      </c>
      <c r="CW598" s="93">
        <v>0.29625000000000001</v>
      </c>
    </row>
    <row r="599" spans="78:101">
      <c r="BZ599" s="63">
        <v>44209</v>
      </c>
      <c r="CA599" s="99">
        <v>144.83000000000001</v>
      </c>
      <c r="CK599" s="63">
        <v>36024</v>
      </c>
      <c r="CL599" s="70">
        <v>80.816456926664188</v>
      </c>
      <c r="CM599" s="70">
        <v>71.134239881706534</v>
      </c>
      <c r="CO599" s="63">
        <v>43694</v>
      </c>
      <c r="CP599" s="71">
        <v>55</v>
      </c>
      <c r="CV599" s="63">
        <v>44028</v>
      </c>
      <c r="CW599" s="93">
        <v>0.29499999999999998</v>
      </c>
    </row>
    <row r="600" spans="78:101">
      <c r="BZ600" s="63">
        <v>44210</v>
      </c>
      <c r="CA600" s="99">
        <v>145.80000000000001</v>
      </c>
      <c r="CK600" s="63">
        <v>36025</v>
      </c>
      <c r="CL600" s="70">
        <v>80.698021992896855</v>
      </c>
      <c r="CM600" s="70">
        <v>71.136588453559099</v>
      </c>
      <c r="CO600" s="63">
        <v>43695</v>
      </c>
      <c r="CP600" s="71">
        <v>55</v>
      </c>
      <c r="CV600" s="63">
        <v>44029</v>
      </c>
      <c r="CW600" s="93">
        <v>0.29562500000000003</v>
      </c>
    </row>
    <row r="601" spans="78:101">
      <c r="BZ601" s="63">
        <v>44211</v>
      </c>
      <c r="CA601" s="99">
        <v>146.29</v>
      </c>
      <c r="CK601" s="63">
        <v>36026</v>
      </c>
      <c r="CL601" s="70">
        <v>80.677567892839178</v>
      </c>
      <c r="CM601" s="70">
        <v>71.138937102952241</v>
      </c>
      <c r="CO601" s="63">
        <v>43696</v>
      </c>
      <c r="CP601" s="71">
        <v>55</v>
      </c>
      <c r="CV601" s="63">
        <v>44030</v>
      </c>
      <c r="CW601" s="93">
        <v>0.29562500000000003</v>
      </c>
    </row>
    <row r="602" spans="78:101">
      <c r="BZ602" s="63">
        <v>44212</v>
      </c>
      <c r="CA602" s="99">
        <v>146.29</v>
      </c>
      <c r="CK602" s="63">
        <v>36027</v>
      </c>
      <c r="CL602" s="70">
        <v>80.734865190883028</v>
      </c>
      <c r="CM602" s="70">
        <v>71.141285829888503</v>
      </c>
      <c r="CO602" s="63">
        <v>43697</v>
      </c>
      <c r="CP602" s="71">
        <v>54.75</v>
      </c>
      <c r="CV602" s="63">
        <v>44031</v>
      </c>
      <c r="CW602" s="93">
        <v>0.29562500000000003</v>
      </c>
    </row>
    <row r="603" spans="78:101">
      <c r="BZ603" s="63">
        <v>44213</v>
      </c>
      <c r="CA603" s="99">
        <v>146.29</v>
      </c>
      <c r="CK603" s="63">
        <v>36028</v>
      </c>
      <c r="CL603" s="70">
        <v>80.666328508678234</v>
      </c>
      <c r="CM603" s="70">
        <v>71.143634634370457</v>
      </c>
      <c r="CO603" s="63">
        <v>43698</v>
      </c>
      <c r="CP603" s="71">
        <v>55.02</v>
      </c>
      <c r="CV603" s="63">
        <v>44032</v>
      </c>
      <c r="CW603" s="93">
        <v>0.294375</v>
      </c>
    </row>
    <row r="604" spans="78:101">
      <c r="BZ604" s="63">
        <v>44214</v>
      </c>
      <c r="CA604" s="99">
        <v>147.30000000000001</v>
      </c>
      <c r="CK604" s="63">
        <v>36029</v>
      </c>
      <c r="CL604" s="70">
        <v>80.666499012667231</v>
      </c>
      <c r="CM604" s="70">
        <v>71.145983516400676</v>
      </c>
      <c r="CO604" s="63">
        <v>43699</v>
      </c>
      <c r="CP604" s="71">
        <v>55.09</v>
      </c>
      <c r="CV604" s="63">
        <v>44033</v>
      </c>
      <c r="CW604" s="93">
        <v>0.29499999999999998</v>
      </c>
    </row>
    <row r="605" spans="78:101">
      <c r="BZ605" s="63">
        <v>44215</v>
      </c>
      <c r="CA605" s="99">
        <v>147.88</v>
      </c>
      <c r="CK605" s="63">
        <v>36030</v>
      </c>
      <c r="CL605" s="70">
        <v>80.666669517016658</v>
      </c>
      <c r="CM605" s="70">
        <v>71.148332475981704</v>
      </c>
      <c r="CO605" s="63">
        <v>43700</v>
      </c>
      <c r="CP605" s="71">
        <v>55.15</v>
      </c>
      <c r="CV605" s="63">
        <v>44034</v>
      </c>
      <c r="CW605" s="93">
        <v>0.296875</v>
      </c>
    </row>
    <row r="606" spans="78:101">
      <c r="BZ606" s="63">
        <v>44216</v>
      </c>
      <c r="CA606" s="99">
        <v>148.16</v>
      </c>
      <c r="CK606" s="63">
        <v>36031</v>
      </c>
      <c r="CL606" s="70">
        <v>80.633188412167556</v>
      </c>
      <c r="CM606" s="70">
        <v>71.150681513116126</v>
      </c>
      <c r="CO606" s="63">
        <v>43701</v>
      </c>
      <c r="CP606" s="71">
        <v>55.15</v>
      </c>
      <c r="CV606" s="63">
        <v>44035</v>
      </c>
      <c r="CW606" s="93">
        <v>0.29125000000000001</v>
      </c>
    </row>
    <row r="607" spans="78:101">
      <c r="BZ607" s="63">
        <v>44217</v>
      </c>
      <c r="CA607" s="99">
        <v>148.88</v>
      </c>
      <c r="CK607" s="63">
        <v>36032</v>
      </c>
      <c r="CL607" s="70">
        <v>80.576100913421286</v>
      </c>
      <c r="CM607" s="70">
        <v>71.153030627806444</v>
      </c>
      <c r="CO607" s="63">
        <v>43702</v>
      </c>
      <c r="CP607" s="71">
        <v>55.15</v>
      </c>
      <c r="CV607" s="63">
        <v>44036</v>
      </c>
      <c r="CW607" s="93">
        <v>0.29562500000000003</v>
      </c>
    </row>
    <row r="608" spans="78:101">
      <c r="BZ608" s="63">
        <v>44218</v>
      </c>
      <c r="CA608" s="99">
        <v>148.80000000000001</v>
      </c>
      <c r="CK608" s="63">
        <v>36033</v>
      </c>
      <c r="CL608" s="70">
        <v>80.480343768166946</v>
      </c>
      <c r="CM608" s="70">
        <v>71.155379820055302</v>
      </c>
      <c r="CO608" s="63">
        <v>43703</v>
      </c>
      <c r="CP608" s="71">
        <v>55.29</v>
      </c>
      <c r="CV608" s="63">
        <v>44037</v>
      </c>
      <c r="CW608" s="93">
        <v>0.29562500000000003</v>
      </c>
    </row>
    <row r="609" spans="78:101">
      <c r="BZ609" s="63">
        <v>44219</v>
      </c>
      <c r="CA609" s="99">
        <v>148.80000000000001</v>
      </c>
      <c r="CK609" s="63">
        <v>36034</v>
      </c>
      <c r="CL609" s="70">
        <v>80.520883076529017</v>
      </c>
      <c r="CM609" s="70">
        <v>71.157729089865185</v>
      </c>
      <c r="CO609" s="63">
        <v>43704</v>
      </c>
      <c r="CP609" s="71">
        <v>56.3</v>
      </c>
      <c r="CV609" s="63">
        <v>44038</v>
      </c>
      <c r="CW609" s="93">
        <v>0.29562500000000003</v>
      </c>
    </row>
    <row r="610" spans="78:101">
      <c r="BZ610" s="63">
        <v>44220</v>
      </c>
      <c r="CA610" s="99">
        <v>148.80000000000001</v>
      </c>
      <c r="CK610" s="63">
        <v>36035</v>
      </c>
      <c r="CL610" s="70">
        <v>80.923212883701083</v>
      </c>
      <c r="CM610" s="70">
        <v>71.160078437238695</v>
      </c>
      <c r="CO610" s="63">
        <v>43705</v>
      </c>
      <c r="CP610" s="71">
        <v>58.1</v>
      </c>
      <c r="CV610" s="63">
        <v>44039</v>
      </c>
      <c r="CW610" s="93">
        <v>0.29375000000000001</v>
      </c>
    </row>
    <row r="611" spans="78:101">
      <c r="BZ611" s="63">
        <v>44221</v>
      </c>
      <c r="CA611" s="99">
        <v>149.27000000000001</v>
      </c>
      <c r="CK611" s="63">
        <v>36036</v>
      </c>
      <c r="CL611" s="70">
        <v>80.923383930665267</v>
      </c>
      <c r="CM611" s="70">
        <v>71.16242786217839</v>
      </c>
      <c r="CO611" s="63">
        <v>43706</v>
      </c>
      <c r="CP611" s="71">
        <v>57.9</v>
      </c>
      <c r="CV611" s="63">
        <v>44040</v>
      </c>
      <c r="CW611" s="93">
        <v>0.291875</v>
      </c>
    </row>
    <row r="612" spans="78:101">
      <c r="BZ612" s="63">
        <v>44222</v>
      </c>
      <c r="CA612" s="99">
        <v>149.72</v>
      </c>
      <c r="CK612" s="63">
        <v>36037</v>
      </c>
      <c r="CL612" s="70">
        <v>80.923554977990946</v>
      </c>
      <c r="CM612" s="70">
        <v>71.164777364686813</v>
      </c>
      <c r="CO612" s="63">
        <v>43707</v>
      </c>
      <c r="CP612" s="71">
        <v>59.51</v>
      </c>
      <c r="CV612" s="63">
        <v>44041</v>
      </c>
      <c r="CW612" s="93">
        <v>0.29749999999999999</v>
      </c>
    </row>
    <row r="613" spans="78:101">
      <c r="BZ613" s="63">
        <v>44223</v>
      </c>
      <c r="CA613" s="99">
        <v>150.16</v>
      </c>
      <c r="CK613" s="63">
        <v>36038</v>
      </c>
      <c r="CL613" s="70">
        <v>81.036436114488779</v>
      </c>
      <c r="CM613" s="70">
        <v>71.167126944766537</v>
      </c>
      <c r="CO613" s="63">
        <v>43708</v>
      </c>
      <c r="CP613" s="71">
        <v>59.51</v>
      </c>
      <c r="CV613" s="63">
        <v>44042</v>
      </c>
      <c r="CW613" s="93">
        <v>0.29625000000000001</v>
      </c>
    </row>
    <row r="614" spans="78:101">
      <c r="BZ614" s="63">
        <v>44224</v>
      </c>
      <c r="CA614" s="99">
        <v>150.65</v>
      </c>
      <c r="CK614" s="63">
        <v>36039</v>
      </c>
      <c r="CL614" s="70">
        <v>81.305100400835755</v>
      </c>
      <c r="CM614" s="70">
        <v>71.169310746582212</v>
      </c>
      <c r="CO614" s="63">
        <v>43709</v>
      </c>
      <c r="CP614" s="71">
        <v>59.51</v>
      </c>
      <c r="CV614" s="63">
        <v>44043</v>
      </c>
      <c r="CW614" s="93">
        <v>0.291875</v>
      </c>
    </row>
    <row r="615" spans="78:101">
      <c r="BZ615" s="63">
        <v>44225</v>
      </c>
      <c r="CA615" s="99">
        <v>150.52000000000001</v>
      </c>
      <c r="CK615" s="63">
        <v>36040</v>
      </c>
      <c r="CL615" s="70">
        <v>81.259328676345959</v>
      </c>
      <c r="CM615" s="70">
        <v>71.171494615409046</v>
      </c>
      <c r="CO615" s="63">
        <v>43710</v>
      </c>
      <c r="CP615" s="71">
        <v>59.51</v>
      </c>
      <c r="CV615" s="63">
        <v>44044</v>
      </c>
      <c r="CW615" s="93">
        <v>0.291875</v>
      </c>
    </row>
    <row r="616" spans="78:101">
      <c r="BZ616" s="63">
        <v>44226</v>
      </c>
      <c r="CA616" s="99">
        <v>150.52000000000001</v>
      </c>
      <c r="CK616" s="63">
        <v>36041</v>
      </c>
      <c r="CL616" s="70">
        <v>81.650396601575508</v>
      </c>
      <c r="CM616" s="70">
        <v>71.173678551249054</v>
      </c>
      <c r="CO616" s="63">
        <v>43711</v>
      </c>
      <c r="CP616" s="71">
        <v>55.98</v>
      </c>
      <c r="CV616" s="63">
        <v>44045</v>
      </c>
      <c r="CW616" s="93">
        <v>0.291875</v>
      </c>
    </row>
    <row r="617" spans="78:101">
      <c r="BZ617" s="63">
        <v>44227</v>
      </c>
      <c r="CA617" s="99">
        <v>150.52000000000001</v>
      </c>
      <c r="CK617" s="63">
        <v>36042</v>
      </c>
      <c r="CL617" s="70">
        <v>81.553124591633889</v>
      </c>
      <c r="CM617" s="70">
        <v>71.175862554104327</v>
      </c>
      <c r="CO617" s="63">
        <v>43712</v>
      </c>
      <c r="CP617" s="71">
        <v>56</v>
      </c>
      <c r="CV617" s="63">
        <v>44046</v>
      </c>
      <c r="CW617" s="93">
        <v>0.29875000000000002</v>
      </c>
    </row>
    <row r="618" spans="78:101">
      <c r="CK618" s="63">
        <v>36043</v>
      </c>
      <c r="CL618" s="70">
        <v>81.555022848278526</v>
      </c>
      <c r="CM618" s="70">
        <v>71.178046623976911</v>
      </c>
      <c r="CO618" s="63">
        <v>43713</v>
      </c>
      <c r="CP618" s="71">
        <v>56.01</v>
      </c>
      <c r="CV618" s="63">
        <v>44047</v>
      </c>
      <c r="CW618" s="93">
        <v>0.29249999999999998</v>
      </c>
    </row>
    <row r="619" spans="78:101">
      <c r="CK619" s="63">
        <v>36044</v>
      </c>
      <c r="CL619" s="70">
        <v>81.556921149107581</v>
      </c>
      <c r="CM619" s="70">
        <v>71.180230760868866</v>
      </c>
      <c r="CO619" s="63">
        <v>43714</v>
      </c>
      <c r="CP619" s="71">
        <v>55.82</v>
      </c>
      <c r="CV619" s="63">
        <v>44048</v>
      </c>
      <c r="CW619" s="93">
        <v>0.294375</v>
      </c>
    </row>
    <row r="620" spans="78:101">
      <c r="CK620" s="63">
        <v>36045</v>
      </c>
      <c r="CL620" s="70">
        <v>81.680050089714214</v>
      </c>
      <c r="CM620" s="70">
        <v>71.182414964782254</v>
      </c>
      <c r="CO620" s="63">
        <v>43715</v>
      </c>
      <c r="CP620" s="71">
        <v>55.82</v>
      </c>
      <c r="CV620" s="63">
        <v>44049</v>
      </c>
      <c r="CW620" s="93">
        <v>0.29812499999999997</v>
      </c>
    </row>
    <row r="621" spans="78:101">
      <c r="CK621" s="63">
        <v>36046</v>
      </c>
      <c r="CL621" s="70">
        <v>81.646434616913695</v>
      </c>
      <c r="CM621" s="70">
        <v>71.184599235719119</v>
      </c>
      <c r="CO621" s="63">
        <v>43716</v>
      </c>
      <c r="CP621" s="71">
        <v>55.82</v>
      </c>
      <c r="CV621" s="63">
        <v>44050</v>
      </c>
      <c r="CW621" s="93">
        <v>0.29625000000000001</v>
      </c>
    </row>
    <row r="622" spans="78:101">
      <c r="CK622" s="63">
        <v>36047</v>
      </c>
      <c r="CL622" s="70">
        <v>81.626020921906957</v>
      </c>
      <c r="CM622" s="70">
        <v>71.186783573681495</v>
      </c>
      <c r="CO622" s="63">
        <v>43717</v>
      </c>
      <c r="CP622" s="71">
        <v>56.02</v>
      </c>
      <c r="CV622" s="63">
        <v>44051</v>
      </c>
      <c r="CW622" s="93">
        <v>0.29625000000000001</v>
      </c>
    </row>
    <row r="623" spans="78:101">
      <c r="CK623" s="63">
        <v>36048</v>
      </c>
      <c r="CL623" s="70">
        <v>82.115593022200997</v>
      </c>
      <c r="CM623" s="70">
        <v>71.188967978671485</v>
      </c>
      <c r="CO623" s="63">
        <v>43718</v>
      </c>
      <c r="CP623" s="71">
        <v>56.01</v>
      </c>
      <c r="CV623" s="63">
        <v>44052</v>
      </c>
      <c r="CW623" s="93">
        <v>0.29625000000000001</v>
      </c>
    </row>
    <row r="624" spans="78:101">
      <c r="CK624" s="63">
        <v>36049</v>
      </c>
      <c r="CL624" s="70">
        <v>82.209913289823234</v>
      </c>
      <c r="CM624" s="70">
        <v>71.191152450691106</v>
      </c>
      <c r="CO624" s="63">
        <v>43719</v>
      </c>
      <c r="CP624" s="71">
        <v>56.18</v>
      </c>
      <c r="CV624" s="63">
        <v>44053</v>
      </c>
      <c r="CW624" s="93">
        <v>0.3</v>
      </c>
    </row>
    <row r="625" spans="89:101">
      <c r="CK625" s="63">
        <v>36050</v>
      </c>
      <c r="CL625" s="70">
        <v>82.211826834091937</v>
      </c>
      <c r="CM625" s="70">
        <v>71.193336989742434</v>
      </c>
      <c r="CO625" s="63">
        <v>43720</v>
      </c>
      <c r="CP625" s="71">
        <v>56.12</v>
      </c>
      <c r="CV625" s="63">
        <v>44054</v>
      </c>
      <c r="CW625" s="93">
        <v>0.296875</v>
      </c>
    </row>
    <row r="626" spans="89:101">
      <c r="CK626" s="63">
        <v>36051</v>
      </c>
      <c r="CL626" s="70">
        <v>82.213740422900941</v>
      </c>
      <c r="CM626" s="70">
        <v>71.195521595827557</v>
      </c>
      <c r="CO626" s="63">
        <v>43721</v>
      </c>
      <c r="CP626" s="71">
        <v>56.11</v>
      </c>
      <c r="CV626" s="63">
        <v>44055</v>
      </c>
      <c r="CW626" s="93">
        <v>0.29749999999999999</v>
      </c>
    </row>
    <row r="627" spans="89:101">
      <c r="CK627" s="63">
        <v>36052</v>
      </c>
      <c r="CL627" s="70">
        <v>81.999471414991703</v>
      </c>
      <c r="CM627" s="70">
        <v>71.197706268948465</v>
      </c>
      <c r="CO627" s="63">
        <v>43722</v>
      </c>
      <c r="CP627" s="71">
        <v>56.11</v>
      </c>
      <c r="CV627" s="63">
        <v>44056</v>
      </c>
      <c r="CW627" s="93">
        <v>0.29312500000000002</v>
      </c>
    </row>
    <row r="628" spans="89:101">
      <c r="CK628" s="63">
        <v>36053</v>
      </c>
      <c r="CL628" s="70">
        <v>82.213616769533118</v>
      </c>
      <c r="CM628" s="70">
        <v>71.199891009107262</v>
      </c>
      <c r="CO628" s="63">
        <v>43723</v>
      </c>
      <c r="CP628" s="71">
        <v>56.11</v>
      </c>
      <c r="CV628" s="63">
        <v>44057</v>
      </c>
      <c r="CW628" s="93">
        <v>0.29875000000000002</v>
      </c>
    </row>
    <row r="629" spans="89:101">
      <c r="CK629" s="63">
        <v>36054</v>
      </c>
      <c r="CL629" s="70">
        <v>82.005605827031928</v>
      </c>
      <c r="CM629" s="70">
        <v>71.202075816306007</v>
      </c>
      <c r="CO629" s="63">
        <v>43724</v>
      </c>
      <c r="CP629" s="71">
        <v>56.28</v>
      </c>
      <c r="CV629" s="63">
        <v>44058</v>
      </c>
      <c r="CW629" s="93">
        <v>0.29875000000000002</v>
      </c>
    </row>
    <row r="630" spans="89:101">
      <c r="CK630" s="63">
        <v>36055</v>
      </c>
      <c r="CL630" s="70">
        <v>82.18277534700664</v>
      </c>
      <c r="CM630" s="70">
        <v>71.204260690546732</v>
      </c>
      <c r="CO630" s="63">
        <v>43725</v>
      </c>
      <c r="CP630" s="71">
        <v>56.51</v>
      </c>
      <c r="CV630" s="63">
        <v>44059</v>
      </c>
      <c r="CW630" s="93">
        <v>0.29875000000000002</v>
      </c>
    </row>
    <row r="631" spans="89:101">
      <c r="CK631" s="63">
        <v>36056</v>
      </c>
      <c r="CL631" s="70">
        <v>82.064445784592081</v>
      </c>
      <c r="CM631" s="70">
        <v>71.2064456318315</v>
      </c>
      <c r="CO631" s="63">
        <v>43726</v>
      </c>
      <c r="CP631" s="71">
        <v>56.52</v>
      </c>
      <c r="CV631" s="63">
        <v>44060</v>
      </c>
      <c r="CW631" s="93">
        <v>0.29875000000000002</v>
      </c>
    </row>
    <row r="632" spans="89:101">
      <c r="CK632" s="63">
        <v>36057</v>
      </c>
      <c r="CL632" s="70">
        <v>82.066355942912566</v>
      </c>
      <c r="CM632" s="70">
        <v>71.208630640162397</v>
      </c>
      <c r="CO632" s="63">
        <v>43727</v>
      </c>
      <c r="CP632" s="71">
        <v>56.57</v>
      </c>
      <c r="CV632" s="63">
        <v>44061</v>
      </c>
      <c r="CW632" s="93">
        <v>0.299375</v>
      </c>
    </row>
    <row r="633" spans="89:101">
      <c r="CK633" s="63">
        <v>36058</v>
      </c>
      <c r="CL633" s="70">
        <v>82.06826614569448</v>
      </c>
      <c r="CM633" s="70">
        <v>71.210815715541443</v>
      </c>
      <c r="CO633" s="63">
        <v>43728</v>
      </c>
      <c r="CP633" s="71">
        <v>56.67</v>
      </c>
      <c r="CV633" s="63">
        <v>44062</v>
      </c>
      <c r="CW633" s="93">
        <v>0.29812499999999997</v>
      </c>
    </row>
    <row r="634" spans="89:101">
      <c r="CK634" s="63">
        <v>36059</v>
      </c>
      <c r="CL634" s="70">
        <v>82.101699657807018</v>
      </c>
      <c r="CM634" s="70">
        <v>71.213000857970698</v>
      </c>
      <c r="CO634" s="63">
        <v>43729</v>
      </c>
      <c r="CP634" s="71">
        <v>56.67</v>
      </c>
      <c r="CV634" s="63">
        <v>44063</v>
      </c>
      <c r="CW634" s="93">
        <v>0.3</v>
      </c>
    </row>
    <row r="635" spans="89:101">
      <c r="CK635" s="63">
        <v>36060</v>
      </c>
      <c r="CL635" s="70">
        <v>82.021963114316264</v>
      </c>
      <c r="CM635" s="70">
        <v>71.215186067452237</v>
      </c>
      <c r="CO635" s="63">
        <v>43730</v>
      </c>
      <c r="CP635" s="71">
        <v>56.67</v>
      </c>
      <c r="CV635" s="63">
        <v>44064</v>
      </c>
      <c r="CW635" s="93">
        <v>0.29562500000000003</v>
      </c>
    </row>
    <row r="636" spans="89:101">
      <c r="CK636" s="63">
        <v>36061</v>
      </c>
      <c r="CL636" s="70">
        <v>81.970121610139358</v>
      </c>
      <c r="CM636" s="70">
        <v>71.217371343988134</v>
      </c>
      <c r="CO636" s="63">
        <v>43731</v>
      </c>
      <c r="CP636" s="71">
        <v>56.920999999999999</v>
      </c>
      <c r="CV636" s="63">
        <v>44065</v>
      </c>
      <c r="CW636" s="93">
        <v>0.29562500000000003</v>
      </c>
    </row>
    <row r="637" spans="89:101">
      <c r="CK637" s="63">
        <v>36062</v>
      </c>
      <c r="CL637" s="70">
        <v>82.141536744758326</v>
      </c>
      <c r="CM637" s="70">
        <v>71.219556687580408</v>
      </c>
      <c r="CO637" s="63">
        <v>43732</v>
      </c>
      <c r="CP637" s="71">
        <v>56.87</v>
      </c>
      <c r="CV637" s="63">
        <v>44066</v>
      </c>
      <c r="CW637" s="93">
        <v>0.29562500000000003</v>
      </c>
    </row>
    <row r="638" spans="89:101">
      <c r="CK638" s="63">
        <v>36063</v>
      </c>
      <c r="CL638" s="70">
        <v>82.220246584059538</v>
      </c>
      <c r="CM638" s="70">
        <v>71.221742098231132</v>
      </c>
      <c r="CO638" s="63">
        <v>43733</v>
      </c>
      <c r="CP638" s="71">
        <v>57.04</v>
      </c>
      <c r="CV638" s="63">
        <v>44067</v>
      </c>
      <c r="CW638" s="93">
        <v>0.28937499999999999</v>
      </c>
    </row>
    <row r="639" spans="89:101">
      <c r="CK639" s="63">
        <v>36064</v>
      </c>
      <c r="CL639" s="70">
        <v>82.222160368849316</v>
      </c>
      <c r="CM639" s="70">
        <v>71.223927575942369</v>
      </c>
      <c r="CO639" s="63">
        <v>43734</v>
      </c>
      <c r="CP639" s="71">
        <v>57.21</v>
      </c>
      <c r="CV639" s="63">
        <v>44068</v>
      </c>
      <c r="CW639" s="93">
        <v>0.29562500000000003</v>
      </c>
    </row>
    <row r="640" spans="89:101">
      <c r="CK640" s="63">
        <v>36065</v>
      </c>
      <c r="CL640" s="70">
        <v>82.224074198184937</v>
      </c>
      <c r="CM640" s="70">
        <v>71.226113120716164</v>
      </c>
      <c r="CO640" s="63">
        <v>43735</v>
      </c>
      <c r="CP640" s="71">
        <v>57.32</v>
      </c>
      <c r="CV640" s="63">
        <v>44069</v>
      </c>
      <c r="CW640" s="93">
        <v>0.29875000000000002</v>
      </c>
    </row>
    <row r="641" spans="89:101">
      <c r="CK641" s="63">
        <v>36066</v>
      </c>
      <c r="CL641" s="70">
        <v>82.04890081699233</v>
      </c>
      <c r="CM641" s="70">
        <v>71.228298732554578</v>
      </c>
      <c r="CO641" s="63">
        <v>43736</v>
      </c>
      <c r="CP641" s="71">
        <v>57.32</v>
      </c>
      <c r="CV641" s="63">
        <v>44070</v>
      </c>
      <c r="CW641" s="93">
        <v>0.291875</v>
      </c>
    </row>
    <row r="642" spans="89:101">
      <c r="CK642" s="63">
        <v>36067</v>
      </c>
      <c r="CL642" s="70">
        <v>82.122595258096226</v>
      </c>
      <c r="CM642" s="70">
        <v>71.230484411459699</v>
      </c>
      <c r="CO642" s="63">
        <v>43737</v>
      </c>
      <c r="CP642" s="71">
        <v>57.32</v>
      </c>
      <c r="CV642" s="63">
        <v>44071</v>
      </c>
      <c r="CW642" s="93">
        <v>0.299375</v>
      </c>
    </row>
    <row r="643" spans="89:101">
      <c r="CK643" s="63">
        <v>36068</v>
      </c>
      <c r="CL643" s="70">
        <v>82.12934440136101</v>
      </c>
      <c r="CM643" s="70">
        <v>71.232670157433546</v>
      </c>
      <c r="CO643" s="63">
        <v>43738</v>
      </c>
      <c r="CP643" s="71">
        <v>57.594999999999999</v>
      </c>
      <c r="CV643" s="63">
        <v>44072</v>
      </c>
      <c r="CW643" s="93">
        <v>0.299375</v>
      </c>
    </row>
    <row r="644" spans="89:101">
      <c r="CK644" s="63">
        <v>36069</v>
      </c>
      <c r="CL644" s="70">
        <v>82.435096358199914</v>
      </c>
      <c r="CM644" s="70">
        <v>71.246708516845928</v>
      </c>
      <c r="CO644" s="63">
        <v>43739</v>
      </c>
      <c r="CP644" s="71">
        <v>57.64</v>
      </c>
      <c r="CV644" s="63">
        <v>44073</v>
      </c>
      <c r="CW644" s="93">
        <v>0.299375</v>
      </c>
    </row>
    <row r="645" spans="89:101">
      <c r="CK645" s="63">
        <v>36070</v>
      </c>
      <c r="CL645" s="70">
        <v>82.632479897921783</v>
      </c>
      <c r="CM645" s="70">
        <v>71.260749642903662</v>
      </c>
      <c r="CO645" s="63">
        <v>43740</v>
      </c>
      <c r="CP645" s="71">
        <v>57.82</v>
      </c>
      <c r="CV645" s="63">
        <v>44074</v>
      </c>
      <c r="CW645" s="93">
        <v>0.29625000000000001</v>
      </c>
    </row>
    <row r="646" spans="89:101">
      <c r="CK646" s="63">
        <v>36071</v>
      </c>
      <c r="CL646" s="70">
        <v>82.645987208037383</v>
      </c>
      <c r="CM646" s="70">
        <v>71.274793536151961</v>
      </c>
      <c r="CO646" s="63">
        <v>43741</v>
      </c>
      <c r="CP646" s="71">
        <v>57.734999999999999</v>
      </c>
      <c r="CV646" s="63">
        <v>44075</v>
      </c>
      <c r="CW646" s="93">
        <v>0.296875</v>
      </c>
    </row>
    <row r="647" spans="89:101">
      <c r="CK647" s="63">
        <v>36072</v>
      </c>
      <c r="CL647" s="70">
        <v>82.659496726091405</v>
      </c>
      <c r="CM647" s="70">
        <v>71.28884019713621</v>
      </c>
      <c r="CO647" s="63">
        <v>43742</v>
      </c>
      <c r="CP647" s="71">
        <v>57.73</v>
      </c>
      <c r="CV647" s="63">
        <v>44076</v>
      </c>
      <c r="CW647" s="93">
        <v>0.29749999999999999</v>
      </c>
    </row>
    <row r="648" spans="89:101">
      <c r="CK648" s="63">
        <v>36073</v>
      </c>
      <c r="CL648" s="70">
        <v>82.701991072564908</v>
      </c>
      <c r="CM648" s="70">
        <v>71.302889626401864</v>
      </c>
      <c r="CO648" s="63">
        <v>43743</v>
      </c>
      <c r="CP648" s="71">
        <v>57.73</v>
      </c>
      <c r="CV648" s="63">
        <v>44077</v>
      </c>
      <c r="CW648" s="93">
        <v>0.3</v>
      </c>
    </row>
    <row r="649" spans="89:101">
      <c r="CK649" s="63">
        <v>36074</v>
      </c>
      <c r="CL649" s="70">
        <v>82.732606615661595</v>
      </c>
      <c r="CM649" s="70">
        <v>71.31694182449445</v>
      </c>
      <c r="CO649" s="63">
        <v>43744</v>
      </c>
      <c r="CP649" s="71">
        <v>57.73</v>
      </c>
      <c r="CV649" s="63">
        <v>44078</v>
      </c>
      <c r="CW649" s="93">
        <v>0.29812499999999997</v>
      </c>
    </row>
    <row r="650" spans="89:101">
      <c r="CK650" s="63">
        <v>36075</v>
      </c>
      <c r="CL650" s="70">
        <v>83.274609086353806</v>
      </c>
      <c r="CM650" s="70">
        <v>71.330996791959691</v>
      </c>
      <c r="CO650" s="63">
        <v>43745</v>
      </c>
      <c r="CP650" s="71">
        <v>57.84</v>
      </c>
      <c r="CV650" s="63">
        <v>44081</v>
      </c>
      <c r="CW650" s="93">
        <v>0.29625000000000001</v>
      </c>
    </row>
    <row r="651" spans="89:101">
      <c r="CK651" s="63">
        <v>36076</v>
      </c>
      <c r="CL651" s="70">
        <v>83.435533274785399</v>
      </c>
      <c r="CM651" s="70">
        <v>71.345054529343329</v>
      </c>
      <c r="CO651" s="63">
        <v>43746</v>
      </c>
      <c r="CP651" s="71">
        <v>57.85</v>
      </c>
      <c r="CV651" s="63">
        <v>44082</v>
      </c>
      <c r="CW651" s="93">
        <v>0.29875000000000002</v>
      </c>
    </row>
    <row r="652" spans="89:101">
      <c r="CK652" s="63">
        <v>36077</v>
      </c>
      <c r="CL652" s="70">
        <v>83.137113253290636</v>
      </c>
      <c r="CM652" s="70">
        <v>71.359115037191259</v>
      </c>
      <c r="CO652" s="63">
        <v>43747</v>
      </c>
      <c r="CP652" s="71">
        <v>57.99</v>
      </c>
      <c r="CV652" s="63">
        <v>44083</v>
      </c>
      <c r="CW652" s="93">
        <v>0.299375</v>
      </c>
    </row>
    <row r="653" spans="89:101">
      <c r="CK653" s="63">
        <v>36078</v>
      </c>
      <c r="CL653" s="70">
        <v>83.150703052026159</v>
      </c>
      <c r="CM653" s="70">
        <v>71.373178316049518</v>
      </c>
      <c r="CO653" s="63">
        <v>43748</v>
      </c>
      <c r="CP653" s="71">
        <v>57.984999999999999</v>
      </c>
      <c r="CV653" s="63">
        <v>44084</v>
      </c>
      <c r="CW653" s="93">
        <v>0.296875</v>
      </c>
    </row>
    <row r="654" spans="89:101">
      <c r="CK654" s="63">
        <v>36079</v>
      </c>
      <c r="CL654" s="70">
        <v>83.164295072183876</v>
      </c>
      <c r="CM654" s="70">
        <v>71.387244366464174</v>
      </c>
      <c r="CO654" s="63">
        <v>43749</v>
      </c>
      <c r="CP654" s="71">
        <v>58.05</v>
      </c>
      <c r="CV654" s="63">
        <v>44085</v>
      </c>
      <c r="CW654" s="93">
        <v>0.29499999999999998</v>
      </c>
    </row>
    <row r="655" spans="89:101">
      <c r="CK655" s="63">
        <v>36080</v>
      </c>
      <c r="CL655" s="70">
        <v>83.177889314126901</v>
      </c>
      <c r="CM655" s="70">
        <v>71.401313188981462</v>
      </c>
      <c r="CO655" s="63">
        <v>43750</v>
      </c>
      <c r="CP655" s="71">
        <v>58.05</v>
      </c>
      <c r="CV655" s="63">
        <v>44088</v>
      </c>
      <c r="CW655" s="93">
        <v>0.296875</v>
      </c>
    </row>
    <row r="656" spans="89:101">
      <c r="CK656" s="63">
        <v>36081</v>
      </c>
      <c r="CL656" s="70">
        <v>83.093775258090247</v>
      </c>
      <c r="CM656" s="70">
        <v>71.415384784147662</v>
      </c>
      <c r="CO656" s="63">
        <v>43751</v>
      </c>
      <c r="CP656" s="71">
        <v>58.05</v>
      </c>
      <c r="CV656" s="63">
        <v>44089</v>
      </c>
      <c r="CW656" s="93">
        <v>0.29499999999999998</v>
      </c>
    </row>
    <row r="657" spans="89:101">
      <c r="CK657" s="63">
        <v>36082</v>
      </c>
      <c r="CL657" s="70">
        <v>83.032093203772988</v>
      </c>
      <c r="CM657" s="70">
        <v>71.429459152509239</v>
      </c>
      <c r="CO657" s="63">
        <v>43752</v>
      </c>
      <c r="CP657" s="71">
        <v>58.05</v>
      </c>
      <c r="CV657" s="63">
        <v>44090</v>
      </c>
      <c r="CW657" s="93">
        <v>0.29875000000000002</v>
      </c>
    </row>
    <row r="658" spans="89:101">
      <c r="CK658" s="63">
        <v>36083</v>
      </c>
      <c r="CL658" s="70">
        <v>83.329705837178082</v>
      </c>
      <c r="CM658" s="70">
        <v>71.443536294612713</v>
      </c>
      <c r="CO658" s="63">
        <v>43753</v>
      </c>
      <c r="CP658" s="71">
        <v>58.27</v>
      </c>
      <c r="CV658" s="63">
        <v>44091</v>
      </c>
      <c r="CW658" s="93">
        <v>0.29875000000000002</v>
      </c>
    </row>
    <row r="659" spans="89:101">
      <c r="CK659" s="63">
        <v>36084</v>
      </c>
      <c r="CL659" s="70">
        <v>83.43675955815759</v>
      </c>
      <c r="CM659" s="70">
        <v>71.457616211004705</v>
      </c>
      <c r="CO659" s="63">
        <v>43754</v>
      </c>
      <c r="CP659" s="71">
        <v>58.347999999999999</v>
      </c>
      <c r="CV659" s="63">
        <v>44092</v>
      </c>
      <c r="CW659" s="93">
        <v>0.29875000000000002</v>
      </c>
    </row>
    <row r="660" spans="89:101">
      <c r="CK660" s="63">
        <v>36085</v>
      </c>
      <c r="CL660" s="70">
        <v>83.450398337821312</v>
      </c>
      <c r="CM660" s="70">
        <v>71.471698902231992</v>
      </c>
      <c r="CO660" s="63">
        <v>43755</v>
      </c>
      <c r="CP660" s="71">
        <v>58.319000000000003</v>
      </c>
      <c r="CV660" s="63">
        <v>44095</v>
      </c>
      <c r="CW660" s="93">
        <v>0.3</v>
      </c>
    </row>
    <row r="661" spans="89:101">
      <c r="CK661" s="63">
        <v>36086</v>
      </c>
      <c r="CL661" s="70">
        <v>83.464039346913765</v>
      </c>
      <c r="CM661" s="70">
        <v>71.485784368841422</v>
      </c>
      <c r="CO661" s="63">
        <v>43756</v>
      </c>
      <c r="CP661" s="71">
        <v>58.35</v>
      </c>
      <c r="CV661" s="63">
        <v>44096</v>
      </c>
      <c r="CW661" s="93">
        <v>0.29749999999999999</v>
      </c>
    </row>
    <row r="662" spans="89:101">
      <c r="CK662" s="63">
        <v>36087</v>
      </c>
      <c r="CL662" s="70">
        <v>83.365631768789825</v>
      </c>
      <c r="CM662" s="70">
        <v>71.499872611379985</v>
      </c>
      <c r="CO662" s="63">
        <v>43757</v>
      </c>
      <c r="CP662" s="71">
        <v>58.35</v>
      </c>
      <c r="CV662" s="63">
        <v>44097</v>
      </c>
      <c r="CW662" s="93">
        <v>0.29249999999999998</v>
      </c>
    </row>
    <row r="663" spans="89:101">
      <c r="CK663" s="63">
        <v>36088</v>
      </c>
      <c r="CL663" s="70">
        <v>83.149130793236694</v>
      </c>
      <c r="CM663" s="70">
        <v>71.513963630394713</v>
      </c>
      <c r="CO663" s="63">
        <v>43758</v>
      </c>
      <c r="CP663" s="71">
        <v>58.35</v>
      </c>
      <c r="CV663" s="63">
        <v>44098</v>
      </c>
      <c r="CW663" s="93">
        <v>0.29562500000000003</v>
      </c>
    </row>
    <row r="664" spans="89:101">
      <c r="CK664" s="63">
        <v>36089</v>
      </c>
      <c r="CL664" s="70">
        <v>83.06688226392329</v>
      </c>
      <c r="CM664" s="70">
        <v>71.528057426432795</v>
      </c>
      <c r="CO664" s="63">
        <v>43759</v>
      </c>
      <c r="CP664" s="71">
        <v>58.51</v>
      </c>
      <c r="CV664" s="63">
        <v>44099</v>
      </c>
      <c r="CW664" s="93">
        <v>0.29562500000000003</v>
      </c>
    </row>
    <row r="665" spans="89:101">
      <c r="CK665" s="63">
        <v>36090</v>
      </c>
      <c r="CL665" s="70">
        <v>83.18748787740185</v>
      </c>
      <c r="CM665" s="70">
        <v>71.542154000041535</v>
      </c>
      <c r="CO665" s="63">
        <v>43760</v>
      </c>
      <c r="CP665" s="71">
        <v>58.65</v>
      </c>
      <c r="CV665" s="63">
        <v>44102</v>
      </c>
      <c r="CW665" s="93">
        <v>0.29812499999999997</v>
      </c>
    </row>
    <row r="666" spans="89:101">
      <c r="CK666" s="63">
        <v>36091</v>
      </c>
      <c r="CL666" s="70">
        <v>83.237541688311708</v>
      </c>
      <c r="CM666" s="70">
        <v>71.556253351768348</v>
      </c>
      <c r="CO666" s="63">
        <v>43761</v>
      </c>
      <c r="CP666" s="71">
        <v>59</v>
      </c>
      <c r="CV666" s="63">
        <v>44103</v>
      </c>
      <c r="CW666" s="93">
        <v>0.30062499999999998</v>
      </c>
    </row>
    <row r="667" spans="89:101">
      <c r="CK667" s="63">
        <v>36092</v>
      </c>
      <c r="CL667" s="70">
        <v>83.251147903328302</v>
      </c>
      <c r="CM667" s="70">
        <v>71.570355482160707</v>
      </c>
      <c r="CO667" s="63">
        <v>43762</v>
      </c>
      <c r="CP667" s="71">
        <v>59.45</v>
      </c>
      <c r="CV667" s="63">
        <v>44104</v>
      </c>
      <c r="CW667" s="93">
        <v>0.296875</v>
      </c>
    </row>
    <row r="668" spans="89:101">
      <c r="CK668" s="63">
        <v>36093</v>
      </c>
      <c r="CL668" s="70">
        <v>83.264756342450539</v>
      </c>
      <c r="CM668" s="70">
        <v>71.584460391766214</v>
      </c>
      <c r="CO668" s="63">
        <v>43763</v>
      </c>
      <c r="CP668" s="71">
        <v>59.99</v>
      </c>
      <c r="CV668" s="63">
        <v>44105</v>
      </c>
      <c r="CW668" s="93">
        <v>0.28875000000000001</v>
      </c>
    </row>
    <row r="669" spans="89:101">
      <c r="CK669" s="63">
        <v>36094</v>
      </c>
      <c r="CL669" s="70">
        <v>83.126829398435078</v>
      </c>
      <c r="CM669" s="70">
        <v>71.59856808113264</v>
      </c>
      <c r="CO669" s="63">
        <v>43764</v>
      </c>
      <c r="CP669" s="71">
        <v>59.99</v>
      </c>
      <c r="CV669" s="63">
        <v>44106</v>
      </c>
      <c r="CW669" s="93">
        <v>0.296875</v>
      </c>
    </row>
    <row r="670" spans="89:101">
      <c r="CK670" s="63">
        <v>36095</v>
      </c>
      <c r="CL670" s="70">
        <v>82.920117554448609</v>
      </c>
      <c r="CM670" s="70">
        <v>71.612678550807757</v>
      </c>
      <c r="CO670" s="63">
        <v>43765</v>
      </c>
      <c r="CP670" s="71">
        <v>59.99</v>
      </c>
      <c r="CV670" s="63">
        <v>44109</v>
      </c>
      <c r="CW670" s="93">
        <v>0.29875000000000002</v>
      </c>
    </row>
    <row r="671" spans="89:101">
      <c r="CK671" s="63">
        <v>36096</v>
      </c>
      <c r="CL671" s="70">
        <v>82.970160892152833</v>
      </c>
      <c r="CM671" s="70">
        <v>71.62679180133955</v>
      </c>
      <c r="CO671" s="63">
        <v>43766</v>
      </c>
      <c r="CP671" s="71">
        <v>59.5</v>
      </c>
      <c r="CV671" s="63">
        <v>44110</v>
      </c>
      <c r="CW671" s="93">
        <v>0.299375</v>
      </c>
    </row>
    <row r="672" spans="89:101">
      <c r="CK672" s="63">
        <v>36097</v>
      </c>
      <c r="CL672" s="70">
        <v>83.073647828649271</v>
      </c>
      <c r="CM672" s="70">
        <v>71.640907833276046</v>
      </c>
      <c r="CO672" s="63">
        <v>43767</v>
      </c>
      <c r="CP672" s="71">
        <v>59.47</v>
      </c>
      <c r="CV672" s="63">
        <v>44111</v>
      </c>
      <c r="CW672" s="93">
        <v>0.296875</v>
      </c>
    </row>
    <row r="673" spans="89:101">
      <c r="CK673" s="63">
        <v>36098</v>
      </c>
      <c r="CL673" s="70">
        <v>83.026960083467699</v>
      </c>
      <c r="CM673" s="70">
        <v>71.655026647165386</v>
      </c>
      <c r="CO673" s="63">
        <v>43768</v>
      </c>
      <c r="CP673" s="71">
        <v>59.72</v>
      </c>
      <c r="CV673" s="63">
        <v>44112</v>
      </c>
      <c r="CW673" s="93">
        <v>0.29562500000000003</v>
      </c>
    </row>
    <row r="674" spans="89:101">
      <c r="CK674" s="63">
        <v>36099</v>
      </c>
      <c r="CL674" s="70">
        <v>83.040531876292846</v>
      </c>
      <c r="CM674" s="70">
        <v>71.669148243555824</v>
      </c>
      <c r="CO674" s="63">
        <v>43769</v>
      </c>
      <c r="CP674" s="71">
        <v>59.67</v>
      </c>
      <c r="CV674" s="63">
        <v>44113</v>
      </c>
      <c r="CW674" s="93">
        <v>0.29749999999999999</v>
      </c>
    </row>
    <row r="675" spans="89:101">
      <c r="CK675" s="63">
        <v>36100</v>
      </c>
      <c r="CL675" s="70">
        <v>83.047769959702066</v>
      </c>
      <c r="CM675" s="70">
        <v>71.677741408783547</v>
      </c>
      <c r="CO675" s="63">
        <v>43770</v>
      </c>
      <c r="CP675" s="71">
        <v>59.75</v>
      </c>
      <c r="CV675" s="63">
        <v>44117</v>
      </c>
      <c r="CW675" s="93">
        <v>0.29812499999999997</v>
      </c>
    </row>
    <row r="676" spans="89:101">
      <c r="CK676" s="63">
        <v>36101</v>
      </c>
      <c r="CL676" s="70">
        <v>83.177489322411077</v>
      </c>
      <c r="CM676" s="70">
        <v>71.686335604335895</v>
      </c>
      <c r="CO676" s="63">
        <v>43771</v>
      </c>
      <c r="CP676" s="71">
        <v>59.75</v>
      </c>
      <c r="CV676" s="63">
        <v>44118</v>
      </c>
      <c r="CW676" s="93">
        <v>0.29625000000000001</v>
      </c>
    </row>
    <row r="677" spans="89:101">
      <c r="CK677" s="63">
        <v>36102</v>
      </c>
      <c r="CL677" s="70">
        <v>83.035301883842834</v>
      </c>
      <c r="CM677" s="70">
        <v>71.694930830336389</v>
      </c>
      <c r="CO677" s="63">
        <v>43772</v>
      </c>
      <c r="CP677" s="71">
        <v>59.75</v>
      </c>
      <c r="CV677" s="63">
        <v>44119</v>
      </c>
      <c r="CW677" s="93">
        <v>0.3</v>
      </c>
    </row>
    <row r="678" spans="89:101">
      <c r="CK678" s="63">
        <v>36103</v>
      </c>
      <c r="CL678" s="70">
        <v>82.886975902900915</v>
      </c>
      <c r="CM678" s="70">
        <v>71.703527086908593</v>
      </c>
      <c r="CO678" s="63">
        <v>43773</v>
      </c>
      <c r="CP678" s="71">
        <v>59.7</v>
      </c>
      <c r="CV678" s="63">
        <v>44120</v>
      </c>
      <c r="CW678" s="93">
        <v>0.31687500000000002</v>
      </c>
    </row>
    <row r="679" spans="89:101">
      <c r="CK679" s="63">
        <v>36104</v>
      </c>
      <c r="CL679" s="70">
        <v>83.033019264503153</v>
      </c>
      <c r="CM679" s="70">
        <v>71.712124374176128</v>
      </c>
      <c r="CO679" s="63">
        <v>43774</v>
      </c>
      <c r="CP679" s="71">
        <v>59.65</v>
      </c>
      <c r="CV679" s="63">
        <v>44123</v>
      </c>
      <c r="CW679" s="93">
        <v>0.31562499999999999</v>
      </c>
    </row>
    <row r="680" spans="89:101">
      <c r="CK680" s="63">
        <v>36105</v>
      </c>
      <c r="CL680" s="70">
        <v>82.942733168864507</v>
      </c>
      <c r="CM680" s="70">
        <v>71.720722692262498</v>
      </c>
      <c r="CO680" s="63">
        <v>43775</v>
      </c>
      <c r="CP680" s="71">
        <v>59.65</v>
      </c>
      <c r="CV680" s="63">
        <v>44124</v>
      </c>
      <c r="CW680" s="93">
        <v>0.31874999999999998</v>
      </c>
    </row>
    <row r="681" spans="89:101">
      <c r="CK681" s="63">
        <v>36106</v>
      </c>
      <c r="CL681" s="70">
        <v>82.949962727819624</v>
      </c>
      <c r="CM681" s="70">
        <v>71.729322041291297</v>
      </c>
      <c r="CO681" s="63">
        <v>43776</v>
      </c>
      <c r="CP681" s="71">
        <v>59.6</v>
      </c>
      <c r="CV681" s="63">
        <v>44125</v>
      </c>
      <c r="CW681" s="93">
        <v>0.3175</v>
      </c>
    </row>
    <row r="682" spans="89:101">
      <c r="CK682" s="63">
        <v>36107</v>
      </c>
      <c r="CL682" s="70">
        <v>82.957192916926672</v>
      </c>
      <c r="CM682" s="70">
        <v>71.737922421386216</v>
      </c>
      <c r="CO682" s="63">
        <v>43777</v>
      </c>
      <c r="CP682" s="71">
        <v>59.503999999999998</v>
      </c>
      <c r="CV682" s="63">
        <v>44126</v>
      </c>
      <c r="CW682" s="93">
        <v>0.31125000000000003</v>
      </c>
    </row>
    <row r="683" spans="89:101">
      <c r="CK683" s="63">
        <v>36108</v>
      </c>
      <c r="CL683" s="70">
        <v>82.624331603359863</v>
      </c>
      <c r="CM683" s="70">
        <v>71.746523832670832</v>
      </c>
      <c r="CO683" s="63">
        <v>43778</v>
      </c>
      <c r="CP683" s="71">
        <v>59.503999999999998</v>
      </c>
      <c r="CV683" s="63">
        <v>44127</v>
      </c>
      <c r="CW683" s="93">
        <v>0.31562499999999999</v>
      </c>
    </row>
    <row r="684" spans="89:101">
      <c r="CK684" s="63">
        <v>36109</v>
      </c>
      <c r="CL684" s="70">
        <v>82.645095963200276</v>
      </c>
      <c r="CM684" s="70">
        <v>71.755126275268751</v>
      </c>
      <c r="CO684" s="63">
        <v>43779</v>
      </c>
      <c r="CP684" s="71">
        <v>59.503999999999998</v>
      </c>
      <c r="CV684" s="63">
        <v>44130</v>
      </c>
      <c r="CW684" s="93">
        <v>0.31562499999999999</v>
      </c>
    </row>
    <row r="685" spans="89:101">
      <c r="CK685" s="63">
        <v>36110</v>
      </c>
      <c r="CL685" s="70">
        <v>82.753823336197371</v>
      </c>
      <c r="CM685" s="70">
        <v>71.763729749303693</v>
      </c>
      <c r="CO685" s="63">
        <v>43780</v>
      </c>
      <c r="CP685" s="71">
        <v>59.503999999999998</v>
      </c>
      <c r="CV685" s="63">
        <v>44131</v>
      </c>
      <c r="CW685" s="93">
        <v>0.31562499999999999</v>
      </c>
    </row>
    <row r="686" spans="89:101">
      <c r="CK686" s="63">
        <v>36111</v>
      </c>
      <c r="CL686" s="70">
        <v>82.558387973487925</v>
      </c>
      <c r="CM686" s="70">
        <v>71.772334254899263</v>
      </c>
      <c r="CO686" s="63">
        <v>43781</v>
      </c>
      <c r="CP686" s="71">
        <v>59.7</v>
      </c>
      <c r="CV686" s="63">
        <v>44132</v>
      </c>
      <c r="CW686" s="93">
        <v>0.31687500000000002</v>
      </c>
    </row>
    <row r="687" spans="89:101">
      <c r="CK687" s="63">
        <v>36112</v>
      </c>
      <c r="CL687" s="70">
        <v>82.614215099668627</v>
      </c>
      <c r="CM687" s="70">
        <v>71.780939792179183</v>
      </c>
      <c r="CO687" s="63">
        <v>43782</v>
      </c>
      <c r="CP687" s="71">
        <v>59.72</v>
      </c>
      <c r="CV687" s="63">
        <v>44133</v>
      </c>
      <c r="CW687" s="93">
        <v>0.31687500000000002</v>
      </c>
    </row>
    <row r="688" spans="89:101">
      <c r="CK688" s="63">
        <v>36113</v>
      </c>
      <c r="CL688" s="70">
        <v>82.62141602391813</v>
      </c>
      <c r="CM688" s="70">
        <v>71.78954636126717</v>
      </c>
      <c r="CO688" s="63">
        <v>43783</v>
      </c>
      <c r="CP688" s="71">
        <v>59.72</v>
      </c>
      <c r="CV688" s="63">
        <v>44135</v>
      </c>
      <c r="CW688" s="93">
        <v>0.3175</v>
      </c>
    </row>
    <row r="689" spans="89:101">
      <c r="CK689" s="63">
        <v>36114</v>
      </c>
      <c r="CL689" s="70">
        <v>82.62861757582364</v>
      </c>
      <c r="CM689" s="70">
        <v>71.798153962286904</v>
      </c>
      <c r="CO689" s="63">
        <v>43784</v>
      </c>
      <c r="CP689" s="71">
        <v>59.67</v>
      </c>
      <c r="CV689" s="63">
        <v>44137</v>
      </c>
      <c r="CW689" s="93">
        <v>0.3175</v>
      </c>
    </row>
    <row r="690" spans="89:101">
      <c r="CK690" s="63">
        <v>36115</v>
      </c>
      <c r="CL690" s="70">
        <v>82.999085760421153</v>
      </c>
      <c r="CM690" s="70">
        <v>71.806762595362116</v>
      </c>
      <c r="CO690" s="63">
        <v>43785</v>
      </c>
      <c r="CP690" s="71">
        <v>59.67</v>
      </c>
      <c r="CV690" s="63">
        <v>44138</v>
      </c>
      <c r="CW690" s="93">
        <v>0.3175</v>
      </c>
    </row>
    <row r="691" spans="89:101">
      <c r="CK691" s="63">
        <v>36116</v>
      </c>
      <c r="CL691" s="70">
        <v>82.940237546239288</v>
      </c>
      <c r="CM691" s="70">
        <v>71.815372260616584</v>
      </c>
      <c r="CO691" s="63">
        <v>43786</v>
      </c>
      <c r="CP691" s="71">
        <v>59.67</v>
      </c>
      <c r="CV691" s="63">
        <v>44139</v>
      </c>
      <c r="CW691" s="93">
        <v>0.31437500000000002</v>
      </c>
    </row>
    <row r="692" spans="89:101">
      <c r="CK692" s="63">
        <v>36117</v>
      </c>
      <c r="CL692" s="70">
        <v>82.951949537515205</v>
      </c>
      <c r="CM692" s="70">
        <v>71.823982958174014</v>
      </c>
      <c r="CO692" s="63">
        <v>43787</v>
      </c>
      <c r="CP692" s="71">
        <v>59.67</v>
      </c>
      <c r="CV692" s="63">
        <v>44140</v>
      </c>
      <c r="CW692" s="93">
        <v>0.31812499999999999</v>
      </c>
    </row>
    <row r="693" spans="89:101">
      <c r="CK693" s="63">
        <v>36118</v>
      </c>
      <c r="CL693" s="70">
        <v>82.826235172308046</v>
      </c>
      <c r="CM693" s="70">
        <v>71.832594688158238</v>
      </c>
      <c r="CO693" s="63">
        <v>43788</v>
      </c>
      <c r="CP693" s="71">
        <v>59.69</v>
      </c>
      <c r="CV693" s="63">
        <v>44144</v>
      </c>
      <c r="CW693" s="93">
        <v>0.3175</v>
      </c>
    </row>
    <row r="694" spans="89:101">
      <c r="CK694" s="63">
        <v>36119</v>
      </c>
      <c r="CL694" s="70">
        <v>82.695161669415455</v>
      </c>
      <c r="CM694" s="70">
        <v>71.841207450693005</v>
      </c>
      <c r="CO694" s="63">
        <v>43789</v>
      </c>
      <c r="CP694" s="71">
        <v>59.73</v>
      </c>
      <c r="CV694" s="63">
        <v>44145</v>
      </c>
      <c r="CW694" s="93">
        <v>0.31812499999999999</v>
      </c>
    </row>
    <row r="695" spans="89:101">
      <c r="CK695" s="63">
        <v>36120</v>
      </c>
      <c r="CL695" s="70">
        <v>82.702369649231755</v>
      </c>
      <c r="CM695" s="70">
        <v>71.849821245902106</v>
      </c>
      <c r="CO695" s="63">
        <v>43790</v>
      </c>
      <c r="CP695" s="71">
        <v>59.8</v>
      </c>
      <c r="CV695" s="63">
        <v>44146</v>
      </c>
      <c r="CW695" s="93">
        <v>0.31562499999999999</v>
      </c>
    </row>
    <row r="696" spans="89:101">
      <c r="CK696" s="63">
        <v>36121</v>
      </c>
      <c r="CL696" s="70">
        <v>82.709578257319123</v>
      </c>
      <c r="CM696" s="70">
        <v>71.858436073909417</v>
      </c>
      <c r="CO696" s="63">
        <v>43791</v>
      </c>
      <c r="CP696" s="71">
        <v>59.77</v>
      </c>
      <c r="CV696" s="63">
        <v>44147</v>
      </c>
      <c r="CW696" s="93">
        <v>0.31687500000000002</v>
      </c>
    </row>
    <row r="697" spans="89:101">
      <c r="CK697" s="63">
        <v>36122</v>
      </c>
      <c r="CL697" s="70">
        <v>82.303414493128628</v>
      </c>
      <c r="CM697" s="70">
        <v>71.867051934838713</v>
      </c>
      <c r="CO697" s="63">
        <v>43792</v>
      </c>
      <c r="CP697" s="71">
        <v>59.77</v>
      </c>
      <c r="CV697" s="63">
        <v>44148</v>
      </c>
      <c r="CW697" s="93">
        <v>0.33624999999999999</v>
      </c>
    </row>
    <row r="698" spans="89:101">
      <c r="CK698" s="63">
        <v>36123</v>
      </c>
      <c r="CL698" s="70">
        <v>82.321282835394754</v>
      </c>
      <c r="CM698" s="70">
        <v>71.875668828813858</v>
      </c>
      <c r="CO698" s="63">
        <v>43793</v>
      </c>
      <c r="CP698" s="71">
        <v>59.77</v>
      </c>
      <c r="CV698" s="63">
        <v>44151</v>
      </c>
      <c r="CW698" s="93">
        <v>0.33875</v>
      </c>
    </row>
    <row r="699" spans="89:101">
      <c r="CK699" s="63">
        <v>36124</v>
      </c>
      <c r="CL699" s="70">
        <v>82.317125778663424</v>
      </c>
      <c r="CM699" s="70">
        <v>71.884286755958712</v>
      </c>
      <c r="CO699" s="63">
        <v>43794</v>
      </c>
      <c r="CP699" s="71">
        <v>59.71</v>
      </c>
      <c r="CV699" s="63">
        <v>44152</v>
      </c>
      <c r="CW699" s="93">
        <v>0.33937499999999998</v>
      </c>
    </row>
    <row r="700" spans="89:101">
      <c r="CK700" s="63">
        <v>36125</v>
      </c>
      <c r="CL700" s="70">
        <v>82.337706554646346</v>
      </c>
      <c r="CM700" s="70">
        <v>71.892905716397195</v>
      </c>
      <c r="CO700" s="63">
        <v>43795</v>
      </c>
      <c r="CP700" s="71">
        <v>59.94</v>
      </c>
      <c r="CV700" s="63">
        <v>44153</v>
      </c>
      <c r="CW700" s="93">
        <v>0.33875</v>
      </c>
    </row>
    <row r="701" spans="89:101">
      <c r="CK701" s="63">
        <v>36126</v>
      </c>
      <c r="CL701" s="70">
        <v>82.243163756819911</v>
      </c>
      <c r="CM701" s="70">
        <v>71.901525710253154</v>
      </c>
      <c r="CO701" s="63">
        <v>43796</v>
      </c>
      <c r="CP701" s="71">
        <v>59.77</v>
      </c>
      <c r="CV701" s="63">
        <v>44154</v>
      </c>
      <c r="CW701" s="93">
        <v>0.33875</v>
      </c>
    </row>
    <row r="702" spans="89:101">
      <c r="CK702" s="63">
        <v>36127</v>
      </c>
      <c r="CL702" s="70">
        <v>82.250332339025022</v>
      </c>
      <c r="CM702" s="70">
        <v>71.910146737650521</v>
      </c>
      <c r="CO702" s="63">
        <v>43797</v>
      </c>
      <c r="CP702" s="71">
        <v>59.77</v>
      </c>
      <c r="CV702" s="63">
        <v>44155</v>
      </c>
      <c r="CW702" s="93">
        <v>0.34062500000000001</v>
      </c>
    </row>
    <row r="703" spans="89:101">
      <c r="CK703" s="63">
        <v>36128</v>
      </c>
      <c r="CL703" s="70">
        <v>82.257501546067118</v>
      </c>
      <c r="CM703" s="70">
        <v>71.918768798713202</v>
      </c>
      <c r="CO703" s="63">
        <v>43798</v>
      </c>
      <c r="CP703" s="71">
        <v>59.94</v>
      </c>
      <c r="CV703" s="63">
        <v>44159</v>
      </c>
      <c r="CW703" s="93">
        <v>0.33875</v>
      </c>
    </row>
    <row r="704" spans="89:101">
      <c r="CK704" s="63">
        <v>36129</v>
      </c>
      <c r="CL704" s="70">
        <v>82.383437669640202</v>
      </c>
      <c r="CM704" s="70">
        <v>71.927391893565115</v>
      </c>
      <c r="CO704" s="63">
        <v>43799</v>
      </c>
      <c r="CP704" s="71">
        <v>59.94</v>
      </c>
      <c r="CV704" s="63">
        <v>44160</v>
      </c>
      <c r="CW704" s="93">
        <v>0.33624999999999999</v>
      </c>
    </row>
    <row r="705" spans="89:102">
      <c r="CK705" s="63">
        <v>36130</v>
      </c>
      <c r="CL705" s="70">
        <v>82.588157812466221</v>
      </c>
      <c r="CM705" s="70">
        <v>71.93194472414848</v>
      </c>
      <c r="CO705" s="63">
        <v>43800</v>
      </c>
      <c r="CP705" s="71">
        <v>59.94</v>
      </c>
      <c r="CV705" s="63">
        <v>44161</v>
      </c>
      <c r="CW705" s="93">
        <v>0.34062500000000001</v>
      </c>
    </row>
    <row r="706" spans="89:102">
      <c r="CK706" s="63">
        <v>36131</v>
      </c>
      <c r="CL706" s="70">
        <v>82.714926412248772</v>
      </c>
      <c r="CM706" s="70">
        <v>71.936497842914989</v>
      </c>
      <c r="CO706" s="63">
        <v>43801</v>
      </c>
      <c r="CP706" s="71">
        <v>59.975000000000001</v>
      </c>
      <c r="CV706" s="63">
        <v>44162</v>
      </c>
      <c r="CW706" s="93">
        <v>0.33750000000000002</v>
      </c>
    </row>
    <row r="707" spans="89:102">
      <c r="CK707" s="63">
        <v>36132</v>
      </c>
      <c r="CL707" s="70">
        <v>82.749333740645781</v>
      </c>
      <c r="CM707" s="70">
        <v>71.941051249882975</v>
      </c>
      <c r="CO707" s="63">
        <v>43802</v>
      </c>
      <c r="CP707" s="71">
        <v>59.924999999999997</v>
      </c>
      <c r="CV707" s="63">
        <v>44165</v>
      </c>
      <c r="CW707" s="93">
        <v>0.33750000000000002</v>
      </c>
    </row>
    <row r="708" spans="89:102">
      <c r="CK708" s="63">
        <v>36133</v>
      </c>
      <c r="CL708" s="70">
        <v>82.713808186864597</v>
      </c>
      <c r="CM708" s="70">
        <v>71.945604945070656</v>
      </c>
      <c r="CO708" s="63">
        <v>43803</v>
      </c>
      <c r="CP708" s="71">
        <v>59.88</v>
      </c>
      <c r="CV708" s="63">
        <v>44166</v>
      </c>
      <c r="CW708" s="93">
        <v>0.34375</v>
      </c>
      <c r="CX708" s="43">
        <v>100</v>
      </c>
    </row>
    <row r="709" spans="89:102">
      <c r="CK709" s="63">
        <v>36134</v>
      </c>
      <c r="CL709" s="70">
        <v>82.720133881977688</v>
      </c>
      <c r="CM709" s="70">
        <v>71.950158928496236</v>
      </c>
      <c r="CO709" s="63">
        <v>43804</v>
      </c>
      <c r="CP709" s="71">
        <v>59.984999999999999</v>
      </c>
      <c r="CV709" s="63">
        <v>44167</v>
      </c>
      <c r="CW709" s="93">
        <v>0.34312500000000001</v>
      </c>
    </row>
    <row r="710" spans="89:102">
      <c r="CK710" s="63">
        <v>36135</v>
      </c>
      <c r="CL710" s="70">
        <v>82.726460060860305</v>
      </c>
      <c r="CM710" s="70">
        <v>71.954713200178006</v>
      </c>
      <c r="CO710" s="63">
        <v>43805</v>
      </c>
      <c r="CP710" s="71">
        <v>59.94</v>
      </c>
      <c r="CV710" s="63">
        <v>44168</v>
      </c>
      <c r="CW710" s="93">
        <v>0.34187499999999998</v>
      </c>
    </row>
    <row r="711" spans="89:102">
      <c r="CK711" s="63">
        <v>36136</v>
      </c>
      <c r="CL711" s="70">
        <v>82.732786723549467</v>
      </c>
      <c r="CM711" s="70">
        <v>71.959267760134225</v>
      </c>
      <c r="CO711" s="63">
        <v>43806</v>
      </c>
      <c r="CP711" s="71">
        <v>59.94</v>
      </c>
      <c r="CV711" s="63">
        <v>44169</v>
      </c>
      <c r="CW711" s="93">
        <v>0.34062500000000001</v>
      </c>
    </row>
    <row r="712" spans="89:102">
      <c r="CK712" s="63">
        <v>36137</v>
      </c>
      <c r="CL712" s="70">
        <v>82.739113870082122</v>
      </c>
      <c r="CM712" s="70">
        <v>71.963822608383111</v>
      </c>
      <c r="CO712" s="63">
        <v>43807</v>
      </c>
      <c r="CP712" s="71">
        <v>59.94</v>
      </c>
      <c r="CV712" s="63">
        <v>44174</v>
      </c>
      <c r="CW712" s="93">
        <v>0.34250000000000003</v>
      </c>
    </row>
    <row r="713" spans="89:102">
      <c r="CK713" s="63">
        <v>36138</v>
      </c>
      <c r="CL713" s="70">
        <v>82.772914237877131</v>
      </c>
      <c r="CM713" s="70">
        <v>71.968377744942885</v>
      </c>
      <c r="CO713" s="63">
        <v>43808</v>
      </c>
      <c r="CP713" s="71">
        <v>59.945</v>
      </c>
      <c r="CV713" s="63">
        <v>44175</v>
      </c>
      <c r="CW713" s="93">
        <v>0.34375</v>
      </c>
    </row>
    <row r="714" spans="89:102">
      <c r="CK714" s="63">
        <v>36139</v>
      </c>
      <c r="CL714" s="70">
        <v>82.934900099873659</v>
      </c>
      <c r="CM714" s="70">
        <v>71.972933169831862</v>
      </c>
      <c r="CO714" s="63">
        <v>43809</v>
      </c>
      <c r="CP714" s="71">
        <v>59.85</v>
      </c>
      <c r="CV714" s="63">
        <v>44176</v>
      </c>
      <c r="CW714" s="93">
        <v>0.34125</v>
      </c>
    </row>
    <row r="715" spans="89:102">
      <c r="CK715" s="63">
        <v>36140</v>
      </c>
      <c r="CL715" s="70">
        <v>83.040096046106868</v>
      </c>
      <c r="CM715" s="70">
        <v>71.977488883068233</v>
      </c>
      <c r="CO715" s="63">
        <v>43810</v>
      </c>
      <c r="CP715" s="71">
        <v>59.814999999999998</v>
      </c>
      <c r="CV715" s="63">
        <v>44179</v>
      </c>
      <c r="CW715" s="93">
        <v>0.34062500000000001</v>
      </c>
    </row>
    <row r="716" spans="89:102">
      <c r="CK716" s="63">
        <v>36141</v>
      </c>
      <c r="CL716" s="70">
        <v>83.046446694701913</v>
      </c>
      <c r="CM716" s="70">
        <v>71.982044884670287</v>
      </c>
      <c r="CO716" s="63">
        <v>43811</v>
      </c>
      <c r="CP716" s="71">
        <v>59.814999999999998</v>
      </c>
      <c r="CV716" s="63">
        <v>44180</v>
      </c>
      <c r="CW716" s="93">
        <v>0.34499999999999997</v>
      </c>
    </row>
    <row r="717" spans="89:102">
      <c r="CK717" s="63">
        <v>36142</v>
      </c>
      <c r="CL717" s="70">
        <v>83.052797828974832</v>
      </c>
      <c r="CM717" s="70">
        <v>71.986601174656258</v>
      </c>
      <c r="CO717" s="63">
        <v>43812</v>
      </c>
      <c r="CP717" s="71">
        <v>59.816000000000003</v>
      </c>
      <c r="CV717" s="63">
        <v>44181</v>
      </c>
      <c r="CW717" s="93">
        <v>0.34187499999999998</v>
      </c>
    </row>
    <row r="718" spans="89:102">
      <c r="CK718" s="63">
        <v>36143</v>
      </c>
      <c r="CL718" s="70">
        <v>83.069938607523724</v>
      </c>
      <c r="CM718" s="70">
        <v>71.991157753044391</v>
      </c>
      <c r="CO718" s="63">
        <v>43813</v>
      </c>
      <c r="CP718" s="71">
        <v>59.816000000000003</v>
      </c>
      <c r="CV718" s="63">
        <v>44182</v>
      </c>
      <c r="CW718" s="93">
        <v>0.34187499999999998</v>
      </c>
    </row>
    <row r="719" spans="89:102">
      <c r="CK719" s="63">
        <v>36144</v>
      </c>
      <c r="CL719" s="70">
        <v>82.936363608303878</v>
      </c>
      <c r="CM719" s="70">
        <v>71.995714619852976</v>
      </c>
      <c r="CO719" s="63">
        <v>43814</v>
      </c>
      <c r="CP719" s="71">
        <v>59.816000000000003</v>
      </c>
      <c r="CV719" s="63">
        <v>44183</v>
      </c>
      <c r="CW719" s="93">
        <v>0.34312500000000001</v>
      </c>
    </row>
    <row r="720" spans="89:102">
      <c r="CK720" s="63">
        <v>36145</v>
      </c>
      <c r="CL720" s="70">
        <v>82.86091280014395</v>
      </c>
      <c r="CM720" s="70">
        <v>72.000271775100231</v>
      </c>
      <c r="CO720" s="63">
        <v>43815</v>
      </c>
      <c r="CP720" s="71">
        <v>59.814999999999998</v>
      </c>
      <c r="CV720" s="63">
        <v>44186</v>
      </c>
      <c r="CW720" s="93">
        <v>0.34250000000000003</v>
      </c>
    </row>
    <row r="721" spans="89:101">
      <c r="CK721" s="63">
        <v>36146</v>
      </c>
      <c r="CL721" s="70">
        <v>82.876116560369113</v>
      </c>
      <c r="CM721" s="70">
        <v>72.004829218804446</v>
      </c>
      <c r="CO721" s="63">
        <v>43816</v>
      </c>
      <c r="CP721" s="71">
        <v>59.814999999999998</v>
      </c>
      <c r="CV721" s="63">
        <v>44187</v>
      </c>
      <c r="CW721" s="93">
        <v>0.34062500000000001</v>
      </c>
    </row>
    <row r="722" spans="89:101">
      <c r="CK722" s="63">
        <v>36147</v>
      </c>
      <c r="CL722" s="70">
        <v>82.911152807378016</v>
      </c>
      <c r="CM722" s="70">
        <v>72.009386950983867</v>
      </c>
      <c r="CO722" s="63">
        <v>43817</v>
      </c>
      <c r="CP722" s="71">
        <v>59.814999999999998</v>
      </c>
      <c r="CV722" s="63">
        <v>44188</v>
      </c>
      <c r="CW722" s="93">
        <v>0.34062500000000001</v>
      </c>
    </row>
    <row r="723" spans="89:101">
      <c r="CK723" s="63">
        <v>36148</v>
      </c>
      <c r="CL723" s="70">
        <v>82.917493594794678</v>
      </c>
      <c r="CM723" s="70">
        <v>72.013944971656741</v>
      </c>
      <c r="CO723" s="63">
        <v>43818</v>
      </c>
      <c r="CP723" s="71">
        <v>59.814999999999998</v>
      </c>
      <c r="CV723" s="63">
        <v>44193</v>
      </c>
      <c r="CW723" s="93">
        <v>0.34125</v>
      </c>
    </row>
    <row r="724" spans="89:101">
      <c r="CK724" s="63">
        <v>36149</v>
      </c>
      <c r="CL724" s="70">
        <v>82.923834867135085</v>
      </c>
      <c r="CM724" s="70">
        <v>72.018503280841344</v>
      </c>
      <c r="CO724" s="63">
        <v>43819</v>
      </c>
      <c r="CP724" s="71">
        <v>59.814999999999998</v>
      </c>
      <c r="CV724" s="63">
        <v>44194</v>
      </c>
      <c r="CW724" s="93">
        <v>0.34187499999999998</v>
      </c>
    </row>
    <row r="725" spans="89:101">
      <c r="CK725" s="63">
        <v>36150</v>
      </c>
      <c r="CL725" s="70">
        <v>82.792348410866182</v>
      </c>
      <c r="CM725" s="70">
        <v>72.02306187855595</v>
      </c>
      <c r="CO725" s="63">
        <v>43820</v>
      </c>
      <c r="CP725" s="71">
        <v>59.814999999999998</v>
      </c>
      <c r="CV725" s="63">
        <v>44195</v>
      </c>
      <c r="CW725" s="93">
        <v>0.34250000000000003</v>
      </c>
    </row>
    <row r="726" spans="89:101">
      <c r="CK726" s="63">
        <v>36151</v>
      </c>
      <c r="CL726" s="70">
        <v>82.748056651232858</v>
      </c>
      <c r="CM726" s="70">
        <v>72.027620764818792</v>
      </c>
      <c r="CO726" s="63">
        <v>43821</v>
      </c>
      <c r="CP726" s="71">
        <v>59.814999999999998</v>
      </c>
      <c r="CV726" s="63">
        <v>44200</v>
      </c>
      <c r="CW726" s="93">
        <v>0.34062500000000001</v>
      </c>
    </row>
    <row r="727" spans="89:101">
      <c r="CK727" s="63">
        <v>36152</v>
      </c>
      <c r="CL727" s="70">
        <v>82.795882325033389</v>
      </c>
      <c r="CM727" s="70">
        <v>72.032179939648145</v>
      </c>
      <c r="CO727" s="63">
        <v>43822</v>
      </c>
      <c r="CP727" s="71">
        <v>59.99</v>
      </c>
      <c r="CV727" s="63">
        <v>44201</v>
      </c>
      <c r="CW727" s="93">
        <v>0.34312500000000001</v>
      </c>
    </row>
    <row r="728" spans="89:101">
      <c r="CK728" s="63">
        <v>36153</v>
      </c>
      <c r="CL728" s="70">
        <v>82.707380431951407</v>
      </c>
      <c r="CM728" s="70">
        <v>72.036739403062271</v>
      </c>
      <c r="CO728" s="63">
        <v>43823</v>
      </c>
      <c r="CP728" s="71">
        <v>59.99</v>
      </c>
      <c r="CV728" s="63">
        <v>44202</v>
      </c>
      <c r="CW728" s="93">
        <v>0.33937499999999998</v>
      </c>
    </row>
    <row r="729" spans="89:101">
      <c r="CK729" s="63">
        <v>36154</v>
      </c>
      <c r="CL729" s="70">
        <v>82.713705635489816</v>
      </c>
      <c r="CM729" s="70">
        <v>72.041299155079486</v>
      </c>
      <c r="CO729" s="63">
        <v>43824</v>
      </c>
      <c r="CP729" s="71">
        <v>59.99</v>
      </c>
      <c r="CV729" s="63">
        <v>44203</v>
      </c>
      <c r="CW729" s="93">
        <v>0.33812500000000001</v>
      </c>
    </row>
    <row r="730" spans="89:101">
      <c r="CK730" s="63">
        <v>36155</v>
      </c>
      <c r="CL730" s="70">
        <v>82.720031322760107</v>
      </c>
      <c r="CM730" s="70">
        <v>72.045859195717981</v>
      </c>
      <c r="CO730" s="63">
        <v>43825</v>
      </c>
      <c r="CP730" s="71">
        <v>59.89</v>
      </c>
      <c r="CV730" s="63">
        <v>44204</v>
      </c>
      <c r="CW730" s="93">
        <v>0.34125</v>
      </c>
    </row>
    <row r="731" spans="89:101">
      <c r="CK731" s="63">
        <v>36156</v>
      </c>
      <c r="CL731" s="70">
        <v>82.726357493799341</v>
      </c>
      <c r="CM731" s="70">
        <v>72.050419524996073</v>
      </c>
      <c r="CO731" s="63">
        <v>43826</v>
      </c>
      <c r="CP731" s="71">
        <v>59.83</v>
      </c>
      <c r="CV731" s="63">
        <v>44207</v>
      </c>
      <c r="CW731" s="93">
        <v>0.34312500000000001</v>
      </c>
    </row>
    <row r="732" spans="89:101">
      <c r="CK732" s="63">
        <v>36157</v>
      </c>
      <c r="CL732" s="70">
        <v>82.669153006800528</v>
      </c>
      <c r="CM732" s="70">
        <v>72.054980142931996</v>
      </c>
      <c r="CO732" s="63">
        <v>43827</v>
      </c>
      <c r="CP732" s="71">
        <v>59.83</v>
      </c>
      <c r="CV732" s="63">
        <v>44208</v>
      </c>
      <c r="CW732" s="93">
        <v>0.34125</v>
      </c>
    </row>
    <row r="733" spans="89:101">
      <c r="CK733" s="63">
        <v>36158</v>
      </c>
      <c r="CL733" s="70">
        <v>82.802186937073174</v>
      </c>
      <c r="CM733" s="70">
        <v>72.059541049544066</v>
      </c>
      <c r="CO733" s="63">
        <v>43828</v>
      </c>
      <c r="CP733" s="71">
        <v>59.83</v>
      </c>
      <c r="CV733" s="63">
        <v>44209</v>
      </c>
      <c r="CW733" s="93">
        <v>0.34</v>
      </c>
    </row>
    <row r="734" spans="89:101">
      <c r="CK734" s="63">
        <v>36159</v>
      </c>
      <c r="CL734" s="70">
        <v>82.785407564754536</v>
      </c>
      <c r="CM734" s="70">
        <v>72.064102244850531</v>
      </c>
      <c r="CO734" s="63">
        <v>43829</v>
      </c>
      <c r="CP734" s="71">
        <v>59.89</v>
      </c>
      <c r="CV734" s="63">
        <v>44210</v>
      </c>
      <c r="CW734" s="93">
        <v>0.34375</v>
      </c>
    </row>
    <row r="735" spans="89:101">
      <c r="CK735" s="63">
        <v>36160</v>
      </c>
      <c r="CL735" s="70">
        <v>82.791738735565673</v>
      </c>
      <c r="CM735" s="70">
        <v>72.068663728869666</v>
      </c>
      <c r="CO735" s="63">
        <v>43830</v>
      </c>
      <c r="CP735" s="71">
        <v>59.89</v>
      </c>
      <c r="CV735" s="63">
        <v>44211</v>
      </c>
      <c r="CW735" s="93">
        <v>0.34562500000000002</v>
      </c>
    </row>
    <row r="736" spans="89:101">
      <c r="CK736" s="63">
        <v>36161</v>
      </c>
      <c r="CL736" s="70">
        <v>82.787487034921341</v>
      </c>
      <c r="CM736" s="70">
        <v>72.061969907625368</v>
      </c>
      <c r="CO736" s="63">
        <v>43831</v>
      </c>
      <c r="CP736" s="71">
        <v>59.89</v>
      </c>
      <c r="CV736" s="63">
        <v>44214</v>
      </c>
      <c r="CW736" s="93">
        <v>0.34187499999999998</v>
      </c>
    </row>
    <row r="737" spans="89:101">
      <c r="CK737" s="63">
        <v>36162</v>
      </c>
      <c r="CL737" s="70">
        <v>82.783235552619558</v>
      </c>
      <c r="CM737" s="70">
        <v>72.055276708110952</v>
      </c>
      <c r="CO737" s="63">
        <v>43832</v>
      </c>
      <c r="CP737" s="71">
        <v>59.814999999999998</v>
      </c>
      <c r="CV737" s="63">
        <v>44215</v>
      </c>
      <c r="CW737" s="93">
        <v>0.34187499999999998</v>
      </c>
    </row>
    <row r="738" spans="89:101">
      <c r="CK738" s="63">
        <v>36163</v>
      </c>
      <c r="CL738" s="70">
        <v>82.77898428864907</v>
      </c>
      <c r="CM738" s="70">
        <v>72.048584130268679</v>
      </c>
      <c r="CO738" s="63">
        <v>43833</v>
      </c>
      <c r="CP738" s="71">
        <v>59.814999999999998</v>
      </c>
      <c r="CV738" s="63">
        <v>44216</v>
      </c>
      <c r="CW738" s="93">
        <v>0.34312500000000001</v>
      </c>
    </row>
    <row r="739" spans="89:101">
      <c r="CK739" s="63">
        <v>36164</v>
      </c>
      <c r="CL739" s="70">
        <v>83.04895651131659</v>
      </c>
      <c r="CM739" s="70">
        <v>72.041892174040811</v>
      </c>
      <c r="CO739" s="63">
        <v>43834</v>
      </c>
      <c r="CP739" s="71">
        <v>59.814999999999998</v>
      </c>
      <c r="CV739" s="63">
        <v>44217</v>
      </c>
      <c r="CW739" s="93">
        <v>0.34</v>
      </c>
    </row>
    <row r="740" spans="89:101">
      <c r="CK740" s="63">
        <v>36165</v>
      </c>
      <c r="CL740" s="70">
        <v>82.979017369760527</v>
      </c>
      <c r="CM740" s="70">
        <v>72.035200839369622</v>
      </c>
      <c r="CO740" s="63">
        <v>43835</v>
      </c>
      <c r="CP740" s="71">
        <v>59.814999999999998</v>
      </c>
      <c r="CV740" s="63">
        <v>44218</v>
      </c>
      <c r="CW740" s="93">
        <v>0.34</v>
      </c>
    </row>
    <row r="741" spans="89:101">
      <c r="CK741" s="63">
        <v>36166</v>
      </c>
      <c r="CL741" s="70">
        <v>82.670968358620698</v>
      </c>
      <c r="CM741" s="70">
        <v>72.028510126197375</v>
      </c>
      <c r="CO741" s="63">
        <v>43836</v>
      </c>
      <c r="CP741" s="71">
        <v>59.814999999999998</v>
      </c>
      <c r="CV741" s="63">
        <v>44221</v>
      </c>
      <c r="CW741" s="93">
        <v>0.33812500000000001</v>
      </c>
    </row>
    <row r="742" spans="89:101">
      <c r="CK742" s="63">
        <v>36167</v>
      </c>
      <c r="CL742" s="70">
        <v>82.809580534931499</v>
      </c>
      <c r="CM742" s="70">
        <v>72.021820034466359</v>
      </c>
      <c r="CO742" s="63">
        <v>43837</v>
      </c>
      <c r="CP742" s="71">
        <v>59.814999999999998</v>
      </c>
      <c r="CV742" s="63">
        <v>44222</v>
      </c>
      <c r="CW742" s="93">
        <v>0.33875</v>
      </c>
    </row>
    <row r="743" spans="89:101">
      <c r="CK743" s="63">
        <v>36168</v>
      </c>
      <c r="CL743" s="70">
        <v>82.561977476211439</v>
      </c>
      <c r="CM743" s="70">
        <v>72.01513056411882</v>
      </c>
      <c r="CO743" s="63">
        <v>43838</v>
      </c>
      <c r="CP743" s="71">
        <v>59.814999999999998</v>
      </c>
      <c r="CV743" s="63">
        <v>44223</v>
      </c>
      <c r="CW743" s="93">
        <v>0.34062500000000001</v>
      </c>
    </row>
    <row r="744" spans="89:101">
      <c r="CK744" s="63">
        <v>36169</v>
      </c>
      <c r="CL744" s="70">
        <v>82.557737574764801</v>
      </c>
      <c r="CM744" s="70">
        <v>72.008441715097035</v>
      </c>
      <c r="CO744" s="63">
        <v>43839</v>
      </c>
      <c r="CP744" s="71">
        <v>59.814999999999998</v>
      </c>
      <c r="CV744" s="63">
        <v>44224</v>
      </c>
      <c r="CW744" s="93">
        <v>0.34187499999999998</v>
      </c>
    </row>
    <row r="745" spans="89:101">
      <c r="CK745" s="63">
        <v>36170</v>
      </c>
      <c r="CL745" s="70">
        <v>82.553497891054789</v>
      </c>
      <c r="CM745" s="70">
        <v>72.001753487343365</v>
      </c>
      <c r="CO745" s="63">
        <v>43840</v>
      </c>
      <c r="CP745" s="71">
        <v>59.816000000000003</v>
      </c>
      <c r="CV745" s="63">
        <v>44225</v>
      </c>
      <c r="CW745" s="93">
        <v>0.34187499999999998</v>
      </c>
    </row>
    <row r="746" spans="89:101">
      <c r="CK746" s="63">
        <v>36171</v>
      </c>
      <c r="CL746" s="70">
        <v>82.608510509501471</v>
      </c>
      <c r="CM746" s="70">
        <v>71.995065880800041</v>
      </c>
      <c r="CO746" s="63">
        <v>43841</v>
      </c>
      <c r="CP746" s="71">
        <v>59.816000000000003</v>
      </c>
    </row>
    <row r="747" spans="89:101">
      <c r="CK747" s="63">
        <v>36172</v>
      </c>
      <c r="CL747" s="70">
        <v>82.495451276463044</v>
      </c>
      <c r="CM747" s="70">
        <v>71.988378895409426</v>
      </c>
      <c r="CO747" s="63">
        <v>43842</v>
      </c>
      <c r="CP747" s="71">
        <v>59.816000000000003</v>
      </c>
    </row>
    <row r="748" spans="89:101">
      <c r="CK748" s="63">
        <v>36173</v>
      </c>
      <c r="CL748" s="70">
        <v>82.785327413455803</v>
      </c>
      <c r="CM748" s="70">
        <v>71.981692531113723</v>
      </c>
      <c r="CO748" s="63">
        <v>43843</v>
      </c>
      <c r="CP748" s="71">
        <v>59.95</v>
      </c>
    </row>
    <row r="749" spans="89:101">
      <c r="CK749" s="63">
        <v>36174</v>
      </c>
      <c r="CL749" s="70">
        <v>82.767437759001467</v>
      </c>
      <c r="CM749" s="70">
        <v>71.975006787855335</v>
      </c>
      <c r="CO749" s="63">
        <v>43844</v>
      </c>
      <c r="CP749" s="71">
        <v>60.06</v>
      </c>
    </row>
    <row r="750" spans="89:101">
      <c r="CK750" s="63">
        <v>36175</v>
      </c>
      <c r="CL750" s="70">
        <v>77.764435945179443</v>
      </c>
      <c r="CM750" s="70">
        <v>71.968321665576553</v>
      </c>
      <c r="CO750" s="63">
        <v>43845</v>
      </c>
      <c r="CP750" s="71">
        <v>59.95</v>
      </c>
    </row>
    <row r="751" spans="89:101">
      <c r="CK751" s="63">
        <v>36176</v>
      </c>
      <c r="CL751" s="70">
        <v>77.760442417474081</v>
      </c>
      <c r="CM751" s="70">
        <v>71.961637164219681</v>
      </c>
      <c r="CO751" s="63">
        <v>43846</v>
      </c>
      <c r="CP751" s="71">
        <v>59.975000000000001</v>
      </c>
    </row>
    <row r="752" spans="89:101">
      <c r="CK752" s="63">
        <v>36177</v>
      </c>
      <c r="CL752" s="70">
        <v>77.756449094853039</v>
      </c>
      <c r="CM752" s="70">
        <v>71.954953283727079</v>
      </c>
      <c r="CO752" s="63">
        <v>43847</v>
      </c>
      <c r="CP752" s="71">
        <v>60.005000000000003</v>
      </c>
    </row>
    <row r="753" spans="89:94">
      <c r="CK753" s="63">
        <v>36178</v>
      </c>
      <c r="CL753" s="70">
        <v>77.749536917468802</v>
      </c>
      <c r="CM753" s="70">
        <v>71.948270024041079</v>
      </c>
      <c r="CO753" s="63">
        <v>43848</v>
      </c>
      <c r="CP753" s="71">
        <v>60.005000000000003</v>
      </c>
    </row>
    <row r="754" spans="89:94">
      <c r="CK754" s="63">
        <v>36179</v>
      </c>
      <c r="CL754" s="70">
        <v>77.769750634477901</v>
      </c>
      <c r="CM754" s="70">
        <v>71.941587385103986</v>
      </c>
      <c r="CO754" s="63">
        <v>43849</v>
      </c>
      <c r="CP754" s="71">
        <v>60.005000000000003</v>
      </c>
    </row>
    <row r="755" spans="89:94">
      <c r="CK755" s="63">
        <v>36180</v>
      </c>
      <c r="CL755" s="70">
        <v>75.454892109426098</v>
      </c>
      <c r="CM755" s="70">
        <v>71.93490536685816</v>
      </c>
      <c r="CO755" s="63">
        <v>43850</v>
      </c>
      <c r="CP755" s="71">
        <v>60.005000000000003</v>
      </c>
    </row>
    <row r="756" spans="89:94">
      <c r="CK756" s="63">
        <v>36181</v>
      </c>
      <c r="CL756" s="70">
        <v>74.046772993568567</v>
      </c>
      <c r="CM756" s="70">
        <v>71.928223969245991</v>
      </c>
      <c r="CO756" s="63">
        <v>43851</v>
      </c>
      <c r="CP756" s="71">
        <v>60.1</v>
      </c>
    </row>
    <row r="757" spans="89:94">
      <c r="CK757" s="63">
        <v>36182</v>
      </c>
      <c r="CL757" s="70">
        <v>74.035118632460922</v>
      </c>
      <c r="CM757" s="70">
        <v>71.921543192209754</v>
      </c>
      <c r="CO757" s="63">
        <v>43852</v>
      </c>
      <c r="CP757" s="71">
        <v>60.07</v>
      </c>
    </row>
    <row r="758" spans="89:94">
      <c r="CK758" s="63">
        <v>36183</v>
      </c>
      <c r="CL758" s="70">
        <v>74.031316620733676</v>
      </c>
      <c r="CM758" s="70">
        <v>71.914863035691866</v>
      </c>
      <c r="CO758" s="63">
        <v>43853</v>
      </c>
      <c r="CP758" s="71">
        <v>60.08</v>
      </c>
    </row>
    <row r="759" spans="89:94">
      <c r="CK759" s="63">
        <v>36184</v>
      </c>
      <c r="CL759" s="70">
        <v>74.027514804255546</v>
      </c>
      <c r="CM759" s="70">
        <v>71.908183499634688</v>
      </c>
      <c r="CO759" s="63">
        <v>43854</v>
      </c>
      <c r="CP759" s="71">
        <v>60.091000000000001</v>
      </c>
    </row>
    <row r="760" spans="89:94">
      <c r="CK760" s="63">
        <v>36185</v>
      </c>
      <c r="CL760" s="70">
        <v>74.02371318301654</v>
      </c>
      <c r="CM760" s="70">
        <v>71.901504583980568</v>
      </c>
      <c r="CO760" s="63">
        <v>43855</v>
      </c>
      <c r="CP760" s="71">
        <v>60.091000000000001</v>
      </c>
    </row>
    <row r="761" spans="89:94">
      <c r="CK761" s="63">
        <v>36186</v>
      </c>
      <c r="CL761" s="70">
        <v>74.019911757006611</v>
      </c>
      <c r="CM761" s="70">
        <v>71.894826288671894</v>
      </c>
      <c r="CO761" s="63">
        <v>43856</v>
      </c>
      <c r="CP761" s="71">
        <v>60.091000000000001</v>
      </c>
    </row>
    <row r="762" spans="89:94">
      <c r="CK762" s="63">
        <v>36187</v>
      </c>
      <c r="CL762" s="70">
        <v>74.016110526215755</v>
      </c>
      <c r="CM762" s="70">
        <v>71.888148613651083</v>
      </c>
      <c r="CO762" s="63">
        <v>43857</v>
      </c>
      <c r="CP762" s="71">
        <v>60.17</v>
      </c>
    </row>
    <row r="763" spans="89:94">
      <c r="CK763" s="63">
        <v>36188</v>
      </c>
      <c r="CL763" s="70">
        <v>71.324430772404</v>
      </c>
      <c r="CM763" s="70">
        <v>71.881471558860468</v>
      </c>
      <c r="CO763" s="63">
        <v>43858</v>
      </c>
      <c r="CP763" s="71">
        <v>60.18</v>
      </c>
    </row>
    <row r="764" spans="89:94">
      <c r="CK764" s="63">
        <v>36189</v>
      </c>
      <c r="CL764" s="70">
        <v>71.320767965789443</v>
      </c>
      <c r="CM764" s="70">
        <v>71.874795124242453</v>
      </c>
      <c r="CO764" s="63">
        <v>43859</v>
      </c>
      <c r="CP764" s="71">
        <v>60.23</v>
      </c>
    </row>
    <row r="765" spans="89:94">
      <c r="CK765" s="63">
        <v>36190</v>
      </c>
      <c r="CL765" s="70">
        <v>71.317105347275259</v>
      </c>
      <c r="CM765" s="70">
        <v>71.868119309739441</v>
      </c>
      <c r="CO765" s="63">
        <v>43860</v>
      </c>
      <c r="CP765" s="71">
        <v>60.25</v>
      </c>
    </row>
    <row r="766" spans="89:94">
      <c r="CK766" s="63">
        <v>36191</v>
      </c>
      <c r="CL766" s="70">
        <v>71.313442916851784</v>
      </c>
      <c r="CM766" s="70">
        <v>71.86144411529385</v>
      </c>
      <c r="CO766" s="63">
        <v>43861</v>
      </c>
      <c r="CP766" s="71">
        <v>60.35</v>
      </c>
    </row>
    <row r="767" spans="89:94">
      <c r="CK767" s="63">
        <v>36192</v>
      </c>
      <c r="CL767" s="70">
        <v>70.685134358706804</v>
      </c>
      <c r="CM767" s="70">
        <v>71.865569149590556</v>
      </c>
      <c r="CO767" s="63">
        <v>43862</v>
      </c>
      <c r="CP767" s="71">
        <v>60.35</v>
      </c>
    </row>
    <row r="768" spans="89:94">
      <c r="CK768" s="63">
        <v>36193</v>
      </c>
      <c r="CL768" s="70">
        <v>70.179129600583877</v>
      </c>
      <c r="CM768" s="70">
        <v>71.869694420674989</v>
      </c>
      <c r="CO768" s="63">
        <v>43863</v>
      </c>
      <c r="CP768" s="71">
        <v>60.35</v>
      </c>
    </row>
    <row r="769" spans="89:94">
      <c r="CK769" s="63">
        <v>36194</v>
      </c>
      <c r="CL769" s="70">
        <v>71.869854032296828</v>
      </c>
      <c r="CM769" s="70">
        <v>71.873819928560735</v>
      </c>
      <c r="CO769" s="63">
        <v>43864</v>
      </c>
      <c r="CP769" s="71">
        <v>60.46</v>
      </c>
    </row>
    <row r="770" spans="89:94">
      <c r="CK770" s="63">
        <v>36195</v>
      </c>
      <c r="CL770" s="70">
        <v>70.197596402338874</v>
      </c>
      <c r="CM770" s="70">
        <v>71.877945673261408</v>
      </c>
      <c r="CO770" s="63">
        <v>43865</v>
      </c>
      <c r="CP770" s="71">
        <v>60.58</v>
      </c>
    </row>
    <row r="771" spans="89:94">
      <c r="CK771" s="63">
        <v>36196</v>
      </c>
      <c r="CL771" s="70">
        <v>70.182815809818152</v>
      </c>
      <c r="CM771" s="70">
        <v>71.882071654790579</v>
      </c>
      <c r="CO771" s="63">
        <v>43866</v>
      </c>
      <c r="CP771" s="71">
        <v>60.59</v>
      </c>
    </row>
    <row r="772" spans="89:94">
      <c r="CK772" s="63">
        <v>36197</v>
      </c>
      <c r="CL772" s="70">
        <v>70.198847145377187</v>
      </c>
      <c r="CM772" s="70">
        <v>71.886197873161834</v>
      </c>
      <c r="CO772" s="63">
        <v>43867</v>
      </c>
      <c r="CP772" s="71">
        <v>60.69</v>
      </c>
    </row>
    <row r="773" spans="89:94">
      <c r="CK773" s="63">
        <v>36198</v>
      </c>
      <c r="CL773" s="70">
        <v>70.214882142854279</v>
      </c>
      <c r="CM773" s="70">
        <v>71.890324328388814</v>
      </c>
      <c r="CO773" s="63">
        <v>43868</v>
      </c>
      <c r="CP773" s="71">
        <v>60.78</v>
      </c>
    </row>
    <row r="774" spans="89:94">
      <c r="CK774" s="63">
        <v>36199</v>
      </c>
      <c r="CL774" s="70">
        <v>71.237173679525227</v>
      </c>
      <c r="CM774" s="70">
        <v>71.894451020485064</v>
      </c>
      <c r="CO774" s="63">
        <v>43869</v>
      </c>
      <c r="CP774" s="71">
        <v>60.78</v>
      </c>
    </row>
    <row r="775" spans="89:94">
      <c r="CK775" s="63">
        <v>36200</v>
      </c>
      <c r="CL775" s="70">
        <v>70.696031192090857</v>
      </c>
      <c r="CM775" s="70">
        <v>71.898577949464197</v>
      </c>
      <c r="CO775" s="63">
        <v>43870</v>
      </c>
      <c r="CP775" s="71">
        <v>60.78</v>
      </c>
    </row>
    <row r="776" spans="89:94">
      <c r="CK776" s="63">
        <v>36201</v>
      </c>
      <c r="CL776" s="70">
        <v>70.712179757600168</v>
      </c>
      <c r="CM776" s="70">
        <v>71.902705115339828</v>
      </c>
      <c r="CO776" s="63">
        <v>43871</v>
      </c>
      <c r="CP776" s="71">
        <v>60.978000000000002</v>
      </c>
    </row>
    <row r="777" spans="89:94">
      <c r="CK777" s="63">
        <v>36202</v>
      </c>
      <c r="CL777" s="70">
        <v>70.728332011805506</v>
      </c>
      <c r="CM777" s="70">
        <v>71.906832518125555</v>
      </c>
      <c r="CO777" s="63">
        <v>43872</v>
      </c>
      <c r="CP777" s="71">
        <v>61.119</v>
      </c>
    </row>
    <row r="778" spans="89:94">
      <c r="CK778" s="63">
        <v>36203</v>
      </c>
      <c r="CL778" s="70">
        <v>70.784923811268357</v>
      </c>
      <c r="CM778" s="70">
        <v>71.91096015783495</v>
      </c>
      <c r="CO778" s="63">
        <v>43873</v>
      </c>
      <c r="CP778" s="71">
        <v>61.228999999999999</v>
      </c>
    </row>
    <row r="779" spans="89:94">
      <c r="CK779" s="63">
        <v>36204</v>
      </c>
      <c r="CL779" s="70">
        <v>70.801092681853646</v>
      </c>
      <c r="CM779" s="70">
        <v>71.915088034481627</v>
      </c>
      <c r="CO779" s="63">
        <v>43874</v>
      </c>
      <c r="CP779" s="71">
        <v>61.389000000000003</v>
      </c>
    </row>
    <row r="780" spans="89:94">
      <c r="CK780" s="63">
        <v>36205</v>
      </c>
      <c r="CL780" s="70">
        <v>70.817265245773072</v>
      </c>
      <c r="CM780" s="70">
        <v>71.919216148079201</v>
      </c>
      <c r="CO780" s="63">
        <v>43875</v>
      </c>
      <c r="CP780" s="71">
        <v>61.459000000000003</v>
      </c>
    </row>
    <row r="781" spans="89:94">
      <c r="CK781" s="63">
        <v>36206</v>
      </c>
      <c r="CL781" s="70">
        <v>70.833441503870304</v>
      </c>
      <c r="CM781" s="70">
        <v>71.923344498641256</v>
      </c>
      <c r="CO781" s="63">
        <v>43876</v>
      </c>
      <c r="CP781" s="71">
        <v>61.459000000000003</v>
      </c>
    </row>
    <row r="782" spans="89:94">
      <c r="CK782" s="63">
        <v>36207</v>
      </c>
      <c r="CL782" s="70">
        <v>70.834108023419716</v>
      </c>
      <c r="CM782" s="70">
        <v>71.927473086181394</v>
      </c>
      <c r="CO782" s="63">
        <v>43877</v>
      </c>
      <c r="CP782" s="71">
        <v>61.459000000000003</v>
      </c>
    </row>
    <row r="783" spans="89:94">
      <c r="CK783" s="63">
        <v>36208</v>
      </c>
      <c r="CL783" s="70">
        <v>70.444114241488847</v>
      </c>
      <c r="CM783" s="70">
        <v>71.931601910713226</v>
      </c>
      <c r="CO783" s="63">
        <v>43878</v>
      </c>
      <c r="CP783" s="71">
        <v>61.459000000000003</v>
      </c>
    </row>
    <row r="784" spans="89:94">
      <c r="CK784" s="63">
        <v>36209</v>
      </c>
      <c r="CL784" s="70">
        <v>70.684927948903038</v>
      </c>
      <c r="CM784" s="70">
        <v>71.935730972250354</v>
      </c>
      <c r="CO784" s="63">
        <v>43879</v>
      </c>
      <c r="CP784" s="71">
        <v>61.661999999999999</v>
      </c>
    </row>
    <row r="785" spans="89:94">
      <c r="CK785" s="63">
        <v>36210</v>
      </c>
      <c r="CL785" s="70">
        <v>70.053566085929845</v>
      </c>
      <c r="CM785" s="70">
        <v>71.939860270806378</v>
      </c>
      <c r="CO785" s="63">
        <v>43880</v>
      </c>
      <c r="CP785" s="71">
        <v>61.728999999999999</v>
      </c>
    </row>
    <row r="786" spans="89:94">
      <c r="CK786" s="63">
        <v>36211</v>
      </c>
      <c r="CL786" s="70">
        <v>70.069567897941397</v>
      </c>
      <c r="CM786" s="70">
        <v>71.943989806394924</v>
      </c>
      <c r="CO786" s="63">
        <v>43881</v>
      </c>
      <c r="CP786" s="71">
        <v>61.789000000000001</v>
      </c>
    </row>
    <row r="787" spans="89:94">
      <c r="CK787" s="63">
        <v>36212</v>
      </c>
      <c r="CL787" s="70">
        <v>70.085573365127146</v>
      </c>
      <c r="CM787" s="70">
        <v>71.948119579029566</v>
      </c>
      <c r="CO787" s="63">
        <v>43882</v>
      </c>
      <c r="CP787" s="71">
        <v>61.838999999999999</v>
      </c>
    </row>
    <row r="788" spans="89:94">
      <c r="CK788" s="63">
        <v>36213</v>
      </c>
      <c r="CL788" s="70">
        <v>70.261240177278154</v>
      </c>
      <c r="CM788" s="70">
        <v>71.95224958872393</v>
      </c>
      <c r="CO788" s="63">
        <v>43883</v>
      </c>
      <c r="CP788" s="71">
        <v>61.838999999999999</v>
      </c>
    </row>
    <row r="789" spans="89:94">
      <c r="CK789" s="63">
        <v>36214</v>
      </c>
      <c r="CL789" s="70">
        <v>70.114808185044964</v>
      </c>
      <c r="CM789" s="70">
        <v>71.956379835491617</v>
      </c>
      <c r="CO789" s="63">
        <v>43884</v>
      </c>
      <c r="CP789" s="71">
        <v>61.838999999999999</v>
      </c>
    </row>
    <row r="790" spans="89:94">
      <c r="CK790" s="63">
        <v>36215</v>
      </c>
      <c r="CL790" s="70">
        <v>70.130823986131048</v>
      </c>
      <c r="CM790" s="70">
        <v>71.960510319346241</v>
      </c>
      <c r="CO790" s="63">
        <v>43885</v>
      </c>
      <c r="CP790" s="71">
        <v>61.838999999999999</v>
      </c>
    </row>
    <row r="791" spans="89:94">
      <c r="CK791" s="63">
        <v>36216</v>
      </c>
      <c r="CL791" s="70">
        <v>70.146843445586782</v>
      </c>
      <c r="CM791" s="70">
        <v>71.964641040301416</v>
      </c>
      <c r="CO791" s="63">
        <v>43886</v>
      </c>
      <c r="CP791" s="71">
        <v>61.838999999999999</v>
      </c>
    </row>
    <row r="792" spans="89:94">
      <c r="CK792" s="63">
        <v>36217</v>
      </c>
      <c r="CL792" s="70">
        <v>68.525881290995244</v>
      </c>
      <c r="CM792" s="70">
        <v>71.968771998370755</v>
      </c>
      <c r="CO792" s="63">
        <v>43887</v>
      </c>
      <c r="CP792" s="71">
        <v>62.088999999999999</v>
      </c>
    </row>
    <row r="793" spans="89:94">
      <c r="CK793" s="63">
        <v>36218</v>
      </c>
      <c r="CL793" s="70">
        <v>68.541534145398103</v>
      </c>
      <c r="CM793" s="70">
        <v>71.972903193567845</v>
      </c>
      <c r="CO793" s="63">
        <v>43888</v>
      </c>
      <c r="CP793" s="71">
        <v>62.139000000000003</v>
      </c>
    </row>
    <row r="794" spans="89:94">
      <c r="CK794" s="63">
        <v>36219</v>
      </c>
      <c r="CL794" s="70">
        <v>68.557190575265409</v>
      </c>
      <c r="CM794" s="70">
        <v>71.977034625906313</v>
      </c>
      <c r="CO794" s="63">
        <v>43889</v>
      </c>
      <c r="CP794" s="71">
        <v>62.21</v>
      </c>
    </row>
    <row r="795" spans="89:94">
      <c r="CK795" s="63">
        <v>36220</v>
      </c>
      <c r="CL795" s="70">
        <v>68.908761909320347</v>
      </c>
      <c r="CM795" s="70">
        <v>71.995945461208876</v>
      </c>
      <c r="CO795" s="63">
        <v>43890</v>
      </c>
      <c r="CP795" s="71">
        <v>62.21</v>
      </c>
    </row>
    <row r="796" spans="89:94">
      <c r="CK796" s="63">
        <v>36221</v>
      </c>
      <c r="CL796" s="70">
        <v>68.834703805598082</v>
      </c>
      <c r="CM796" s="70">
        <v>72.014861265036373</v>
      </c>
      <c r="CO796" s="63">
        <v>43891</v>
      </c>
      <c r="CP796" s="71">
        <v>62.21</v>
      </c>
    </row>
    <row r="797" spans="89:94">
      <c r="CK797" s="63">
        <v>36222</v>
      </c>
      <c r="CL797" s="70">
        <v>67.451243742304229</v>
      </c>
      <c r="CM797" s="70">
        <v>72.033782038694227</v>
      </c>
      <c r="CO797" s="63">
        <v>43892</v>
      </c>
      <c r="CP797" s="71">
        <v>62.259</v>
      </c>
    </row>
    <row r="798" spans="89:94">
      <c r="CK798" s="63">
        <v>36223</v>
      </c>
      <c r="CL798" s="70">
        <v>67.971240904321462</v>
      </c>
      <c r="CM798" s="70">
        <v>72.052707783488202</v>
      </c>
      <c r="CO798" s="63">
        <v>43893</v>
      </c>
      <c r="CP798" s="43">
        <v>62.010000000000005</v>
      </c>
    </row>
    <row r="799" spans="89:94">
      <c r="CK799" s="63">
        <v>36224</v>
      </c>
      <c r="CL799" s="70">
        <v>69.272111044873242</v>
      </c>
      <c r="CM799" s="70">
        <v>72.071638500724305</v>
      </c>
      <c r="CO799" s="63">
        <v>43894</v>
      </c>
      <c r="CP799" s="43">
        <v>62.03</v>
      </c>
    </row>
    <row r="800" spans="89:94">
      <c r="CK800" s="63">
        <v>36225</v>
      </c>
      <c r="CL800" s="70">
        <v>69.299423562856461</v>
      </c>
      <c r="CM800" s="70">
        <v>72.090574191709024</v>
      </c>
      <c r="CO800" s="63">
        <v>43895</v>
      </c>
      <c r="CP800" s="43">
        <v>61.91</v>
      </c>
    </row>
    <row r="801" spans="89:94">
      <c r="CK801" s="63">
        <v>36226</v>
      </c>
      <c r="CL801" s="70">
        <v>69.326746849583785</v>
      </c>
      <c r="CM801" s="70">
        <v>72.109514857749147</v>
      </c>
      <c r="CO801" s="63">
        <v>43896</v>
      </c>
      <c r="CP801" s="43">
        <v>62.209999999999994</v>
      </c>
    </row>
    <row r="802" spans="89:94">
      <c r="CK802" s="63">
        <v>36227</v>
      </c>
      <c r="CL802" s="70">
        <v>69.647730389176004</v>
      </c>
      <c r="CM802" s="70">
        <v>72.128460500151775</v>
      </c>
      <c r="CO802" s="63">
        <v>43899</v>
      </c>
      <c r="CP802" s="43">
        <v>62.209999999999994</v>
      </c>
    </row>
    <row r="803" spans="89:94">
      <c r="CK803" s="63">
        <v>36228</v>
      </c>
      <c r="CL803" s="70">
        <v>69.688708093924689</v>
      </c>
      <c r="CM803" s="70">
        <v>72.147411120224334</v>
      </c>
      <c r="CO803" s="63">
        <v>43900</v>
      </c>
      <c r="CP803" s="43">
        <v>62.22</v>
      </c>
    </row>
    <row r="804" spans="89:94">
      <c r="CK804" s="63">
        <v>36229</v>
      </c>
      <c r="CL804" s="70">
        <v>69.889397479302275</v>
      </c>
      <c r="CM804" s="70">
        <v>72.166366719274677</v>
      </c>
      <c r="CO804" s="63">
        <v>43901</v>
      </c>
      <c r="CP804" s="43">
        <v>62.239999999999995</v>
      </c>
    </row>
    <row r="805" spans="89:94">
      <c r="CK805" s="63">
        <v>36230</v>
      </c>
      <c r="CL805" s="70">
        <v>71.111698075669977</v>
      </c>
      <c r="CM805" s="70">
        <v>72.185327298610915</v>
      </c>
      <c r="CO805" s="63">
        <v>43902</v>
      </c>
      <c r="CP805" s="43">
        <v>62.519999999999996</v>
      </c>
    </row>
    <row r="806" spans="89:94">
      <c r="CK806" s="63">
        <v>36231</v>
      </c>
      <c r="CL806" s="70">
        <v>71.191648399394452</v>
      </c>
      <c r="CM806" s="70">
        <v>72.204292859541596</v>
      </c>
      <c r="CO806" s="63">
        <v>43903</v>
      </c>
      <c r="CP806" s="43">
        <v>62.55</v>
      </c>
    </row>
    <row r="807" spans="89:94">
      <c r="CK807" s="63">
        <v>36232</v>
      </c>
      <c r="CL807" s="70">
        <v>71.219717750073002</v>
      </c>
      <c r="CM807" s="70">
        <v>72.223263403375483</v>
      </c>
      <c r="CO807" s="63">
        <v>43906</v>
      </c>
      <c r="CP807" s="43">
        <v>62.59</v>
      </c>
    </row>
    <row r="808" spans="89:94">
      <c r="CK808" s="63">
        <v>36233</v>
      </c>
      <c r="CL808" s="70">
        <v>71.247798167898694</v>
      </c>
      <c r="CM808" s="70">
        <v>72.242238931421809</v>
      </c>
      <c r="CO808" s="63">
        <v>43907</v>
      </c>
      <c r="CP808" s="43">
        <v>62.459999999999994</v>
      </c>
    </row>
    <row r="809" spans="89:94">
      <c r="CK809" s="63">
        <v>36234</v>
      </c>
      <c r="CL809" s="70">
        <v>70.859789708251299</v>
      </c>
      <c r="CM809" s="70">
        <v>72.261219444990076</v>
      </c>
      <c r="CO809" s="63">
        <v>43908</v>
      </c>
      <c r="CP809" s="43">
        <v>62.959999999999994</v>
      </c>
    </row>
    <row r="810" spans="89:94">
      <c r="CK810" s="63">
        <v>36235</v>
      </c>
      <c r="CL810" s="70">
        <v>71.11556414301036</v>
      </c>
      <c r="CM810" s="70">
        <v>72.280204945390182</v>
      </c>
      <c r="CO810" s="63">
        <v>43909</v>
      </c>
      <c r="CP810" s="43">
        <v>63.09</v>
      </c>
    </row>
    <row r="811" spans="89:94">
      <c r="CK811" s="63">
        <v>36236</v>
      </c>
      <c r="CL811" s="70">
        <v>71.344665695001382</v>
      </c>
      <c r="CM811" s="70">
        <v>72.299195433932283</v>
      </c>
      <c r="CO811" s="63">
        <v>43910</v>
      </c>
      <c r="CP811" s="43">
        <v>63.41</v>
      </c>
    </row>
    <row r="812" spans="89:94">
      <c r="CK812" s="63">
        <v>36237</v>
      </c>
      <c r="CL812" s="70">
        <v>71.339325393065494</v>
      </c>
      <c r="CM812" s="70">
        <v>72.318190911926948</v>
      </c>
      <c r="CO812" s="63">
        <v>43915</v>
      </c>
      <c r="CP812" s="43">
        <v>63.349999999999994</v>
      </c>
    </row>
    <row r="813" spans="89:94">
      <c r="CK813" s="63">
        <v>36238</v>
      </c>
      <c r="CL813" s="70">
        <v>71.367452969637341</v>
      </c>
      <c r="CM813" s="70">
        <v>72.337191380685141</v>
      </c>
      <c r="CO813" s="63">
        <v>43916</v>
      </c>
      <c r="CP813" s="43">
        <v>63.629999999999995</v>
      </c>
    </row>
    <row r="814" spans="89:94">
      <c r="CK814" s="63">
        <v>36239</v>
      </c>
      <c r="CL814" s="70">
        <v>71.395591636313554</v>
      </c>
      <c r="CM814" s="70">
        <v>72.356196841518013</v>
      </c>
      <c r="CO814" s="63">
        <v>43917</v>
      </c>
      <c r="CP814" s="43">
        <v>63.94</v>
      </c>
    </row>
    <row r="815" spans="89:94">
      <c r="CK815" s="63">
        <v>36240</v>
      </c>
      <c r="CL815" s="70">
        <v>71.423741397466713</v>
      </c>
      <c r="CM815" s="70">
        <v>72.375207295737212</v>
      </c>
      <c r="CO815" s="63">
        <v>43920</v>
      </c>
      <c r="CP815" s="43">
        <v>64.08</v>
      </c>
    </row>
    <row r="816" spans="89:94">
      <c r="CK816" s="63">
        <v>36241</v>
      </c>
      <c r="CL816" s="70">
        <v>71.584068900694803</v>
      </c>
      <c r="CM816" s="70">
        <v>72.394222744654655</v>
      </c>
      <c r="CO816" s="63">
        <v>43922</v>
      </c>
      <c r="CP816" s="43">
        <v>64.11</v>
      </c>
    </row>
    <row r="817" spans="89:94">
      <c r="CK817" s="63">
        <v>36242</v>
      </c>
      <c r="CL817" s="70">
        <v>71.520213411681382</v>
      </c>
      <c r="CM817" s="70">
        <v>72.413243189582644</v>
      </c>
      <c r="CO817" s="63">
        <v>43923</v>
      </c>
      <c r="CP817" s="43">
        <v>64.010000000000005</v>
      </c>
    </row>
    <row r="818" spans="89:94">
      <c r="CK818" s="63">
        <v>36243</v>
      </c>
      <c r="CL818" s="70">
        <v>71.816424368753118</v>
      </c>
      <c r="CM818" s="70">
        <v>72.432268631833793</v>
      </c>
      <c r="CO818" s="63">
        <v>43924</v>
      </c>
      <c r="CP818" s="43">
        <v>64.349999999999994</v>
      </c>
    </row>
    <row r="819" spans="89:94">
      <c r="CK819" s="63">
        <v>36244</v>
      </c>
      <c r="CL819" s="70">
        <v>72.096361508498092</v>
      </c>
      <c r="CM819" s="70">
        <v>72.451299072721028</v>
      </c>
      <c r="CO819" s="63">
        <v>43927</v>
      </c>
      <c r="CP819" s="43">
        <v>64.48</v>
      </c>
    </row>
    <row r="820" spans="89:94">
      <c r="CK820" s="63">
        <v>36245</v>
      </c>
      <c r="CL820" s="70">
        <v>72.356490845286174</v>
      </c>
      <c r="CM820" s="70">
        <v>72.470334513557717</v>
      </c>
      <c r="CO820" s="63">
        <v>43928</v>
      </c>
      <c r="CP820" s="43">
        <v>64.59</v>
      </c>
    </row>
    <row r="821" spans="89:94">
      <c r="CK821" s="63">
        <v>36246</v>
      </c>
      <c r="CL821" s="70">
        <v>72.385019468531596</v>
      </c>
      <c r="CM821" s="70">
        <v>72.489374955657482</v>
      </c>
      <c r="CO821" s="63">
        <v>43929</v>
      </c>
      <c r="CP821" s="43">
        <v>64.569999999999993</v>
      </c>
    </row>
    <row r="822" spans="89:94">
      <c r="CK822" s="63">
        <v>36247</v>
      </c>
      <c r="CL822" s="70">
        <v>72.413559340005548</v>
      </c>
      <c r="CM822" s="70">
        <v>72.508420400334344</v>
      </c>
      <c r="CO822" s="63">
        <v>43934</v>
      </c>
      <c r="CP822" s="43">
        <v>64.930000000000007</v>
      </c>
    </row>
    <row r="823" spans="89:94">
      <c r="CK823" s="63">
        <v>36248</v>
      </c>
      <c r="CL823" s="70">
        <v>72.487793914370158</v>
      </c>
      <c r="CM823" s="70">
        <v>72.527470848902666</v>
      </c>
      <c r="CO823" s="63">
        <v>43935</v>
      </c>
      <c r="CP823" s="43">
        <v>65.03</v>
      </c>
    </row>
    <row r="824" spans="89:94">
      <c r="CK824" s="63">
        <v>36249</v>
      </c>
      <c r="CL824" s="70">
        <v>72.966502356528821</v>
      </c>
      <c r="CM824" s="70">
        <v>72.546526302677108</v>
      </c>
      <c r="CO824" s="63">
        <v>43936</v>
      </c>
      <c r="CP824" s="43">
        <v>65.099999999999994</v>
      </c>
    </row>
    <row r="825" spans="89:94">
      <c r="CK825" s="63">
        <v>36250</v>
      </c>
      <c r="CL825" s="70">
        <v>73.353253581621686</v>
      </c>
      <c r="CM825" s="70">
        <v>72.565586762972728</v>
      </c>
      <c r="CO825" s="63">
        <v>43937</v>
      </c>
      <c r="CP825" s="43">
        <v>65.37</v>
      </c>
    </row>
    <row r="826" spans="89:94">
      <c r="CK826" s="63">
        <v>36251</v>
      </c>
      <c r="CL826" s="70">
        <v>73.367530792700691</v>
      </c>
      <c r="CM826" s="70">
        <v>72.584049294666926</v>
      </c>
      <c r="CO826" s="63">
        <v>43938</v>
      </c>
      <c r="CP826" s="43">
        <v>65.459999999999994</v>
      </c>
    </row>
    <row r="827" spans="89:94">
      <c r="CK827" s="63">
        <v>36252</v>
      </c>
      <c r="CL827" s="70">
        <v>73.381810782644237</v>
      </c>
      <c r="CM827" s="70">
        <v>72.602516523698966</v>
      </c>
      <c r="CO827" s="63">
        <v>43941</v>
      </c>
      <c r="CP827" s="43">
        <v>65.459999999999994</v>
      </c>
    </row>
    <row r="828" spans="89:94">
      <c r="CK828" s="63">
        <v>36253</v>
      </c>
      <c r="CL828" s="70">
        <v>73.396093551993189</v>
      </c>
      <c r="CM828" s="70">
        <v>72.620988451263983</v>
      </c>
      <c r="CO828" s="63">
        <v>43942</v>
      </c>
      <c r="CP828" s="43">
        <v>65.84</v>
      </c>
    </row>
    <row r="829" spans="89:94">
      <c r="CK829" s="63">
        <v>36254</v>
      </c>
      <c r="CL829" s="70">
        <v>73.410379101288555</v>
      </c>
      <c r="CM829" s="70">
        <v>72.639465078557393</v>
      </c>
      <c r="CO829" s="63">
        <v>43943</v>
      </c>
      <c r="CP829" s="43">
        <v>65.930000000000007</v>
      </c>
    </row>
    <row r="830" spans="89:94">
      <c r="CK830" s="63">
        <v>36255</v>
      </c>
      <c r="CL830" s="70">
        <v>71.684742399958239</v>
      </c>
      <c r="CM830" s="70">
        <v>72.657946406774911</v>
      </c>
      <c r="CO830" s="63">
        <v>43944</v>
      </c>
      <c r="CP830" s="43">
        <v>65.94</v>
      </c>
    </row>
    <row r="831" spans="89:94">
      <c r="CK831" s="63">
        <v>36256</v>
      </c>
      <c r="CL831" s="70">
        <v>73.417171295651144</v>
      </c>
      <c r="CM831" s="70">
        <v>72.676432437112595</v>
      </c>
      <c r="CO831" s="63">
        <v>43945</v>
      </c>
      <c r="CP831" s="43">
        <v>66.19</v>
      </c>
    </row>
    <row r="832" spans="89:94">
      <c r="CK832" s="63">
        <v>36257</v>
      </c>
      <c r="CL832" s="70">
        <v>73.377354570152292</v>
      </c>
      <c r="CM832" s="70">
        <v>72.694923170766756</v>
      </c>
      <c r="CO832" s="63">
        <v>43948</v>
      </c>
      <c r="CP832" s="43">
        <v>66.39</v>
      </c>
    </row>
    <row r="833" spans="89:94">
      <c r="CK833" s="63">
        <v>36258</v>
      </c>
      <c r="CL833" s="70">
        <v>73.747127075646361</v>
      </c>
      <c r="CM833" s="70">
        <v>72.713418608934049</v>
      </c>
      <c r="CO833" s="63">
        <v>43949</v>
      </c>
      <c r="CP833" s="43">
        <v>66.47</v>
      </c>
    </row>
    <row r="834" spans="89:94">
      <c r="CK834" s="63">
        <v>36259</v>
      </c>
      <c r="CL834" s="70">
        <v>73.541812562917102</v>
      </c>
      <c r="CM834" s="70">
        <v>72.731918752811438</v>
      </c>
      <c r="CO834" s="63">
        <v>43950</v>
      </c>
      <c r="CP834" s="43">
        <v>66.569999999999993</v>
      </c>
    </row>
    <row r="835" spans="89:94">
      <c r="CK835" s="63">
        <v>36260</v>
      </c>
      <c r="CL835" s="70">
        <v>73.55612647443192</v>
      </c>
      <c r="CM835" s="70">
        <v>72.750423603596147</v>
      </c>
      <c r="CO835" s="63">
        <v>43951</v>
      </c>
      <c r="CP835" s="43">
        <v>66.66</v>
      </c>
    </row>
    <row r="836" spans="89:94">
      <c r="CK836" s="63">
        <v>36261</v>
      </c>
      <c r="CL836" s="70">
        <v>73.570443171954551</v>
      </c>
      <c r="CM836" s="70">
        <v>72.768933162485766</v>
      </c>
      <c r="CO836" s="63">
        <v>43955</v>
      </c>
      <c r="CP836" s="43">
        <v>69.16</v>
      </c>
    </row>
    <row r="837" spans="89:94">
      <c r="CK837" s="63">
        <v>36262</v>
      </c>
      <c r="CL837" s="70">
        <v>73.695960532523657</v>
      </c>
      <c r="CM837" s="70">
        <v>72.787447430678142</v>
      </c>
      <c r="CO837" s="63">
        <v>43956</v>
      </c>
      <c r="CP837" s="43">
        <v>69.31</v>
      </c>
    </row>
    <row r="838" spans="89:94">
      <c r="CK838" s="63">
        <v>36263</v>
      </c>
      <c r="CL838" s="70">
        <v>74.25670440173009</v>
      </c>
      <c r="CM838" s="70">
        <v>72.805966409371436</v>
      </c>
      <c r="CO838" s="63">
        <v>43957</v>
      </c>
      <c r="CP838" s="43">
        <v>69.459999999999994</v>
      </c>
    </row>
    <row r="839" spans="89:94">
      <c r="CK839" s="63">
        <v>36264</v>
      </c>
      <c r="CL839" s="70">
        <v>74.355907616488921</v>
      </c>
      <c r="CM839" s="70">
        <v>72.824490099764134</v>
      </c>
      <c r="CO839" s="63">
        <v>43958</v>
      </c>
      <c r="CP839" s="43">
        <v>69.540000000000006</v>
      </c>
    </row>
    <row r="840" spans="89:94">
      <c r="CK840" s="63">
        <v>36265</v>
      </c>
      <c r="CL840" s="70">
        <v>74.222071746870384</v>
      </c>
      <c r="CM840" s="70">
        <v>72.84301850305495</v>
      </c>
      <c r="CO840" s="63">
        <v>43959</v>
      </c>
      <c r="CP840" s="43">
        <v>69.63</v>
      </c>
    </row>
    <row r="841" spans="89:94">
      <c r="CK841" s="63">
        <v>36266</v>
      </c>
      <c r="CL841" s="70">
        <v>74.041195206348405</v>
      </c>
      <c r="CM841" s="70">
        <v>72.861551620443066</v>
      </c>
      <c r="CO841" s="63">
        <v>43962</v>
      </c>
      <c r="CP841" s="43">
        <v>69.63</v>
      </c>
    </row>
    <row r="842" spans="89:94">
      <c r="CK842" s="63">
        <v>36267</v>
      </c>
      <c r="CL842" s="70">
        <v>74.055606315888724</v>
      </c>
      <c r="CM842" s="70">
        <v>72.880089453127809</v>
      </c>
      <c r="CO842" s="63">
        <v>43963</v>
      </c>
      <c r="CP842" s="43">
        <v>69.66</v>
      </c>
    </row>
    <row r="843" spans="89:94">
      <c r="CK843" s="63">
        <v>36268</v>
      </c>
      <c r="CL843" s="70">
        <v>74.070020230355084</v>
      </c>
      <c r="CM843" s="70">
        <v>72.898632002308887</v>
      </c>
      <c r="CO843" s="63">
        <v>43964</v>
      </c>
      <c r="CP843" s="43">
        <v>69.84</v>
      </c>
    </row>
    <row r="844" spans="89:94">
      <c r="CK844" s="63">
        <v>36269</v>
      </c>
      <c r="CL844" s="70">
        <v>74.041658330756917</v>
      </c>
      <c r="CM844" s="70">
        <v>72.917179269186263</v>
      </c>
      <c r="CO844" s="63">
        <v>43965</v>
      </c>
      <c r="CP844" s="43">
        <v>70.05</v>
      </c>
    </row>
    <row r="845" spans="89:94">
      <c r="CK845" s="63">
        <v>36270</v>
      </c>
      <c r="CL845" s="70">
        <v>73.393564789645922</v>
      </c>
      <c r="CM845" s="70">
        <v>72.935731254960274</v>
      </c>
      <c r="CO845" s="63">
        <v>43966</v>
      </c>
      <c r="CP845" s="43">
        <v>70.06</v>
      </c>
    </row>
    <row r="846" spans="89:94">
      <c r="CK846" s="63">
        <v>36271</v>
      </c>
      <c r="CL846" s="70">
        <v>73.074961236851209</v>
      </c>
      <c r="CM846" s="70">
        <v>72.954287960831508</v>
      </c>
      <c r="CO846" s="63">
        <v>43969</v>
      </c>
      <c r="CP846" s="43">
        <v>70.260000000000005</v>
      </c>
    </row>
    <row r="847" spans="89:94">
      <c r="CK847" s="63">
        <v>36272</v>
      </c>
      <c r="CL847" s="70">
        <v>73.08918428211814</v>
      </c>
      <c r="CM847" s="70">
        <v>72.972849388000924</v>
      </c>
      <c r="CO847" s="63">
        <v>43970</v>
      </c>
      <c r="CP847" s="43">
        <v>70.319999999999993</v>
      </c>
    </row>
    <row r="848" spans="89:94">
      <c r="CK848" s="63">
        <v>36273</v>
      </c>
      <c r="CL848" s="70">
        <v>73.833981485564138</v>
      </c>
      <c r="CM848" s="70">
        <v>72.991415537669695</v>
      </c>
      <c r="CO848" s="63">
        <v>43971</v>
      </c>
      <c r="CP848" s="43">
        <v>70.33</v>
      </c>
    </row>
    <row r="849" spans="89:94">
      <c r="CK849" s="63">
        <v>36274</v>
      </c>
      <c r="CL849" s="70">
        <v>73.848352263777812</v>
      </c>
      <c r="CM849" s="70">
        <v>73.00998641103935</v>
      </c>
      <c r="CO849" s="63">
        <v>43972</v>
      </c>
      <c r="CP849" s="43">
        <v>70.38</v>
      </c>
    </row>
    <row r="850" spans="89:94">
      <c r="CK850" s="63">
        <v>36275</v>
      </c>
      <c r="CL850" s="70">
        <v>73.862725839067593</v>
      </c>
      <c r="CM850" s="70">
        <v>73.028562009311727</v>
      </c>
      <c r="CO850" s="63">
        <v>43973</v>
      </c>
      <c r="CP850" s="43">
        <v>70.58</v>
      </c>
    </row>
    <row r="851" spans="89:94">
      <c r="CK851" s="63">
        <v>36276</v>
      </c>
      <c r="CL851" s="70">
        <v>73.50682288302194</v>
      </c>
      <c r="CM851" s="70">
        <v>73.047142333688939</v>
      </c>
      <c r="CO851" s="63">
        <v>43977</v>
      </c>
      <c r="CP851" s="43">
        <v>70.61</v>
      </c>
    </row>
    <row r="852" spans="89:94">
      <c r="CK852" s="63">
        <v>36277</v>
      </c>
      <c r="CL852" s="70">
        <v>73.754620147536613</v>
      </c>
      <c r="CM852" s="70">
        <v>73.065727385373449</v>
      </c>
      <c r="CO852" s="63">
        <v>43978</v>
      </c>
      <c r="CP852" s="43">
        <v>70.63</v>
      </c>
    </row>
    <row r="853" spans="89:94">
      <c r="CK853" s="63">
        <v>36278</v>
      </c>
      <c r="CL853" s="70">
        <v>73.768975479147429</v>
      </c>
      <c r="CM853" s="70">
        <v>73.08431716556801</v>
      </c>
      <c r="CO853" s="63">
        <v>43979</v>
      </c>
      <c r="CP853" s="43">
        <v>70.69</v>
      </c>
    </row>
    <row r="854" spans="89:94">
      <c r="CK854" s="63">
        <v>36279</v>
      </c>
      <c r="CL854" s="70">
        <v>73.783333604827888</v>
      </c>
      <c r="CM854" s="70">
        <v>73.102911675475667</v>
      </c>
      <c r="CO854" s="63">
        <v>43980</v>
      </c>
      <c r="CP854" s="43">
        <v>70.760000000000005</v>
      </c>
    </row>
    <row r="855" spans="89:94">
      <c r="CK855" s="63">
        <v>36280</v>
      </c>
      <c r="CL855" s="70">
        <v>74.144286401625877</v>
      </c>
      <c r="CM855" s="70">
        <v>73.121510916299769</v>
      </c>
      <c r="CO855" s="63">
        <v>43983</v>
      </c>
      <c r="CP855" s="43">
        <v>70.72</v>
      </c>
    </row>
    <row r="856" spans="89:94">
      <c r="CK856" s="63">
        <v>36281</v>
      </c>
      <c r="CL856" s="70">
        <v>74.159422056399904</v>
      </c>
      <c r="CM856" s="70">
        <v>73.134577057949613</v>
      </c>
      <c r="CO856" s="63">
        <v>43984</v>
      </c>
      <c r="CP856" s="43">
        <v>71.010000000000005</v>
      </c>
    </row>
    <row r="857" spans="89:94">
      <c r="CK857" s="63">
        <v>36282</v>
      </c>
      <c r="CL857" s="70">
        <v>74.174595600991537</v>
      </c>
      <c r="CM857" s="70">
        <v>73.147645534398805</v>
      </c>
      <c r="CO857" s="63">
        <v>43985</v>
      </c>
      <c r="CP857" s="43">
        <v>70.92</v>
      </c>
    </row>
    <row r="858" spans="89:94">
      <c r="CK858" s="63">
        <v>36283</v>
      </c>
      <c r="CL858" s="70">
        <v>74.022129735897636</v>
      </c>
      <c r="CM858" s="70">
        <v>73.160716346064589</v>
      </c>
      <c r="CO858" s="63">
        <v>43986</v>
      </c>
      <c r="CP858" s="43">
        <v>71.150000000000006</v>
      </c>
    </row>
    <row r="859" spans="89:94">
      <c r="CK859" s="63">
        <v>36284</v>
      </c>
      <c r="CL859" s="70">
        <v>73.849202918829576</v>
      </c>
      <c r="CM859" s="70">
        <v>73.173789493364254</v>
      </c>
      <c r="CO859" s="63">
        <v>43987</v>
      </c>
      <c r="CP859" s="43">
        <v>71.48</v>
      </c>
    </row>
    <row r="860" spans="89:94">
      <c r="CK860" s="63">
        <v>36285</v>
      </c>
      <c r="CL860" s="70">
        <v>74.237274719689907</v>
      </c>
      <c r="CM860" s="70">
        <v>73.186864976715086</v>
      </c>
      <c r="CO860" s="63">
        <v>43990</v>
      </c>
      <c r="CP860" s="43">
        <v>71.88</v>
      </c>
    </row>
    <row r="861" spans="89:94">
      <c r="CK861" s="63">
        <v>36286</v>
      </c>
      <c r="CL861" s="70">
        <v>74.45558352978027</v>
      </c>
      <c r="CM861" s="70">
        <v>73.199942796534586</v>
      </c>
      <c r="CO861" s="63">
        <v>43991</v>
      </c>
      <c r="CP861" s="43">
        <v>72.040000000000006</v>
      </c>
    </row>
    <row r="862" spans="89:94">
      <c r="CK862" s="63">
        <v>36287</v>
      </c>
      <c r="CL862" s="70">
        <v>74.533405681398861</v>
      </c>
      <c r="CM862" s="70">
        <v>73.213022953240241</v>
      </c>
      <c r="CO862" s="63">
        <v>43992</v>
      </c>
      <c r="CP862" s="43">
        <v>72.19</v>
      </c>
    </row>
    <row r="863" spans="89:94">
      <c r="CK863" s="63">
        <v>36288</v>
      </c>
      <c r="CL863" s="70">
        <v>74.548655745697019</v>
      </c>
      <c r="CM863" s="70">
        <v>73.226105447249623</v>
      </c>
      <c r="CO863" s="63">
        <v>43993</v>
      </c>
      <c r="CP863" s="43">
        <v>72.34</v>
      </c>
    </row>
    <row r="864" spans="89:94">
      <c r="CK864" s="63">
        <v>36289</v>
      </c>
      <c r="CL864" s="70">
        <v>74.563908930266649</v>
      </c>
      <c r="CM864" s="70">
        <v>73.239190278980402</v>
      </c>
      <c r="CO864" s="63">
        <v>43994</v>
      </c>
      <c r="CP864" s="43">
        <v>72.5</v>
      </c>
    </row>
    <row r="865" spans="89:94">
      <c r="CK865" s="63">
        <v>36290</v>
      </c>
      <c r="CL865" s="70">
        <v>74.575689160676944</v>
      </c>
      <c r="CM865" s="70">
        <v>73.252277448850279</v>
      </c>
      <c r="CO865" s="63">
        <v>43998</v>
      </c>
      <c r="CP865" s="43">
        <v>72.680000000000007</v>
      </c>
    </row>
    <row r="866" spans="89:94">
      <c r="CK866" s="63">
        <v>36291</v>
      </c>
      <c r="CL866" s="70">
        <v>74.747060347930017</v>
      </c>
      <c r="CM866" s="70">
        <v>73.265366957277081</v>
      </c>
      <c r="CO866" s="63">
        <v>43999</v>
      </c>
      <c r="CP866" s="43">
        <v>72.86</v>
      </c>
    </row>
    <row r="867" spans="89:94">
      <c r="CK867" s="63">
        <v>36292</v>
      </c>
      <c r="CL867" s="70">
        <v>74.605757773387168</v>
      </c>
      <c r="CM867" s="70">
        <v>73.278458804678692</v>
      </c>
      <c r="CO867" s="63">
        <v>44000</v>
      </c>
      <c r="CP867" s="43">
        <v>72.98</v>
      </c>
    </row>
    <row r="868" spans="89:94">
      <c r="CK868" s="63">
        <v>36293</v>
      </c>
      <c r="CL868" s="70">
        <v>74.621022641437349</v>
      </c>
      <c r="CM868" s="70">
        <v>73.291552991473068</v>
      </c>
      <c r="CO868" s="63">
        <v>44001</v>
      </c>
      <c r="CP868" s="43">
        <v>73.08</v>
      </c>
    </row>
    <row r="869" spans="89:94">
      <c r="CK869" s="63">
        <v>36294</v>
      </c>
      <c r="CL869" s="70">
        <v>74.636204650766786</v>
      </c>
      <c r="CM869" s="70">
        <v>73.304649518078193</v>
      </c>
      <c r="CO869" s="63">
        <v>44004</v>
      </c>
      <c r="CP869" s="43">
        <v>73.13</v>
      </c>
    </row>
    <row r="870" spans="89:94">
      <c r="CK870" s="63">
        <v>36295</v>
      </c>
      <c r="CL870" s="70">
        <v>74.651475748464364</v>
      </c>
      <c r="CM870" s="70">
        <v>73.317748384912235</v>
      </c>
      <c r="CO870" s="63">
        <v>44005</v>
      </c>
      <c r="CP870" s="43">
        <v>73.44</v>
      </c>
    </row>
    <row r="871" spans="89:94">
      <c r="CK871" s="63">
        <v>36296</v>
      </c>
      <c r="CL871" s="70">
        <v>74.666749970736987</v>
      </c>
      <c r="CM871" s="70">
        <v>73.330849592393307</v>
      </c>
      <c r="CO871" s="63">
        <v>44006</v>
      </c>
      <c r="CP871" s="43">
        <v>73.510000000000005</v>
      </c>
    </row>
    <row r="872" spans="89:94">
      <c r="CK872" s="63">
        <v>36297</v>
      </c>
      <c r="CL872" s="70">
        <v>74.587125514481372</v>
      </c>
      <c r="CM872" s="70">
        <v>73.343953140939703</v>
      </c>
      <c r="CO872" s="63">
        <v>44007</v>
      </c>
      <c r="CP872" s="43">
        <v>73.53</v>
      </c>
    </row>
    <row r="873" spans="89:94">
      <c r="CK873" s="63">
        <v>36298</v>
      </c>
      <c r="CL873" s="70">
        <v>74.697464818403219</v>
      </c>
      <c r="CM873" s="70">
        <v>73.357059030969737</v>
      </c>
      <c r="CO873" s="63">
        <v>44008</v>
      </c>
      <c r="CP873" s="43">
        <v>73.56</v>
      </c>
    </row>
    <row r="874" spans="89:94">
      <c r="CK874" s="63">
        <v>36299</v>
      </c>
      <c r="CL874" s="70">
        <v>74.712748450366291</v>
      </c>
      <c r="CM874" s="70">
        <v>73.370167262901802</v>
      </c>
      <c r="CO874" s="63">
        <v>44011</v>
      </c>
      <c r="CP874" s="43">
        <v>73.86</v>
      </c>
    </row>
    <row r="875" spans="89:94">
      <c r="CK875" s="63">
        <v>36300</v>
      </c>
      <c r="CL875" s="70">
        <v>74.139599612051214</v>
      </c>
      <c r="CM875" s="70">
        <v>73.383277837154381</v>
      </c>
      <c r="CO875" s="63">
        <v>44012</v>
      </c>
      <c r="CP875" s="43">
        <v>74.069999999999993</v>
      </c>
    </row>
    <row r="876" spans="89:94">
      <c r="CK876" s="63">
        <v>36301</v>
      </c>
      <c r="CL876" s="70">
        <v>74.15476910082991</v>
      </c>
      <c r="CM876" s="70">
        <v>73.396390754146054</v>
      </c>
      <c r="CO876" s="63">
        <v>44013</v>
      </c>
      <c r="CP876" s="43">
        <v>74.13</v>
      </c>
    </row>
    <row r="877" spans="89:94">
      <c r="CK877" s="63">
        <v>36302</v>
      </c>
      <c r="CL877" s="70">
        <v>74.169941693393781</v>
      </c>
      <c r="CM877" s="70">
        <v>73.409506014295403</v>
      </c>
      <c r="CO877" s="63">
        <v>44014</v>
      </c>
      <c r="CP877" s="43">
        <v>74.180000000000007</v>
      </c>
    </row>
    <row r="878" spans="89:94">
      <c r="CK878" s="63">
        <v>36303</v>
      </c>
      <c r="CL878" s="70">
        <v>74.185117390377883</v>
      </c>
      <c r="CM878" s="70">
        <v>73.422623618021134</v>
      </c>
      <c r="CO878" s="63">
        <v>44015</v>
      </c>
      <c r="CP878" s="43">
        <v>74.319999999999993</v>
      </c>
    </row>
    <row r="879" spans="89:94">
      <c r="CK879" s="63">
        <v>36304</v>
      </c>
      <c r="CL879" s="70">
        <v>74.200296192417383</v>
      </c>
      <c r="CM879" s="70">
        <v>73.435743565742058</v>
      </c>
      <c r="CO879" s="63">
        <v>44018</v>
      </c>
      <c r="CP879" s="43">
        <v>74.61</v>
      </c>
    </row>
    <row r="880" spans="89:94">
      <c r="CK880" s="63">
        <v>36305</v>
      </c>
      <c r="CL880" s="70">
        <v>74.215478100147649</v>
      </c>
      <c r="CM880" s="70">
        <v>73.448865857876982</v>
      </c>
      <c r="CO880" s="63">
        <v>44019</v>
      </c>
      <c r="CP880" s="43">
        <v>74.64</v>
      </c>
    </row>
    <row r="881" spans="89:94">
      <c r="CK881" s="63">
        <v>36306</v>
      </c>
      <c r="CL881" s="70">
        <v>74.230663114204063</v>
      </c>
      <c r="CM881" s="70">
        <v>73.461990494844855</v>
      </c>
      <c r="CO881" s="63">
        <v>44020</v>
      </c>
      <c r="CP881" s="43">
        <v>74.709999999999994</v>
      </c>
    </row>
    <row r="882" spans="89:94">
      <c r="CK882" s="63">
        <v>36307</v>
      </c>
      <c r="CL882" s="70">
        <v>74.245851235222233</v>
      </c>
      <c r="CM882" s="70">
        <v>73.475117477064686</v>
      </c>
      <c r="CO882" s="63">
        <v>44025</v>
      </c>
      <c r="CP882" s="43">
        <v>74.989999999999995</v>
      </c>
    </row>
    <row r="883" spans="89:94">
      <c r="CK883" s="63">
        <v>36308</v>
      </c>
      <c r="CL883" s="70">
        <v>74.846050799468529</v>
      </c>
      <c r="CM883" s="70">
        <v>73.488246804955523</v>
      </c>
      <c r="CO883" s="63">
        <v>44026</v>
      </c>
      <c r="CP883" s="43">
        <v>75.09</v>
      </c>
    </row>
    <row r="884" spans="89:94">
      <c r="CK884" s="63">
        <v>36309</v>
      </c>
      <c r="CL884" s="70">
        <v>74.861364833178897</v>
      </c>
      <c r="CM884" s="70">
        <v>73.50137847893653</v>
      </c>
      <c r="CO884" s="63">
        <v>44027</v>
      </c>
      <c r="CP884" s="43">
        <v>75.209999999999994</v>
      </c>
    </row>
    <row r="885" spans="89:94">
      <c r="CK885" s="63">
        <v>36310</v>
      </c>
      <c r="CL885" s="70">
        <v>74.876682000249346</v>
      </c>
      <c r="CM885" s="70">
        <v>73.514512499426928</v>
      </c>
      <c r="CO885" s="63">
        <v>44028</v>
      </c>
      <c r="CP885" s="43">
        <v>75.209999999999994</v>
      </c>
    </row>
    <row r="886" spans="89:94">
      <c r="CK886" s="63">
        <v>36311</v>
      </c>
      <c r="CL886" s="70">
        <v>74.893747263158474</v>
      </c>
      <c r="CM886" s="70">
        <v>73.527648866846036</v>
      </c>
      <c r="CO886" s="63">
        <v>44029</v>
      </c>
      <c r="CP886" s="43">
        <v>75.25</v>
      </c>
    </row>
    <row r="887" spans="89:94">
      <c r="CK887" s="63">
        <v>36312</v>
      </c>
      <c r="CL887" s="70">
        <v>73.146602585944606</v>
      </c>
      <c r="CM887" s="70">
        <v>73.527797403199799</v>
      </c>
      <c r="CO887" s="63">
        <v>44032</v>
      </c>
      <c r="CP887" s="43">
        <v>75.56</v>
      </c>
    </row>
    <row r="888" spans="89:94">
      <c r="CK888" s="63">
        <v>36313</v>
      </c>
      <c r="CL888" s="70">
        <v>72.863732482593633</v>
      </c>
      <c r="CM888" s="70">
        <v>73.527945939853623</v>
      </c>
      <c r="CO888" s="63">
        <v>44033</v>
      </c>
      <c r="CP888" s="43">
        <v>75.64</v>
      </c>
    </row>
    <row r="889" spans="89:94">
      <c r="CK889" s="63">
        <v>36314</v>
      </c>
      <c r="CL889" s="70">
        <v>74.896736971950133</v>
      </c>
      <c r="CM889" s="70">
        <v>73.52809447680751</v>
      </c>
      <c r="CO889" s="63">
        <v>44034</v>
      </c>
      <c r="CP889" s="43">
        <v>75.66</v>
      </c>
    </row>
    <row r="890" spans="89:94">
      <c r="CK890" s="63">
        <v>36315</v>
      </c>
      <c r="CL890" s="70">
        <v>74.898383934925945</v>
      </c>
      <c r="CM890" s="70">
        <v>73.528243014061474</v>
      </c>
      <c r="CO890" s="63">
        <v>44035</v>
      </c>
      <c r="CP890" s="43">
        <v>75.86</v>
      </c>
    </row>
    <row r="891" spans="89:94">
      <c r="CK891" s="63">
        <v>36316</v>
      </c>
      <c r="CL891" s="70">
        <v>74.900120658930973</v>
      </c>
      <c r="CM891" s="70">
        <v>73.528391551615499</v>
      </c>
      <c r="CO891" s="63">
        <v>44036</v>
      </c>
      <c r="CP891" s="43">
        <v>75.92</v>
      </c>
    </row>
    <row r="892" spans="89:94">
      <c r="CK892" s="63">
        <v>36317</v>
      </c>
      <c r="CL892" s="70">
        <v>74.901857423206692</v>
      </c>
      <c r="CM892" s="70">
        <v>73.528540089469587</v>
      </c>
      <c r="CO892" s="63">
        <v>44036</v>
      </c>
      <c r="CP892" s="43">
        <v>75.86</v>
      </c>
    </row>
    <row r="893" spans="89:94">
      <c r="CK893" s="63">
        <v>36318</v>
      </c>
      <c r="CL893" s="70">
        <v>74.90257413772639</v>
      </c>
      <c r="CM893" s="70">
        <v>73.528688627623751</v>
      </c>
      <c r="CO893" s="63">
        <v>44039</v>
      </c>
      <c r="CP893" s="43">
        <v>76</v>
      </c>
    </row>
    <row r="894" spans="89:94">
      <c r="CK894" s="63">
        <v>36319</v>
      </c>
      <c r="CL894" s="70">
        <v>74.904310958892736</v>
      </c>
      <c r="CM894" s="70">
        <v>73.528837166077963</v>
      </c>
      <c r="CO894" s="63">
        <v>44040</v>
      </c>
      <c r="CP894" s="43">
        <v>76.099999999999994</v>
      </c>
    </row>
    <row r="895" spans="89:94">
      <c r="CK895" s="63">
        <v>36320</v>
      </c>
      <c r="CL895" s="70">
        <v>74.906047820332034</v>
      </c>
      <c r="CM895" s="70">
        <v>73.528985704832266</v>
      </c>
      <c r="CO895" s="63">
        <v>44041</v>
      </c>
      <c r="CP895" s="43">
        <v>76.08</v>
      </c>
    </row>
    <row r="896" spans="89:94">
      <c r="CK896" s="63">
        <v>36321</v>
      </c>
      <c r="CL896" s="70">
        <v>73.123383054717223</v>
      </c>
      <c r="CM896" s="70">
        <v>73.529134243886631</v>
      </c>
      <c r="CO896" s="63">
        <v>44042</v>
      </c>
      <c r="CP896" s="43">
        <v>76.27</v>
      </c>
    </row>
    <row r="897" spans="89:94">
      <c r="CK897" s="63">
        <v>36322</v>
      </c>
      <c r="CL897" s="70">
        <v>72.78372352352747</v>
      </c>
      <c r="CM897" s="70">
        <v>73.529282783241058</v>
      </c>
      <c r="CO897" s="63">
        <v>44043</v>
      </c>
      <c r="CP897" s="43">
        <v>76.39</v>
      </c>
    </row>
    <row r="898" spans="89:94">
      <c r="CK898" s="63">
        <v>36323</v>
      </c>
      <c r="CL898" s="70">
        <v>72.785411213343679</v>
      </c>
      <c r="CM898" s="70">
        <v>73.529431322895562</v>
      </c>
      <c r="CO898" s="63">
        <v>44046</v>
      </c>
      <c r="CP898" s="43">
        <v>76.64</v>
      </c>
    </row>
    <row r="899" spans="89:94">
      <c r="CK899" s="63">
        <v>36324</v>
      </c>
      <c r="CL899" s="70">
        <v>72.787098942293596</v>
      </c>
      <c r="CM899" s="70">
        <v>73.529579862850142</v>
      </c>
      <c r="CO899" s="63">
        <v>44047</v>
      </c>
      <c r="CP899" s="43">
        <v>76.69</v>
      </c>
    </row>
    <row r="900" spans="89:94">
      <c r="CK900" s="63">
        <v>36325</v>
      </c>
      <c r="CL900" s="70">
        <v>72.788786710378133</v>
      </c>
      <c r="CM900" s="70">
        <v>73.529728403104784</v>
      </c>
      <c r="CO900" s="63">
        <v>44048</v>
      </c>
      <c r="CP900" s="43">
        <v>76.89</v>
      </c>
    </row>
    <row r="901" spans="89:94">
      <c r="CK901" s="63">
        <v>36326</v>
      </c>
      <c r="CL901" s="70">
        <v>72.539478350618708</v>
      </c>
      <c r="CM901" s="70">
        <v>73.529876943659502</v>
      </c>
      <c r="CO901" s="63">
        <v>44049</v>
      </c>
      <c r="CP901" s="43">
        <v>76.89</v>
      </c>
    </row>
    <row r="902" spans="89:94">
      <c r="CK902" s="63">
        <v>36327</v>
      </c>
      <c r="CL902" s="70">
        <v>72.541160376942145</v>
      </c>
      <c r="CM902" s="70">
        <v>73.530025484514312</v>
      </c>
      <c r="CO902" s="63">
        <v>44050</v>
      </c>
      <c r="CP902" s="43">
        <v>76.91</v>
      </c>
    </row>
    <row r="903" spans="89:94">
      <c r="CK903" s="63">
        <v>36328</v>
      </c>
      <c r="CL903" s="70">
        <v>72.723692979967552</v>
      </c>
      <c r="CM903" s="70">
        <v>73.530174025669169</v>
      </c>
      <c r="CO903" s="63">
        <v>44053</v>
      </c>
      <c r="CP903" s="43">
        <v>77.13</v>
      </c>
    </row>
    <row r="904" spans="89:94">
      <c r="CK904" s="63">
        <v>36329</v>
      </c>
      <c r="CL904" s="70">
        <v>72.820615348050694</v>
      </c>
      <c r="CM904" s="70">
        <v>73.530322567124117</v>
      </c>
      <c r="CO904" s="63">
        <v>44054</v>
      </c>
      <c r="CP904" s="43">
        <v>77.17</v>
      </c>
    </row>
    <row r="905" spans="89:94">
      <c r="CK905" s="63">
        <v>36330</v>
      </c>
      <c r="CL905" s="70">
        <v>72.822303893304834</v>
      </c>
      <c r="CM905" s="70">
        <v>73.530471108879127</v>
      </c>
      <c r="CO905" s="63">
        <v>44055</v>
      </c>
      <c r="CP905" s="43">
        <v>77.319999999999993</v>
      </c>
    </row>
    <row r="906" spans="89:94">
      <c r="CK906" s="63">
        <v>36331</v>
      </c>
      <c r="CL906" s="70">
        <v>72.823992477712494</v>
      </c>
      <c r="CM906" s="70">
        <v>73.530619650934227</v>
      </c>
      <c r="CO906" s="63">
        <v>44056</v>
      </c>
      <c r="CP906" s="43">
        <v>77.42</v>
      </c>
    </row>
    <row r="907" spans="89:94">
      <c r="CK907" s="63">
        <v>36332</v>
      </c>
      <c r="CL907" s="70">
        <v>72.825681101274625</v>
      </c>
      <c r="CM907" s="70">
        <v>73.53076819328939</v>
      </c>
      <c r="CO907" s="63">
        <v>44057</v>
      </c>
      <c r="CP907" s="43">
        <v>77.39</v>
      </c>
    </row>
    <row r="908" spans="89:94">
      <c r="CK908" s="63">
        <v>36333</v>
      </c>
      <c r="CL908" s="70">
        <v>72.476561212907768</v>
      </c>
      <c r="CM908" s="70">
        <v>73.530916735944643</v>
      </c>
      <c r="CO908" s="63">
        <v>44061</v>
      </c>
      <c r="CP908" s="43">
        <v>77.540000000000006</v>
      </c>
    </row>
    <row r="909" spans="89:94">
      <c r="CK909" s="63">
        <v>36334</v>
      </c>
      <c r="CL909" s="70">
        <v>72.26655499028908</v>
      </c>
      <c r="CM909" s="70">
        <v>73.531065278899959</v>
      </c>
      <c r="CO909" s="63">
        <v>44062</v>
      </c>
      <c r="CP909" s="43">
        <v>77.7</v>
      </c>
    </row>
    <row r="910" spans="89:94">
      <c r="CK910" s="63">
        <v>36335</v>
      </c>
      <c r="CL910" s="70">
        <v>72.43550354901241</v>
      </c>
      <c r="CM910" s="70">
        <v>73.531213822155365</v>
      </c>
      <c r="CO910" s="63">
        <v>44063</v>
      </c>
      <c r="CP910" s="43">
        <v>77.77</v>
      </c>
    </row>
    <row r="911" spans="89:94">
      <c r="CK911" s="63">
        <v>36336</v>
      </c>
      <c r="CL911" s="70">
        <v>72.404945796539678</v>
      </c>
      <c r="CM911" s="70">
        <v>73.531362365710848</v>
      </c>
      <c r="CO911" s="63">
        <v>44064</v>
      </c>
      <c r="CP911" s="43">
        <v>77.8</v>
      </c>
    </row>
    <row r="912" spans="89:94">
      <c r="CK912" s="63">
        <v>36337</v>
      </c>
      <c r="CL912" s="70">
        <v>72.406624703357693</v>
      </c>
      <c r="CM912" s="70">
        <v>73.531510909566421</v>
      </c>
      <c r="CO912" s="63">
        <v>44067</v>
      </c>
      <c r="CP912" s="43">
        <v>77.92</v>
      </c>
    </row>
    <row r="913" spans="89:94">
      <c r="CK913" s="63">
        <v>36338</v>
      </c>
      <c r="CL913" s="70">
        <v>72.408303649105775</v>
      </c>
      <c r="CM913" s="70">
        <v>73.531659453722057</v>
      </c>
      <c r="CO913" s="63">
        <v>44068</v>
      </c>
      <c r="CP913" s="43">
        <v>77.94</v>
      </c>
    </row>
    <row r="914" spans="89:94">
      <c r="CK914" s="63">
        <v>36339</v>
      </c>
      <c r="CL914" s="70">
        <v>72.454915605069075</v>
      </c>
      <c r="CM914" s="70">
        <v>73.531807998177783</v>
      </c>
      <c r="CO914" s="63">
        <v>44069</v>
      </c>
      <c r="CP914" s="43">
        <v>77.95</v>
      </c>
    </row>
    <row r="915" spans="89:94">
      <c r="CK915" s="63">
        <v>36340</v>
      </c>
      <c r="CL915" s="70">
        <v>72.582265085768</v>
      </c>
      <c r="CM915" s="70">
        <v>73.531956542933571</v>
      </c>
      <c r="CO915" s="63">
        <v>44070</v>
      </c>
      <c r="CP915" s="43">
        <v>78.13</v>
      </c>
    </row>
    <row r="916" spans="89:94">
      <c r="CK916" s="63">
        <v>36341</v>
      </c>
      <c r="CL916" s="70">
        <v>72.463024514976723</v>
      </c>
      <c r="CM916" s="70">
        <v>73.532105087989464</v>
      </c>
      <c r="CO916" s="63">
        <v>44071</v>
      </c>
      <c r="CP916" s="43">
        <v>78.180000000000007</v>
      </c>
    </row>
    <row r="917" spans="89:94">
      <c r="CK917" s="63">
        <v>36342</v>
      </c>
      <c r="CL917" s="70">
        <v>72.424029002064344</v>
      </c>
      <c r="CM917" s="70">
        <v>73.537681428731403</v>
      </c>
      <c r="CO917" s="63">
        <v>44074</v>
      </c>
      <c r="CP917" s="43">
        <v>78.36</v>
      </c>
    </row>
    <row r="918" spans="89:94">
      <c r="CK918" s="63">
        <v>36343</v>
      </c>
      <c r="CL918" s="70">
        <v>72.269703674456835</v>
      </c>
      <c r="CM918" s="70">
        <v>73.543258192357712</v>
      </c>
      <c r="CO918" s="63">
        <v>44075</v>
      </c>
      <c r="CP918" s="43">
        <v>78.5</v>
      </c>
    </row>
    <row r="919" spans="89:94">
      <c r="CK919" s="63">
        <v>36344</v>
      </c>
      <c r="CL919" s="70">
        <v>72.279209175949333</v>
      </c>
      <c r="CM919" s="70">
        <v>73.548835378900421</v>
      </c>
      <c r="CO919" s="63">
        <v>44076</v>
      </c>
      <c r="CP919" s="43">
        <v>78.63</v>
      </c>
    </row>
    <row r="920" spans="89:94">
      <c r="CK920" s="63">
        <v>36345</v>
      </c>
      <c r="CL920" s="70">
        <v>72.288715927683</v>
      </c>
      <c r="CM920" s="70">
        <v>73.554412988391618</v>
      </c>
      <c r="CO920" s="63">
        <v>44077</v>
      </c>
      <c r="CP920" s="43">
        <v>78.63</v>
      </c>
    </row>
    <row r="921" spans="89:94">
      <c r="CK921" s="63">
        <v>36346</v>
      </c>
      <c r="CL921" s="70">
        <v>72.274821382774121</v>
      </c>
      <c r="CM921" s="70">
        <v>73.559991020863379</v>
      </c>
      <c r="CO921" s="63">
        <v>44078</v>
      </c>
      <c r="CP921" s="43">
        <v>78.64</v>
      </c>
    </row>
    <row r="922" spans="89:94">
      <c r="CK922" s="63">
        <v>36347</v>
      </c>
      <c r="CL922" s="70">
        <v>72.246485941007862</v>
      </c>
      <c r="CM922" s="70">
        <v>73.565569476347761</v>
      </c>
      <c r="CO922" s="63">
        <v>44081</v>
      </c>
      <c r="CP922" s="43">
        <v>78.94</v>
      </c>
    </row>
    <row r="923" spans="89:94">
      <c r="CK923" s="63">
        <v>36348</v>
      </c>
      <c r="CL923" s="70">
        <v>72.10110071581019</v>
      </c>
      <c r="CM923" s="70">
        <v>73.571148354876868</v>
      </c>
      <c r="CO923" s="63">
        <v>44082</v>
      </c>
      <c r="CP923" s="43">
        <v>79.03</v>
      </c>
    </row>
    <row r="924" spans="89:94">
      <c r="CK924" s="63">
        <v>36349</v>
      </c>
      <c r="CL924" s="70">
        <v>72.110584041264985</v>
      </c>
      <c r="CM924" s="70">
        <v>73.576727656482774</v>
      </c>
      <c r="CO924" s="63">
        <v>44083</v>
      </c>
      <c r="CP924" s="43">
        <v>79.05</v>
      </c>
    </row>
    <row r="925" spans="89:94">
      <c r="CK925" s="63">
        <v>36350</v>
      </c>
      <c r="CL925" s="70">
        <v>72.120068614044129</v>
      </c>
      <c r="CM925" s="70">
        <v>73.582307381197566</v>
      </c>
      <c r="CO925" s="63">
        <v>44084</v>
      </c>
      <c r="CP925" s="43">
        <v>79.069999999999993</v>
      </c>
    </row>
    <row r="926" spans="89:94">
      <c r="CK926" s="63">
        <v>36351</v>
      </c>
      <c r="CL926" s="70">
        <v>72.129554434311757</v>
      </c>
      <c r="CM926" s="70">
        <v>73.587887529053347</v>
      </c>
      <c r="CO926" s="63">
        <v>44085</v>
      </c>
      <c r="CP926" s="43">
        <v>79.16</v>
      </c>
    </row>
    <row r="927" spans="89:94">
      <c r="CK927" s="63">
        <v>36352</v>
      </c>
      <c r="CL927" s="70">
        <v>72.139041502231919</v>
      </c>
      <c r="CM927" s="70">
        <v>73.593468100082163</v>
      </c>
      <c r="CO927" s="63">
        <v>44088</v>
      </c>
      <c r="CP927" s="43">
        <v>79.239999999999995</v>
      </c>
    </row>
    <row r="928" spans="89:94">
      <c r="CK928" s="63">
        <v>36353</v>
      </c>
      <c r="CL928" s="70">
        <v>71.768886250556363</v>
      </c>
      <c r="CM928" s="70">
        <v>73.599049094316129</v>
      </c>
      <c r="CO928" s="63">
        <v>44089</v>
      </c>
      <c r="CP928" s="43">
        <v>79.36</v>
      </c>
    </row>
    <row r="929" spans="89:94">
      <c r="CK929" s="63">
        <v>36354</v>
      </c>
      <c r="CL929" s="70">
        <v>71.834214076859197</v>
      </c>
      <c r="CM929" s="70">
        <v>73.604630511787363</v>
      </c>
      <c r="CO929" s="63">
        <v>44090</v>
      </c>
      <c r="CP929" s="43">
        <v>79.55</v>
      </c>
    </row>
    <row r="930" spans="89:94">
      <c r="CK930" s="63">
        <v>36355</v>
      </c>
      <c r="CL930" s="70">
        <v>71.843662299204155</v>
      </c>
      <c r="CM930" s="70">
        <v>73.610212352527924</v>
      </c>
      <c r="CO930" s="63">
        <v>44091</v>
      </c>
      <c r="CP930" s="43">
        <v>79.59</v>
      </c>
    </row>
    <row r="931" spans="89:94">
      <c r="CK931" s="63">
        <v>36356</v>
      </c>
      <c r="CL931" s="70">
        <v>71.853111764256482</v>
      </c>
      <c r="CM931" s="70">
        <v>73.615794616569929</v>
      </c>
      <c r="CO931" s="63">
        <v>44092</v>
      </c>
      <c r="CP931" s="43">
        <v>79.59</v>
      </c>
    </row>
    <row r="932" spans="89:94">
      <c r="CK932" s="63">
        <v>36357</v>
      </c>
      <c r="CL932" s="70">
        <v>71.862562472179604</v>
      </c>
      <c r="CM932" s="70">
        <v>73.621377303945451</v>
      </c>
      <c r="CO932" s="63">
        <v>44095</v>
      </c>
      <c r="CP932" s="43">
        <v>79.709999999999994</v>
      </c>
    </row>
    <row r="933" spans="89:94">
      <c r="CK933" s="63">
        <v>36358</v>
      </c>
      <c r="CL933" s="70">
        <v>71.872014423136974</v>
      </c>
      <c r="CM933" s="70">
        <v>73.62696041468665</v>
      </c>
      <c r="CO933" s="63">
        <v>44096</v>
      </c>
      <c r="CP933" s="43">
        <v>79.86</v>
      </c>
    </row>
    <row r="934" spans="89:94">
      <c r="CK934" s="63">
        <v>36359</v>
      </c>
      <c r="CL934" s="70">
        <v>71.881467617292103</v>
      </c>
      <c r="CM934" s="70">
        <v>73.632543948825571</v>
      </c>
      <c r="CO934" s="63">
        <v>44097</v>
      </c>
      <c r="CP934" s="43">
        <v>79.89</v>
      </c>
    </row>
    <row r="935" spans="89:94">
      <c r="CK935" s="63">
        <v>36360</v>
      </c>
      <c r="CL935" s="70">
        <v>72.198975299386888</v>
      </c>
      <c r="CM935" s="70">
        <v>73.638127906394374</v>
      </c>
      <c r="CO935" s="63">
        <v>44098</v>
      </c>
      <c r="CP935" s="43">
        <v>79.989999999999995</v>
      </c>
    </row>
    <row r="936" spans="89:94">
      <c r="CK936" s="63">
        <v>36361</v>
      </c>
      <c r="CL936" s="70">
        <v>72.469545963715362</v>
      </c>
      <c r="CM936" s="70">
        <v>73.643712287425132</v>
      </c>
      <c r="CO936" s="63">
        <v>44099</v>
      </c>
      <c r="CP936" s="43">
        <v>80.05</v>
      </c>
    </row>
    <row r="937" spans="89:94">
      <c r="CK937" s="63">
        <v>36362</v>
      </c>
      <c r="CL937" s="70">
        <v>72.474238803521843</v>
      </c>
      <c r="CM937" s="70">
        <v>73.64929709194999</v>
      </c>
      <c r="CO937" s="63">
        <v>44102</v>
      </c>
      <c r="CP937" s="43">
        <v>80.150000000000006</v>
      </c>
    </row>
    <row r="938" spans="89:94">
      <c r="CK938" s="63">
        <v>36363</v>
      </c>
      <c r="CL938" s="70">
        <v>72.48049484519909</v>
      </c>
      <c r="CM938" s="70">
        <v>73.654882320001036</v>
      </c>
      <c r="CO938" s="63">
        <v>44103</v>
      </c>
      <c r="CP938" s="43">
        <v>80.239999999999995</v>
      </c>
    </row>
    <row r="939" spans="89:94">
      <c r="CK939" s="63">
        <v>36364</v>
      </c>
      <c r="CL939" s="70">
        <v>72.363432669386953</v>
      </c>
      <c r="CM939" s="70">
        <v>73.660467971610373</v>
      </c>
      <c r="CO939" s="63">
        <v>44104</v>
      </c>
      <c r="CP939" s="43">
        <v>80.62</v>
      </c>
    </row>
    <row r="940" spans="89:94">
      <c r="CK940" s="63">
        <v>36365</v>
      </c>
      <c r="CL940" s="70">
        <v>72.372950498882133</v>
      </c>
      <c r="CM940" s="70">
        <v>73.666054046810189</v>
      </c>
      <c r="CO940" s="63">
        <v>44105</v>
      </c>
      <c r="CP940" s="43">
        <v>80.8</v>
      </c>
    </row>
    <row r="941" spans="89:94">
      <c r="CK941" s="63">
        <v>36366</v>
      </c>
      <c r="CL941" s="70">
        <v>72.38246958023997</v>
      </c>
      <c r="CM941" s="70">
        <v>73.671640545632542</v>
      </c>
      <c r="CO941" s="63">
        <v>44106</v>
      </c>
      <c r="CP941" s="43">
        <v>82.44</v>
      </c>
    </row>
    <row r="942" spans="89:94">
      <c r="CK942" s="63">
        <v>36367</v>
      </c>
      <c r="CL942" s="70">
        <v>72.72870529167443</v>
      </c>
      <c r="CM942" s="70">
        <v>73.677227468109592</v>
      </c>
      <c r="CO942" s="63">
        <v>44109</v>
      </c>
      <c r="CP942" s="43">
        <v>82.64</v>
      </c>
    </row>
    <row r="943" spans="89:94">
      <c r="CK943" s="63">
        <v>36368</v>
      </c>
      <c r="CL943" s="70">
        <v>72.62788215675387</v>
      </c>
      <c r="CM943" s="70">
        <v>73.682814814273456</v>
      </c>
      <c r="CO943" s="63">
        <v>44110</v>
      </c>
      <c r="CP943" s="43">
        <v>82.72</v>
      </c>
    </row>
    <row r="944" spans="89:94">
      <c r="CK944" s="63">
        <v>36369</v>
      </c>
      <c r="CL944" s="70">
        <v>73.217193128888709</v>
      </c>
      <c r="CM944" s="70">
        <v>73.688402584156236</v>
      </c>
      <c r="CO944" s="63">
        <v>44111</v>
      </c>
      <c r="CP944" s="43">
        <v>82.72</v>
      </c>
    </row>
    <row r="945" spans="89:94">
      <c r="CK945" s="63">
        <v>36370</v>
      </c>
      <c r="CL945" s="70">
        <v>73.214438149533535</v>
      </c>
      <c r="CM945" s="70">
        <v>73.693990777790134</v>
      </c>
      <c r="CO945" s="63">
        <v>44112</v>
      </c>
      <c r="CP945" s="43">
        <v>82.79</v>
      </c>
    </row>
    <row r="946" spans="89:94">
      <c r="CK946" s="63">
        <v>36371</v>
      </c>
      <c r="CL946" s="70">
        <v>73.289411345005945</v>
      </c>
      <c r="CM946" s="70">
        <v>73.699579395207223</v>
      </c>
      <c r="CO946" s="63">
        <v>44112</v>
      </c>
      <c r="CP946" s="43">
        <v>82.72</v>
      </c>
    </row>
    <row r="947" spans="89:94">
      <c r="CK947" s="63">
        <v>36372</v>
      </c>
      <c r="CL947" s="70">
        <v>73.299050966776946</v>
      </c>
      <c r="CM947" s="70">
        <v>73.705168436439706</v>
      </c>
      <c r="CO947" s="63">
        <v>44112</v>
      </c>
      <c r="CP947" s="43">
        <v>82.72</v>
      </c>
    </row>
    <row r="948" spans="89:94">
      <c r="CK948" s="63">
        <v>36373</v>
      </c>
      <c r="CL948" s="70">
        <v>73.316293455966814</v>
      </c>
      <c r="CM948" s="70">
        <v>73.719835409605153</v>
      </c>
      <c r="CO948" s="63">
        <v>44113</v>
      </c>
      <c r="CP948" s="43">
        <v>82.74</v>
      </c>
    </row>
    <row r="949" spans="89:94">
      <c r="CK949" s="63">
        <v>36374</v>
      </c>
      <c r="CL949" s="70">
        <v>72.993084366615022</v>
      </c>
      <c r="CM949" s="70">
        <v>73.734505301427561</v>
      </c>
      <c r="CO949" s="63">
        <v>44117</v>
      </c>
      <c r="CP949" s="43">
        <v>82.92</v>
      </c>
    </row>
    <row r="950" spans="89:94">
      <c r="CK950" s="63">
        <v>36375</v>
      </c>
      <c r="CL950" s="70">
        <v>72.975949909944291</v>
      </c>
      <c r="CM950" s="70">
        <v>73.749178112487712</v>
      </c>
      <c r="CO950" s="63">
        <v>44118</v>
      </c>
      <c r="CP950" s="43">
        <v>82.95</v>
      </c>
    </row>
    <row r="951" spans="89:94">
      <c r="CK951" s="63">
        <v>36376</v>
      </c>
      <c r="CL951" s="70">
        <v>73.124654488377871</v>
      </c>
      <c r="CM951" s="70">
        <v>73.763853843366491</v>
      </c>
      <c r="CO951" s="63">
        <v>44119</v>
      </c>
      <c r="CP951" s="43">
        <v>82.99</v>
      </c>
    </row>
    <row r="952" spans="89:94">
      <c r="CK952" s="63">
        <v>36377</v>
      </c>
      <c r="CL952" s="70">
        <v>72.909031397344933</v>
      </c>
      <c r="CM952" s="70">
        <v>73.778532494644992</v>
      </c>
      <c r="CO952" s="63">
        <v>44120</v>
      </c>
      <c r="CP952" s="43">
        <v>83.2</v>
      </c>
    </row>
    <row r="953" spans="89:94">
      <c r="CK953" s="63">
        <v>36378</v>
      </c>
      <c r="CL953" s="70">
        <v>72.715896891988152</v>
      </c>
      <c r="CM953" s="70">
        <v>73.793214066904341</v>
      </c>
      <c r="CO953" s="63">
        <v>44123</v>
      </c>
      <c r="CP953" s="43">
        <v>83.21</v>
      </c>
    </row>
    <row r="954" spans="89:94">
      <c r="CK954" s="63">
        <v>36379</v>
      </c>
      <c r="CL954" s="70">
        <v>72.733002203033152</v>
      </c>
      <c r="CM954" s="70">
        <v>73.807898560725747</v>
      </c>
      <c r="CO954" s="63">
        <v>44124</v>
      </c>
      <c r="CP954" s="43">
        <v>83.27</v>
      </c>
    </row>
    <row r="955" spans="89:94">
      <c r="CK955" s="63">
        <v>36380</v>
      </c>
      <c r="CL955" s="70">
        <v>72.750111537842955</v>
      </c>
      <c r="CM955" s="70">
        <v>73.822585976690647</v>
      </c>
      <c r="CO955" s="63">
        <v>44125</v>
      </c>
      <c r="CP955" s="43">
        <v>83.32</v>
      </c>
    </row>
    <row r="956" spans="89:94">
      <c r="CK956" s="63">
        <v>36381</v>
      </c>
      <c r="CL956" s="70">
        <v>72.69729206104995</v>
      </c>
      <c r="CM956" s="70">
        <v>73.837276315380535</v>
      </c>
      <c r="CO956" s="63">
        <v>44126</v>
      </c>
      <c r="CP956" s="43">
        <v>83.78</v>
      </c>
    </row>
    <row r="957" spans="89:94">
      <c r="CK957" s="63">
        <v>36382</v>
      </c>
      <c r="CL957" s="70">
        <v>72.476438525038489</v>
      </c>
      <c r="CM957" s="70">
        <v>73.851969577376991</v>
      </c>
      <c r="CO957" s="63">
        <v>44127</v>
      </c>
      <c r="CP957" s="43">
        <v>83.85</v>
      </c>
    </row>
    <row r="958" spans="89:94">
      <c r="CK958" s="63">
        <v>36383</v>
      </c>
      <c r="CL958" s="70">
        <v>72.46978739133921</v>
      </c>
      <c r="CM958" s="70">
        <v>73.866665763261722</v>
      </c>
      <c r="CO958" s="63">
        <v>44130</v>
      </c>
      <c r="CP958" s="43">
        <v>83.9</v>
      </c>
    </row>
    <row r="959" spans="89:94">
      <c r="CK959" s="63">
        <v>36384</v>
      </c>
      <c r="CL959" s="70">
        <v>72.575841524780373</v>
      </c>
      <c r="CM959" s="70">
        <v>73.88136487361659</v>
      </c>
      <c r="CO959" s="63">
        <v>44131</v>
      </c>
      <c r="CP959" s="43">
        <v>83.89</v>
      </c>
    </row>
    <row r="960" spans="89:94">
      <c r="CK960" s="63">
        <v>36385</v>
      </c>
      <c r="CL960" s="70">
        <v>72.225219809993462</v>
      </c>
      <c r="CM960" s="70">
        <v>73.896066909023546</v>
      </c>
      <c r="CO960" s="63">
        <v>44132</v>
      </c>
      <c r="CP960" s="43">
        <v>83.9</v>
      </c>
    </row>
    <row r="961" spans="89:94">
      <c r="CK961" s="63">
        <v>36386</v>
      </c>
      <c r="CL961" s="70">
        <v>72.24220969670256</v>
      </c>
      <c r="CM961" s="70">
        <v>73.910771870064679</v>
      </c>
      <c r="CO961" s="63">
        <v>44133</v>
      </c>
      <c r="CP961" s="43">
        <v>83.9</v>
      </c>
    </row>
    <row r="962" spans="89:94">
      <c r="CK962" s="63">
        <v>36387</v>
      </c>
      <c r="CL962" s="70">
        <v>72.259203580024618</v>
      </c>
      <c r="CM962" s="70">
        <v>73.925479757322165</v>
      </c>
      <c r="CO962" s="63">
        <v>44134</v>
      </c>
      <c r="CP962" s="43">
        <v>83.89</v>
      </c>
    </row>
    <row r="963" spans="89:94">
      <c r="CK963" s="63">
        <v>36388</v>
      </c>
      <c r="CL963" s="70">
        <v>72.276201460899784</v>
      </c>
      <c r="CM963" s="70">
        <v>73.940190571378295</v>
      </c>
      <c r="CO963" s="63">
        <v>44137</v>
      </c>
      <c r="CP963" s="43">
        <v>84.41</v>
      </c>
    </row>
    <row r="964" spans="89:94">
      <c r="CK964" s="63">
        <v>36389</v>
      </c>
      <c r="CL964" s="70">
        <v>72.087291626898491</v>
      </c>
      <c r="CM964" s="70">
        <v>73.954904312815515</v>
      </c>
      <c r="CO964" s="63">
        <v>44138</v>
      </c>
      <c r="CP964" s="43">
        <v>84.52</v>
      </c>
    </row>
    <row r="965" spans="89:94">
      <c r="CK965" s="63">
        <v>36390</v>
      </c>
      <c r="CL965" s="70">
        <v>72.082563528156527</v>
      </c>
      <c r="CM965" s="70">
        <v>73.969620982216313</v>
      </c>
      <c r="CO965" s="63">
        <v>44139</v>
      </c>
      <c r="CP965" s="43">
        <v>84.62</v>
      </c>
    </row>
    <row r="966" spans="89:94">
      <c r="CK966" s="63">
        <v>36391</v>
      </c>
      <c r="CL966" s="70">
        <v>72.041736908857629</v>
      </c>
      <c r="CM966" s="70">
        <v>73.984340580163376</v>
      </c>
      <c r="CO966" s="63">
        <v>44140</v>
      </c>
      <c r="CP966" s="43">
        <v>84.63</v>
      </c>
    </row>
    <row r="967" spans="89:94">
      <c r="CK967" s="63">
        <v>36392</v>
      </c>
      <c r="CL967" s="70">
        <v>71.975458374743525</v>
      </c>
      <c r="CM967" s="70">
        <v>73.999063107239465</v>
      </c>
      <c r="CO967" s="63">
        <v>44144</v>
      </c>
      <c r="CP967" s="43">
        <v>84.95</v>
      </c>
    </row>
    <row r="968" spans="89:94">
      <c r="CK968" s="63">
        <v>36393</v>
      </c>
      <c r="CL968" s="70">
        <v>71.992389508865898</v>
      </c>
      <c r="CM968" s="70">
        <v>74.013788564027465</v>
      </c>
      <c r="CO968" s="63">
        <v>44145</v>
      </c>
      <c r="CP968" s="43">
        <v>85.03</v>
      </c>
    </row>
    <row r="969" spans="89:94">
      <c r="CK969" s="63">
        <v>36394</v>
      </c>
      <c r="CL969" s="70">
        <v>72.009324625780607</v>
      </c>
      <c r="CM969" s="70">
        <v>74.028516951110376</v>
      </c>
      <c r="CO969" s="63">
        <v>44146</v>
      </c>
      <c r="CP969" s="43">
        <v>85.04</v>
      </c>
    </row>
    <row r="970" spans="89:94">
      <c r="CK970" s="63">
        <v>36395</v>
      </c>
      <c r="CL970" s="70">
        <v>72.353192420337436</v>
      </c>
      <c r="CM970" s="70">
        <v>74.043248269071285</v>
      </c>
      <c r="CO970" s="63">
        <v>44147</v>
      </c>
      <c r="CP970" s="43">
        <v>85.14</v>
      </c>
    </row>
    <row r="971" spans="89:94">
      <c r="CK971" s="63">
        <v>36396</v>
      </c>
      <c r="CL971" s="70">
        <v>72.419207669017368</v>
      </c>
      <c r="CM971" s="70">
        <v>74.057982518493475</v>
      </c>
      <c r="CO971" s="63">
        <v>44148</v>
      </c>
      <c r="CP971" s="43">
        <v>85.27</v>
      </c>
    </row>
    <row r="972" spans="89:94">
      <c r="CK972" s="63">
        <v>36397</v>
      </c>
      <c r="CL972" s="70">
        <v>71.821105583347375</v>
      </c>
      <c r="CM972" s="70">
        <v>74.072719699960246</v>
      </c>
      <c r="CO972" s="63">
        <v>44151</v>
      </c>
      <c r="CP972" s="43">
        <v>85.6</v>
      </c>
    </row>
    <row r="973" spans="89:94">
      <c r="CK973" s="63">
        <v>36398</v>
      </c>
      <c r="CL973" s="70">
        <v>71.798635424725461</v>
      </c>
      <c r="CM973" s="70">
        <v>74.08745981405508</v>
      </c>
      <c r="CO973" s="63">
        <v>44152</v>
      </c>
      <c r="CP973" s="43">
        <v>85.6</v>
      </c>
    </row>
    <row r="974" spans="89:94">
      <c r="CK974" s="63">
        <v>36399</v>
      </c>
      <c r="CL974" s="70">
        <v>71.560894502559051</v>
      </c>
      <c r="CM974" s="70">
        <v>74.102202861361548</v>
      </c>
      <c r="CO974" s="63">
        <v>44153</v>
      </c>
      <c r="CP974" s="43">
        <v>85.57</v>
      </c>
    </row>
    <row r="975" spans="89:94">
      <c r="CK975" s="63">
        <v>36400</v>
      </c>
      <c r="CL975" s="70">
        <v>71.577728116822854</v>
      </c>
      <c r="CM975" s="70">
        <v>74.116948842463358</v>
      </c>
      <c r="CO975" s="63">
        <v>44154</v>
      </c>
      <c r="CP975" s="43">
        <v>85.74</v>
      </c>
    </row>
    <row r="976" spans="89:94">
      <c r="CK976" s="63">
        <v>36401</v>
      </c>
      <c r="CL976" s="70">
        <v>71.594565690938893</v>
      </c>
      <c r="CM976" s="70">
        <v>74.131697757944309</v>
      </c>
      <c r="CO976" s="63">
        <v>44155</v>
      </c>
      <c r="CP976" s="43">
        <v>85.91</v>
      </c>
    </row>
    <row r="977" spans="89:94">
      <c r="CK977" s="63">
        <v>36402</v>
      </c>
      <c r="CL977" s="70">
        <v>71.61927446700453</v>
      </c>
      <c r="CM977" s="70">
        <v>74.146449608388323</v>
      </c>
      <c r="CO977" s="63">
        <v>44159</v>
      </c>
      <c r="CP977" s="43">
        <v>86.13</v>
      </c>
    </row>
    <row r="978" spans="89:94">
      <c r="CK978" s="63">
        <v>36403</v>
      </c>
      <c r="CL978" s="70">
        <v>72.176800546599779</v>
      </c>
      <c r="CM978" s="70">
        <v>74.161204394379453</v>
      </c>
      <c r="CO978" s="63">
        <v>44160</v>
      </c>
      <c r="CP978" s="43">
        <v>86.19</v>
      </c>
    </row>
    <row r="979" spans="89:94">
      <c r="CK979" s="63">
        <v>36404</v>
      </c>
      <c r="CL979" s="70">
        <v>72.187436868371108</v>
      </c>
      <c r="CM979" s="70">
        <v>74.176468914465644</v>
      </c>
      <c r="CO979" s="63">
        <v>44161</v>
      </c>
      <c r="CP979" s="43">
        <v>86.53</v>
      </c>
    </row>
    <row r="980" spans="89:94">
      <c r="CK980" s="63">
        <v>36405</v>
      </c>
      <c r="CL980" s="70">
        <v>72.392861766679445</v>
      </c>
      <c r="CM980" s="70">
        <v>74.191736576431424</v>
      </c>
      <c r="CO980" s="63">
        <v>44162</v>
      </c>
      <c r="CP980" s="43">
        <v>86.61</v>
      </c>
    </row>
    <row r="981" spans="89:94">
      <c r="CK981" s="63">
        <v>36406</v>
      </c>
      <c r="CL981" s="70">
        <v>72.391910953294186</v>
      </c>
      <c r="CM981" s="70">
        <v>74.207007380923443</v>
      </c>
      <c r="CO981" s="63">
        <v>44165</v>
      </c>
      <c r="CP981" s="43">
        <v>86.72</v>
      </c>
    </row>
    <row r="982" spans="89:94">
      <c r="CK982" s="63">
        <v>36407</v>
      </c>
      <c r="CL982" s="70">
        <v>72.402578974773476</v>
      </c>
      <c r="CM982" s="70">
        <v>74.222281328588565</v>
      </c>
      <c r="CO982" s="63">
        <v>44166</v>
      </c>
      <c r="CP982" s="43">
        <v>86.95</v>
      </c>
    </row>
    <row r="983" spans="89:94">
      <c r="CK983" s="63">
        <v>36408</v>
      </c>
      <c r="CL983" s="70">
        <v>72.413248568343931</v>
      </c>
      <c r="CM983" s="70">
        <v>74.237558420073725</v>
      </c>
      <c r="CO983" s="63">
        <v>44167</v>
      </c>
      <c r="CP983" s="43">
        <v>87</v>
      </c>
    </row>
    <row r="984" spans="89:94">
      <c r="CK984" s="63">
        <v>36409</v>
      </c>
      <c r="CL984" s="70">
        <v>72.278346850538583</v>
      </c>
      <c r="CM984" s="70">
        <v>74.252838656026</v>
      </c>
      <c r="CO984" s="63">
        <v>44168</v>
      </c>
      <c r="CP984" s="43">
        <v>87.14</v>
      </c>
    </row>
    <row r="985" spans="89:94">
      <c r="CK985" s="63">
        <v>36410</v>
      </c>
      <c r="CL985" s="70">
        <v>72.263801866389528</v>
      </c>
      <c r="CM985" s="70">
        <v>74.268122037092652</v>
      </c>
      <c r="CO985" s="63">
        <v>44169</v>
      </c>
      <c r="CP985" s="43">
        <v>87.17</v>
      </c>
    </row>
    <row r="986" spans="89:94">
      <c r="CK986" s="63">
        <v>36411</v>
      </c>
      <c r="CL986" s="70">
        <v>72.310829429162979</v>
      </c>
      <c r="CM986" s="70">
        <v>74.283408563921029</v>
      </c>
      <c r="CO986" s="63">
        <v>44174</v>
      </c>
      <c r="CP986" s="43">
        <v>87.38</v>
      </c>
    </row>
    <row r="987" spans="89:94">
      <c r="CK987" s="63">
        <v>36412</v>
      </c>
      <c r="CL987" s="70">
        <v>72.696057651103601</v>
      </c>
      <c r="CM987" s="70">
        <v>74.29869823715859</v>
      </c>
      <c r="CO987" s="63">
        <v>44175</v>
      </c>
      <c r="CP987" s="43">
        <v>87.84</v>
      </c>
    </row>
    <row r="988" spans="89:94">
      <c r="CK988" s="63">
        <v>36413</v>
      </c>
      <c r="CL988" s="70">
        <v>72.601286919234042</v>
      </c>
      <c r="CM988" s="70">
        <v>74.313991057452967</v>
      </c>
      <c r="CO988" s="63">
        <v>44176</v>
      </c>
      <c r="CP988" s="43">
        <v>87.85</v>
      </c>
    </row>
    <row r="989" spans="89:94">
      <c r="CK989" s="63">
        <v>36414</v>
      </c>
      <c r="CL989" s="70">
        <v>72.611985795366508</v>
      </c>
      <c r="CM989" s="70">
        <v>74.329287025451961</v>
      </c>
      <c r="CO989" s="63">
        <v>44179</v>
      </c>
      <c r="CP989" s="43">
        <v>87.96</v>
      </c>
    </row>
    <row r="990" spans="89:94">
      <c r="CK990" s="63">
        <v>36415</v>
      </c>
      <c r="CL990" s="70">
        <v>72.622686248136986</v>
      </c>
      <c r="CM990" s="70">
        <v>74.34458614180339</v>
      </c>
      <c r="CO990" s="63">
        <v>44180</v>
      </c>
      <c r="CP990" s="43">
        <v>88.12</v>
      </c>
    </row>
    <row r="991" spans="89:94">
      <c r="CK991" s="63">
        <v>36416</v>
      </c>
      <c r="CL991" s="70">
        <v>72.520327973100734</v>
      </c>
      <c r="CM991" s="70">
        <v>74.35988840715531</v>
      </c>
      <c r="CO991" s="63">
        <v>44181</v>
      </c>
      <c r="CP991" s="43">
        <v>88.13</v>
      </c>
    </row>
    <row r="992" spans="89:94">
      <c r="CK992" s="63">
        <v>36417</v>
      </c>
      <c r="CL992" s="70">
        <v>72.289961736388605</v>
      </c>
      <c r="CM992" s="70">
        <v>74.375193822155865</v>
      </c>
      <c r="CO992" s="63">
        <v>44182</v>
      </c>
      <c r="CP992" s="43">
        <v>88.18</v>
      </c>
    </row>
    <row r="993" spans="89:94">
      <c r="CK993" s="63">
        <v>36418</v>
      </c>
      <c r="CL993" s="70">
        <v>72.440711219102354</v>
      </c>
      <c r="CM993" s="70">
        <v>74.390502387453367</v>
      </c>
      <c r="CO993" s="63">
        <v>44183</v>
      </c>
      <c r="CP993" s="43">
        <v>88.26</v>
      </c>
    </row>
    <row r="994" spans="89:94">
      <c r="CK994" s="63">
        <v>36419</v>
      </c>
      <c r="CL994" s="70">
        <v>72.457164563586275</v>
      </c>
      <c r="CM994" s="70">
        <v>74.405814103696201</v>
      </c>
      <c r="CO994" s="63">
        <v>44186</v>
      </c>
      <c r="CP994" s="43">
        <v>88.76</v>
      </c>
    </row>
    <row r="995" spans="89:94">
      <c r="CK995" s="63">
        <v>36420</v>
      </c>
      <c r="CL995" s="70">
        <v>72.427942725237713</v>
      </c>
      <c r="CM995" s="70">
        <v>74.42112897153298</v>
      </c>
      <c r="CO995" s="63">
        <v>44187</v>
      </c>
      <c r="CP995" s="43">
        <v>88.8</v>
      </c>
    </row>
    <row r="996" spans="89:94">
      <c r="CK996" s="63">
        <v>36421</v>
      </c>
      <c r="CL996" s="70">
        <v>72.438616056532879</v>
      </c>
      <c r="CM996" s="70">
        <v>74.436446991612343</v>
      </c>
      <c r="CO996" s="63">
        <v>44188</v>
      </c>
      <c r="CP996" s="43">
        <v>88.92</v>
      </c>
    </row>
    <row r="997" spans="89:94">
      <c r="CK997" s="63">
        <v>36422</v>
      </c>
      <c r="CL997" s="70">
        <v>72.449290960701688</v>
      </c>
      <c r="CM997" s="70">
        <v>74.451768164583143</v>
      </c>
      <c r="CO997" s="63">
        <v>44193</v>
      </c>
      <c r="CP997" s="43">
        <v>89.24</v>
      </c>
    </row>
    <row r="998" spans="89:94">
      <c r="CK998" s="63">
        <v>36423</v>
      </c>
      <c r="CL998" s="70">
        <v>72.454043254613637</v>
      </c>
      <c r="CM998" s="70">
        <v>74.467092491094306</v>
      </c>
      <c r="CO998" s="63">
        <v>44194</v>
      </c>
      <c r="CP998" s="43">
        <v>89.7</v>
      </c>
    </row>
    <row r="999" spans="89:94">
      <c r="CK999" s="63">
        <v>36424</v>
      </c>
      <c r="CL999" s="70">
        <v>72.695108967208284</v>
      </c>
      <c r="CM999" s="70">
        <v>74.482419971794926</v>
      </c>
      <c r="CO999" s="63">
        <v>44195</v>
      </c>
      <c r="CP999" s="43">
        <v>89.87</v>
      </c>
    </row>
    <row r="1000" spans="89:94">
      <c r="CK1000" s="63">
        <v>36425</v>
      </c>
      <c r="CL1000" s="70">
        <v>72.726347071920074</v>
      </c>
      <c r="CM1000" s="70">
        <v>74.49775060733424</v>
      </c>
      <c r="CO1000" s="63">
        <v>44200</v>
      </c>
      <c r="CP1000" s="43">
        <v>90.22</v>
      </c>
    </row>
    <row r="1001" spans="89:94">
      <c r="CK1001" s="63">
        <v>36426</v>
      </c>
      <c r="CL1001" s="70">
        <v>72.737064377520369</v>
      </c>
      <c r="CM1001" s="70">
        <v>74.513084398361613</v>
      </c>
      <c r="CO1001" s="63">
        <v>44201</v>
      </c>
      <c r="CP1001" s="43">
        <v>90.55</v>
      </c>
    </row>
    <row r="1002" spans="89:94">
      <c r="CK1002" s="63">
        <v>36427</v>
      </c>
      <c r="CL1002" s="70">
        <v>72.643381511495193</v>
      </c>
      <c r="CM1002" s="70">
        <v>74.528421345526539</v>
      </c>
      <c r="CO1002" s="63">
        <v>44202</v>
      </c>
      <c r="CP1002" s="43">
        <v>90.55</v>
      </c>
    </row>
    <row r="1003" spans="89:94">
      <c r="CK1003" s="63">
        <v>36428</v>
      </c>
      <c r="CL1003" s="70">
        <v>72.654086590889975</v>
      </c>
      <c r="CM1003" s="70">
        <v>74.543761449478595</v>
      </c>
      <c r="CO1003" s="63">
        <v>44203</v>
      </c>
      <c r="CP1003" s="43">
        <v>90.68</v>
      </c>
    </row>
    <row r="1004" spans="89:94">
      <c r="CK1004" s="63">
        <v>36429</v>
      </c>
      <c r="CL1004" s="70">
        <v>72.66479324783694</v>
      </c>
      <c r="CM1004" s="70">
        <v>74.559104710867587</v>
      </c>
      <c r="CO1004" s="63">
        <v>44204</v>
      </c>
      <c r="CP1004" s="43">
        <v>90.79</v>
      </c>
    </row>
    <row r="1005" spans="89:94">
      <c r="CK1005" s="63">
        <v>36430</v>
      </c>
      <c r="CL1005" s="70">
        <v>72.675501482568535</v>
      </c>
      <c r="CM1005" s="70">
        <v>74.574451130343391</v>
      </c>
      <c r="CO1005" s="63">
        <v>44207</v>
      </c>
      <c r="CP1005" s="43">
        <v>90.99</v>
      </c>
    </row>
    <row r="1006" spans="89:94">
      <c r="CK1006" s="63">
        <v>36431</v>
      </c>
      <c r="CL1006" s="70">
        <v>72.925572216088881</v>
      </c>
      <c r="CM1006" s="70">
        <v>74.589800708556027</v>
      </c>
      <c r="CO1006" s="63">
        <v>44208</v>
      </c>
      <c r="CP1006" s="43">
        <v>91.07</v>
      </c>
    </row>
    <row r="1007" spans="89:94">
      <c r="CK1007" s="63">
        <v>36432</v>
      </c>
      <c r="CL1007" s="70">
        <v>73.070847396544437</v>
      </c>
      <c r="CM1007" s="70">
        <v>74.605153446155683</v>
      </c>
      <c r="CO1007" s="63">
        <v>44209</v>
      </c>
      <c r="CP1007" s="43">
        <v>91.03</v>
      </c>
    </row>
    <row r="1008" spans="89:94">
      <c r="CK1008" s="63">
        <v>36433</v>
      </c>
      <c r="CL1008" s="70">
        <v>73.120628764299511</v>
      </c>
      <c r="CM1008" s="70">
        <v>74.620509343792605</v>
      </c>
      <c r="CO1008" s="63">
        <v>44210</v>
      </c>
      <c r="CP1008" s="43">
        <v>91.19</v>
      </c>
    </row>
    <row r="1009" spans="89:94">
      <c r="CK1009" s="63">
        <v>36434</v>
      </c>
      <c r="CL1009" s="70">
        <v>73.324004820029231</v>
      </c>
      <c r="CM1009" s="70">
        <v>74.625186163627461</v>
      </c>
      <c r="CO1009" s="63">
        <v>44211</v>
      </c>
      <c r="CP1009" s="43">
        <v>91.14</v>
      </c>
    </row>
    <row r="1010" spans="89:94">
      <c r="CK1010" s="63">
        <v>36435</v>
      </c>
      <c r="CL1010" s="70">
        <v>73.334451860708214</v>
      </c>
      <c r="CM1010" s="70">
        <v>74.629863276580735</v>
      </c>
      <c r="CO1010" s="63">
        <v>44214</v>
      </c>
      <c r="CP1010" s="43">
        <v>91.31</v>
      </c>
    </row>
    <row r="1011" spans="89:94">
      <c r="CK1011" s="63">
        <v>36436</v>
      </c>
      <c r="CL1011" s="70">
        <v>73.344900389858239</v>
      </c>
      <c r="CM1011" s="70">
        <v>74.634540682670732</v>
      </c>
      <c r="CO1011" s="63">
        <v>44215</v>
      </c>
      <c r="CP1011" s="43">
        <v>91.77</v>
      </c>
    </row>
    <row r="1012" spans="89:94">
      <c r="CK1012" s="63">
        <v>36437</v>
      </c>
      <c r="CL1012" s="70">
        <v>72.448591762992223</v>
      </c>
      <c r="CM1012" s="70">
        <v>74.639218381915896</v>
      </c>
      <c r="CO1012" s="63">
        <v>44216</v>
      </c>
      <c r="CP1012" s="43">
        <v>91.76</v>
      </c>
    </row>
    <row r="1013" spans="89:94">
      <c r="CK1013" s="63">
        <v>36438</v>
      </c>
      <c r="CL1013" s="70">
        <v>72.400274732940929</v>
      </c>
      <c r="CM1013" s="70">
        <v>74.643896374334545</v>
      </c>
      <c r="CO1013" s="63">
        <v>44217</v>
      </c>
      <c r="CP1013" s="43">
        <v>91.91</v>
      </c>
    </row>
    <row r="1014" spans="89:94">
      <c r="CK1014" s="63">
        <v>36439</v>
      </c>
      <c r="CL1014" s="70">
        <v>72.681933759528334</v>
      </c>
      <c r="CM1014" s="70">
        <v>74.648574659945098</v>
      </c>
      <c r="CO1014" s="63">
        <v>44218</v>
      </c>
      <c r="CP1014" s="43">
        <v>92</v>
      </c>
    </row>
    <row r="1015" spans="89:94">
      <c r="CK1015" s="63">
        <v>36440</v>
      </c>
      <c r="CL1015" s="70">
        <v>72.497745628553929</v>
      </c>
      <c r="CM1015" s="70">
        <v>74.653253238765899</v>
      </c>
      <c r="CO1015" s="63">
        <v>44221</v>
      </c>
      <c r="CP1015" s="43">
        <v>92.35</v>
      </c>
    </row>
    <row r="1016" spans="89:94">
      <c r="CK1016" s="63">
        <v>36441</v>
      </c>
      <c r="CL1016" s="70">
        <v>72.293199243161411</v>
      </c>
      <c r="CM1016" s="70">
        <v>74.657932110815338</v>
      </c>
      <c r="CO1016" s="63">
        <v>44222</v>
      </c>
      <c r="CP1016" s="43">
        <v>92.4</v>
      </c>
    </row>
    <row r="1017" spans="89:94">
      <c r="CK1017" s="63">
        <v>36442</v>
      </c>
      <c r="CL1017" s="70">
        <v>72.303499416960676</v>
      </c>
      <c r="CM1017" s="70">
        <v>74.662611276111789</v>
      </c>
      <c r="CO1017" s="63">
        <v>44223</v>
      </c>
      <c r="CP1017" s="43">
        <v>92.44</v>
      </c>
    </row>
    <row r="1018" spans="89:94">
      <c r="CK1018" s="63">
        <v>36443</v>
      </c>
      <c r="CL1018" s="70">
        <v>72.313801058305771</v>
      </c>
      <c r="CM1018" s="70">
        <v>74.667290734673642</v>
      </c>
      <c r="CO1018" s="63">
        <v>44224</v>
      </c>
      <c r="CP1018" s="43">
        <v>92.58</v>
      </c>
    </row>
    <row r="1019" spans="89:94">
      <c r="CK1019" s="63">
        <v>36444</v>
      </c>
      <c r="CL1019" s="70">
        <v>72.324104167405721</v>
      </c>
      <c r="CM1019" s="70">
        <v>74.671970486519243</v>
      </c>
      <c r="CO1019" s="63">
        <v>44225</v>
      </c>
      <c r="CP1019" s="43">
        <v>92.7</v>
      </c>
    </row>
    <row r="1020" spans="89:94">
      <c r="CK1020" s="63">
        <v>36445</v>
      </c>
      <c r="CL1020" s="70">
        <v>72.582045950991656</v>
      </c>
      <c r="CM1020" s="70">
        <v>74.676650531667036</v>
      </c>
    </row>
    <row r="1021" spans="89:94">
      <c r="CK1021" s="63">
        <v>36446</v>
      </c>
      <c r="CL1021" s="70">
        <v>72.589281321621542</v>
      </c>
      <c r="CM1021" s="70">
        <v>74.681330870135355</v>
      </c>
    </row>
    <row r="1022" spans="89:94">
      <c r="CK1022" s="63">
        <v>36447</v>
      </c>
      <c r="CL1022" s="70">
        <v>72.67705589313222</v>
      </c>
      <c r="CM1022" s="70">
        <v>74.686011501942602</v>
      </c>
    </row>
    <row r="1023" spans="89:94">
      <c r="CK1023" s="63">
        <v>36448</v>
      </c>
      <c r="CL1023" s="70">
        <v>72.687410757970937</v>
      </c>
      <c r="CM1023" s="70">
        <v>74.690692427107123</v>
      </c>
    </row>
    <row r="1024" spans="89:94">
      <c r="CK1024" s="63">
        <v>36449</v>
      </c>
      <c r="CL1024" s="70">
        <v>72.697767098147693</v>
      </c>
      <c r="CM1024" s="70">
        <v>74.695373645647393</v>
      </c>
    </row>
    <row r="1025" spans="89:91">
      <c r="CK1025" s="63">
        <v>36450</v>
      </c>
      <c r="CL1025" s="70">
        <v>72.70812491387268</v>
      </c>
      <c r="CM1025" s="70">
        <v>74.700055157581701</v>
      </c>
    </row>
    <row r="1026" spans="89:91">
      <c r="CK1026" s="63">
        <v>36451</v>
      </c>
      <c r="CL1026" s="70">
        <v>72.718484205356177</v>
      </c>
      <c r="CM1026" s="70">
        <v>74.704736962928507</v>
      </c>
    </row>
    <row r="1027" spans="89:91">
      <c r="CK1027" s="63">
        <v>36452</v>
      </c>
      <c r="CL1027" s="70">
        <v>72.855805037307874</v>
      </c>
      <c r="CM1027" s="70">
        <v>74.709419061706157</v>
      </c>
    </row>
    <row r="1028" spans="89:91">
      <c r="CK1028" s="63">
        <v>36453</v>
      </c>
      <c r="CL1028" s="70">
        <v>72.663567571591955</v>
      </c>
      <c r="CM1028" s="70">
        <v>74.71410145393304</v>
      </c>
    </row>
    <row r="1029" spans="89:91">
      <c r="CK1029" s="63">
        <v>36454</v>
      </c>
      <c r="CL1029" s="70">
        <v>72.36286475700517</v>
      </c>
      <c r="CM1029" s="70">
        <v>74.718784139627601</v>
      </c>
    </row>
    <row r="1030" spans="89:91">
      <c r="CK1030" s="63">
        <v>36455</v>
      </c>
      <c r="CL1030" s="70">
        <v>72.288823841084792</v>
      </c>
      <c r="CM1030" s="70">
        <v>74.723467118808159</v>
      </c>
    </row>
    <row r="1031" spans="89:91">
      <c r="CK1031" s="63">
        <v>36456</v>
      </c>
      <c r="CL1031" s="70">
        <v>72.299123391486546</v>
      </c>
      <c r="CM1031" s="70">
        <v>74.728150391493131</v>
      </c>
    </row>
    <row r="1032" spans="89:91">
      <c r="CK1032" s="63">
        <v>36457</v>
      </c>
      <c r="CL1032" s="70">
        <v>72.309424409345297</v>
      </c>
      <c r="CM1032" s="70">
        <v>74.73283395770099</v>
      </c>
    </row>
    <row r="1033" spans="89:91">
      <c r="CK1033" s="63">
        <v>36458</v>
      </c>
      <c r="CL1033" s="70">
        <v>72.262146742241484</v>
      </c>
      <c r="CM1033" s="70">
        <v>74.737517817450026</v>
      </c>
    </row>
    <row r="1034" spans="89:91">
      <c r="CK1034" s="63">
        <v>36459</v>
      </c>
      <c r="CL1034" s="70">
        <v>72.02906939212393</v>
      </c>
      <c r="CM1034" s="70">
        <v>74.7422019707587</v>
      </c>
    </row>
    <row r="1035" spans="89:91">
      <c r="CK1035" s="63">
        <v>36460</v>
      </c>
      <c r="CL1035" s="70">
        <v>71.95573830637521</v>
      </c>
      <c r="CM1035" s="70">
        <v>74.746886417645371</v>
      </c>
    </row>
    <row r="1036" spans="89:91">
      <c r="CK1036" s="63">
        <v>36461</v>
      </c>
      <c r="CL1036" s="70">
        <v>71.915653256431327</v>
      </c>
      <c r="CM1036" s="70">
        <v>74.751571158128456</v>
      </c>
    </row>
    <row r="1037" spans="89:91">
      <c r="CK1037" s="63">
        <v>36462</v>
      </c>
      <c r="CL1037" s="70">
        <v>71.925899638320431</v>
      </c>
      <c r="CM1037" s="70">
        <v>74.756256192226374</v>
      </c>
    </row>
    <row r="1038" spans="89:91">
      <c r="CK1038" s="63">
        <v>36463</v>
      </c>
      <c r="CL1038" s="70">
        <v>71.936147480091194</v>
      </c>
      <c r="CM1038" s="70">
        <v>74.760941519957527</v>
      </c>
    </row>
    <row r="1039" spans="89:91">
      <c r="CK1039" s="63">
        <v>36464</v>
      </c>
      <c r="CL1039" s="70">
        <v>71.946396781951591</v>
      </c>
      <c r="CM1039" s="70">
        <v>74.765627141340275</v>
      </c>
    </row>
    <row r="1040" spans="89:91">
      <c r="CK1040" s="63">
        <v>36465</v>
      </c>
      <c r="CL1040" s="70">
        <v>72.182999863353075</v>
      </c>
      <c r="CM1040" s="70">
        <v>74.777963061957564</v>
      </c>
    </row>
    <row r="1041" spans="89:91">
      <c r="CK1041" s="63">
        <v>36466</v>
      </c>
      <c r="CL1041" s="70">
        <v>72.268788663666371</v>
      </c>
      <c r="CM1041" s="70">
        <v>74.790301017934496</v>
      </c>
    </row>
    <row r="1042" spans="89:91">
      <c r="CK1042" s="63">
        <v>36467</v>
      </c>
      <c r="CL1042" s="70">
        <v>72.214596484485398</v>
      </c>
      <c r="CM1042" s="70">
        <v>74.80264100960683</v>
      </c>
    </row>
    <row r="1043" spans="89:91">
      <c r="CK1043" s="63">
        <v>36468</v>
      </c>
      <c r="CL1043" s="70">
        <v>72.25122232589716</v>
      </c>
      <c r="CM1043" s="70">
        <v>74.814983037310483</v>
      </c>
    </row>
    <row r="1044" spans="89:91">
      <c r="CK1044" s="63">
        <v>36469</v>
      </c>
      <c r="CL1044" s="70">
        <v>72.291758851514146</v>
      </c>
      <c r="CM1044" s="70">
        <v>74.827327101381385</v>
      </c>
    </row>
    <row r="1045" spans="89:91">
      <c r="CK1045" s="63">
        <v>36470</v>
      </c>
      <c r="CL1045" s="70">
        <v>72.308155057080953</v>
      </c>
      <c r="CM1045" s="70">
        <v>74.83967320215551</v>
      </c>
    </row>
    <row r="1046" spans="89:91">
      <c r="CK1046" s="63">
        <v>36471</v>
      </c>
      <c r="CL1046" s="70">
        <v>72.324554981405782</v>
      </c>
      <c r="CM1046" s="70">
        <v>74.852021339968942</v>
      </c>
    </row>
    <row r="1047" spans="89:91">
      <c r="CK1047" s="63">
        <v>36472</v>
      </c>
      <c r="CL1047" s="70">
        <v>72.298657026007632</v>
      </c>
      <c r="CM1047" s="70">
        <v>74.864371515157714</v>
      </c>
    </row>
    <row r="1048" spans="89:91">
      <c r="CK1048" s="63">
        <v>36473</v>
      </c>
      <c r="CL1048" s="70">
        <v>72.403532298947184</v>
      </c>
      <c r="CM1048" s="70">
        <v>74.876723728058039</v>
      </c>
    </row>
    <row r="1049" spans="89:91">
      <c r="CK1049" s="63">
        <v>36474</v>
      </c>
      <c r="CL1049" s="70">
        <v>72.451494755915448</v>
      </c>
      <c r="CM1049" s="70">
        <v>74.889077979006089</v>
      </c>
    </row>
    <row r="1050" spans="89:91">
      <c r="CK1050" s="63">
        <v>36475</v>
      </c>
      <c r="CL1050" s="70">
        <v>72.426041829307351</v>
      </c>
      <c r="CM1050" s="70">
        <v>74.901434268338178</v>
      </c>
    </row>
    <row r="1051" spans="89:91">
      <c r="CK1051" s="63">
        <v>36476</v>
      </c>
      <c r="CL1051" s="70">
        <v>72.243859498144303</v>
      </c>
      <c r="CM1051" s="70">
        <v>74.913792596390593</v>
      </c>
    </row>
    <row r="1052" spans="89:91">
      <c r="CK1052" s="63">
        <v>36477</v>
      </c>
      <c r="CL1052" s="70">
        <v>72.260244839849761</v>
      </c>
      <c r="CM1052" s="70">
        <v>74.926152963499717</v>
      </c>
    </row>
    <row r="1053" spans="89:91">
      <c r="CK1053" s="63">
        <v>36478</v>
      </c>
      <c r="CL1053" s="70">
        <v>72.276633897849223</v>
      </c>
      <c r="CM1053" s="70">
        <v>74.93851537000198</v>
      </c>
    </row>
    <row r="1054" spans="89:91">
      <c r="CK1054" s="63">
        <v>36479</v>
      </c>
      <c r="CL1054" s="70">
        <v>72.297429003286069</v>
      </c>
      <c r="CM1054" s="70">
        <v>74.950879816233879</v>
      </c>
    </row>
    <row r="1055" spans="89:91">
      <c r="CK1055" s="63">
        <v>36480</v>
      </c>
      <c r="CL1055" s="70">
        <v>72.279921117550899</v>
      </c>
      <c r="CM1055" s="70">
        <v>74.963246302531942</v>
      </c>
    </row>
    <row r="1056" spans="89:91">
      <c r="CK1056" s="63">
        <v>36481</v>
      </c>
      <c r="CL1056" s="70">
        <v>72.531391891097627</v>
      </c>
      <c r="CM1056" s="70">
        <v>74.975614829232825</v>
      </c>
    </row>
    <row r="1057" spans="89:91">
      <c r="CK1057" s="63">
        <v>36482</v>
      </c>
      <c r="CL1057" s="70">
        <v>72.477400054273062</v>
      </c>
      <c r="CM1057" s="70">
        <v>74.987985396673096</v>
      </c>
    </row>
    <row r="1058" spans="89:91">
      <c r="CK1058" s="63">
        <v>36483</v>
      </c>
      <c r="CL1058" s="70">
        <v>72.378985137820635</v>
      </c>
      <c r="CM1058" s="70">
        <v>75.000358005189526</v>
      </c>
    </row>
    <row r="1059" spans="89:91">
      <c r="CK1059" s="63">
        <v>36484</v>
      </c>
      <c r="CL1059" s="70">
        <v>72.395401126833633</v>
      </c>
      <c r="CM1059" s="70">
        <v>75.012732655118882</v>
      </c>
    </row>
    <row r="1060" spans="89:91">
      <c r="CK1060" s="63">
        <v>36485</v>
      </c>
      <c r="CL1060" s="70">
        <v>72.411820839091632</v>
      </c>
      <c r="CM1060" s="70">
        <v>75.025109346797962</v>
      </c>
    </row>
    <row r="1061" spans="89:91">
      <c r="CK1061" s="63">
        <v>36486</v>
      </c>
      <c r="CL1061" s="70">
        <v>72.481930683019499</v>
      </c>
      <c r="CM1061" s="70">
        <v>75.037488080563648</v>
      </c>
    </row>
    <row r="1062" spans="89:91">
      <c r="CK1062" s="63">
        <v>36487</v>
      </c>
      <c r="CL1062" s="70">
        <v>72.442263981921073</v>
      </c>
      <c r="CM1062" s="70">
        <v>75.04986885675288</v>
      </c>
    </row>
    <row r="1063" spans="89:91">
      <c r="CK1063" s="63">
        <v>36488</v>
      </c>
      <c r="CL1063" s="70">
        <v>72.171640332602806</v>
      </c>
      <c r="CM1063" s="70">
        <v>75.062251675702626</v>
      </c>
    </row>
    <row r="1064" spans="89:91">
      <c r="CK1064" s="63">
        <v>36489</v>
      </c>
      <c r="CL1064" s="70">
        <v>72.250529061220362</v>
      </c>
      <c r="CM1064" s="70">
        <v>75.074636537749953</v>
      </c>
    </row>
    <row r="1065" spans="89:91">
      <c r="CK1065" s="63">
        <v>36490</v>
      </c>
      <c r="CL1065" s="70">
        <v>72.18426001660761</v>
      </c>
      <c r="CM1065" s="70">
        <v>75.087023443231971</v>
      </c>
    </row>
    <row r="1066" spans="89:91">
      <c r="CK1066" s="63">
        <v>36491</v>
      </c>
      <c r="CL1066" s="70">
        <v>72.200631840792312</v>
      </c>
      <c r="CM1066" s="70">
        <v>75.099412392485803</v>
      </c>
    </row>
    <row r="1067" spans="89:91">
      <c r="CK1067" s="63">
        <v>36492</v>
      </c>
      <c r="CL1067" s="70">
        <v>72.217007378205196</v>
      </c>
      <c r="CM1067" s="70">
        <v>75.111803385848717</v>
      </c>
    </row>
    <row r="1068" spans="89:91">
      <c r="CK1068" s="63">
        <v>36493</v>
      </c>
      <c r="CL1068" s="70">
        <v>72.140503212710627</v>
      </c>
      <c r="CM1068" s="70">
        <v>75.124196423657892</v>
      </c>
    </row>
    <row r="1069" spans="89:91">
      <c r="CK1069" s="63">
        <v>36494</v>
      </c>
      <c r="CL1069" s="70">
        <v>72.073868715755779</v>
      </c>
      <c r="CM1069" s="70">
        <v>75.136591506250724</v>
      </c>
    </row>
    <row r="1070" spans="89:91">
      <c r="CK1070" s="63">
        <v>36495</v>
      </c>
      <c r="CL1070" s="70">
        <v>72.11044024160897</v>
      </c>
      <c r="CM1070" s="70">
        <v>75.143848938686929</v>
      </c>
    </row>
    <row r="1071" spans="89:91">
      <c r="CK1071" s="63">
        <v>36496</v>
      </c>
      <c r="CL1071" s="70">
        <v>72.012910755990177</v>
      </c>
      <c r="CM1071" s="70">
        <v>75.151107072117455</v>
      </c>
    </row>
    <row r="1072" spans="89:91">
      <c r="CK1072" s="63">
        <v>36497</v>
      </c>
      <c r="CL1072" s="70">
        <v>72.018698080461434</v>
      </c>
      <c r="CM1072" s="70">
        <v>75.158365906610072</v>
      </c>
    </row>
    <row r="1073" spans="89:91">
      <c r="CK1073" s="63">
        <v>36498</v>
      </c>
      <c r="CL1073" s="70">
        <v>72.029343979955158</v>
      </c>
      <c r="CM1073" s="70">
        <v>75.165625442232425</v>
      </c>
    </row>
    <row r="1074" spans="89:91">
      <c r="CK1074" s="63">
        <v>36499</v>
      </c>
      <c r="CL1074" s="70">
        <v>72.039991453139862</v>
      </c>
      <c r="CM1074" s="70">
        <v>75.1728856790523</v>
      </c>
    </row>
    <row r="1075" spans="89:91">
      <c r="CK1075" s="63">
        <v>36500</v>
      </c>
      <c r="CL1075" s="70">
        <v>72.525875290471816</v>
      </c>
      <c r="CM1075" s="70">
        <v>75.180146617137368</v>
      </c>
    </row>
    <row r="1076" spans="89:91">
      <c r="CK1076" s="63">
        <v>36501</v>
      </c>
      <c r="CL1076" s="70">
        <v>72.533616278008438</v>
      </c>
      <c r="CM1076" s="70">
        <v>75.1874082565554</v>
      </c>
    </row>
    <row r="1077" spans="89:91">
      <c r="CK1077" s="63">
        <v>36502</v>
      </c>
      <c r="CL1077" s="70">
        <v>72.544338293393238</v>
      </c>
      <c r="CM1077" s="70">
        <v>75.194670597374127</v>
      </c>
    </row>
    <row r="1078" spans="89:91">
      <c r="CK1078" s="63">
        <v>36503</v>
      </c>
      <c r="CL1078" s="70">
        <v>72.460640133923562</v>
      </c>
      <c r="CM1078" s="70">
        <v>75.201933639661277</v>
      </c>
    </row>
    <row r="1079" spans="89:91">
      <c r="CK1079" s="63">
        <v>36504</v>
      </c>
      <c r="CL1079" s="70">
        <v>72.387289626260085</v>
      </c>
      <c r="CM1079" s="70">
        <v>75.209197383484636</v>
      </c>
    </row>
    <row r="1080" spans="89:91">
      <c r="CK1080" s="63">
        <v>36505</v>
      </c>
      <c r="CL1080" s="70">
        <v>72.397990011445088</v>
      </c>
      <c r="CM1080" s="70">
        <v>75.216461828911946</v>
      </c>
    </row>
    <row r="1081" spans="89:91">
      <c r="CK1081" s="63">
        <v>36506</v>
      </c>
      <c r="CL1081" s="70">
        <v>72.408691978375245</v>
      </c>
      <c r="CM1081" s="70">
        <v>75.223726976010994</v>
      </c>
    </row>
    <row r="1082" spans="89:91">
      <c r="CK1082" s="63">
        <v>36507</v>
      </c>
      <c r="CL1082" s="70">
        <v>72.328884737244408</v>
      </c>
      <c r="CM1082" s="70">
        <v>75.230992824849537</v>
      </c>
    </row>
    <row r="1083" spans="89:91">
      <c r="CK1083" s="63">
        <v>36508</v>
      </c>
      <c r="CL1083" s="70">
        <v>72.218199871503302</v>
      </c>
      <c r="CM1083" s="70">
        <v>75.238259375495375</v>
      </c>
    </row>
    <row r="1084" spans="89:91">
      <c r="CK1084" s="63">
        <v>36509</v>
      </c>
      <c r="CL1084" s="70">
        <v>72.227494319335463</v>
      </c>
      <c r="CM1084" s="70">
        <v>75.245526628016279</v>
      </c>
    </row>
    <row r="1085" spans="89:91">
      <c r="CK1085" s="63">
        <v>36510</v>
      </c>
      <c r="CL1085" s="70">
        <v>72.446501501103938</v>
      </c>
      <c r="CM1085" s="70">
        <v>75.252794582480021</v>
      </c>
    </row>
    <row r="1086" spans="89:91">
      <c r="CK1086" s="63">
        <v>36511</v>
      </c>
      <c r="CL1086" s="70">
        <v>72.287325153544018</v>
      </c>
      <c r="CM1086" s="70">
        <v>75.260063238954473</v>
      </c>
    </row>
    <row r="1087" spans="89:91">
      <c r="CK1087" s="63">
        <v>36512</v>
      </c>
      <c r="CL1087" s="70">
        <v>72.298010761848047</v>
      </c>
      <c r="CM1087" s="70">
        <v>75.267332597507362</v>
      </c>
    </row>
    <row r="1088" spans="89:91">
      <c r="CK1088" s="63">
        <v>36513</v>
      </c>
      <c r="CL1088" s="70">
        <v>72.308697949712865</v>
      </c>
      <c r="CM1088" s="70">
        <v>75.274602658206533</v>
      </c>
    </row>
    <row r="1089" spans="89:91">
      <c r="CK1089" s="63">
        <v>36514</v>
      </c>
      <c r="CL1089" s="70">
        <v>72.32731063369279</v>
      </c>
      <c r="CM1089" s="70">
        <v>75.281873421119826</v>
      </c>
    </row>
    <row r="1090" spans="89:91">
      <c r="CK1090" s="63">
        <v>36515</v>
      </c>
      <c r="CL1090" s="70">
        <v>73.577309752209317</v>
      </c>
      <c r="CM1090" s="70">
        <v>75.289144886315029</v>
      </c>
    </row>
    <row r="1091" spans="89:91">
      <c r="CK1091" s="63">
        <v>36516</v>
      </c>
      <c r="CL1091" s="70">
        <v>73.515304580814885</v>
      </c>
      <c r="CM1091" s="70">
        <v>75.296417053860011</v>
      </c>
    </row>
    <row r="1092" spans="89:91">
      <c r="CK1092" s="63">
        <v>36517</v>
      </c>
      <c r="CL1092" s="70">
        <v>73.723946423412357</v>
      </c>
      <c r="CM1092" s="70">
        <v>75.303689923822589</v>
      </c>
    </row>
    <row r="1093" spans="89:91">
      <c r="CK1093" s="63">
        <v>36518</v>
      </c>
      <c r="CL1093" s="70">
        <v>73.73484439497841</v>
      </c>
      <c r="CM1093" s="70">
        <v>75.310963496270645</v>
      </c>
    </row>
    <row r="1094" spans="89:91">
      <c r="CK1094" s="63">
        <v>36519</v>
      </c>
      <c r="CL1094" s="70">
        <v>73.745743977497042</v>
      </c>
      <c r="CM1094" s="70">
        <v>75.318237771271953</v>
      </c>
    </row>
    <row r="1095" spans="89:91">
      <c r="CK1095" s="63">
        <v>36520</v>
      </c>
      <c r="CL1095" s="70">
        <v>73.756645171206443</v>
      </c>
      <c r="CM1095" s="70">
        <v>75.325512748894482</v>
      </c>
    </row>
    <row r="1096" spans="89:91">
      <c r="CK1096" s="63">
        <v>36521</v>
      </c>
      <c r="CL1096" s="70">
        <v>73.767547976344773</v>
      </c>
      <c r="CM1096" s="70">
        <v>75.332788429206019</v>
      </c>
    </row>
    <row r="1097" spans="89:91">
      <c r="CK1097" s="63">
        <v>36522</v>
      </c>
      <c r="CL1097" s="70">
        <v>73.778452393150204</v>
      </c>
      <c r="CM1097" s="70">
        <v>75.340064812274449</v>
      </c>
    </row>
    <row r="1098" spans="89:91">
      <c r="CK1098" s="63">
        <v>36523</v>
      </c>
      <c r="CL1098" s="70">
        <v>73.789358421861024</v>
      </c>
      <c r="CM1098" s="70">
        <v>75.34734189816767</v>
      </c>
    </row>
    <row r="1099" spans="89:91">
      <c r="CK1099" s="63">
        <v>36524</v>
      </c>
      <c r="CL1099" s="70">
        <v>73.800266062715451</v>
      </c>
      <c r="CM1099" s="70">
        <v>75.354619686953555</v>
      </c>
    </row>
    <row r="1100" spans="89:91">
      <c r="CK1100" s="63">
        <v>36525</v>
      </c>
      <c r="CL1100" s="70">
        <v>73.811175315951814</v>
      </c>
      <c r="CM1100" s="70">
        <v>75.361898178699988</v>
      </c>
    </row>
    <row r="1101" spans="89:91">
      <c r="CK1101" s="63">
        <v>36526</v>
      </c>
      <c r="CL1101" s="70">
        <v>73.79999909605705</v>
      </c>
      <c r="CM1101" s="70">
        <v>75.34862744795295</v>
      </c>
    </row>
    <row r="1102" spans="89:91">
      <c r="CK1102" s="63">
        <v>36527</v>
      </c>
      <c r="CL1102" s="70">
        <v>73.7888245684249</v>
      </c>
      <c r="CM1102" s="70">
        <v>75.335359054093601</v>
      </c>
    </row>
    <row r="1103" spans="89:91">
      <c r="CK1103" s="63">
        <v>36528</v>
      </c>
      <c r="CL1103" s="70">
        <v>73.847491781924262</v>
      </c>
      <c r="CM1103" s="70">
        <v>75.322092996710495</v>
      </c>
    </row>
    <row r="1104" spans="89:91">
      <c r="CK1104" s="63">
        <v>36529</v>
      </c>
      <c r="CL1104" s="70">
        <v>74.032666055870493</v>
      </c>
      <c r="CM1104" s="70">
        <v>75.308829275392128</v>
      </c>
    </row>
    <row r="1105" spans="89:91">
      <c r="CK1105" s="63">
        <v>36530</v>
      </c>
      <c r="CL1105" s="70">
        <v>74.106788154121006</v>
      </c>
      <c r="CM1105" s="70">
        <v>75.295567889727209</v>
      </c>
    </row>
    <row r="1106" spans="89:91">
      <c r="CK1106" s="63">
        <v>36531</v>
      </c>
      <c r="CL1106" s="70">
        <v>74.010257327402925</v>
      </c>
      <c r="CM1106" s="70">
        <v>75.282308839304392</v>
      </c>
    </row>
    <row r="1107" spans="89:91">
      <c r="CK1107" s="63">
        <v>36532</v>
      </c>
      <c r="CL1107" s="70">
        <v>73.986957047345953</v>
      </c>
      <c r="CM1107" s="70">
        <v>75.269052123712456</v>
      </c>
    </row>
    <row r="1108" spans="89:91">
      <c r="CK1108" s="63">
        <v>36533</v>
      </c>
      <c r="CL1108" s="70">
        <v>73.975754211220305</v>
      </c>
      <c r="CM1108" s="70">
        <v>75.255797742540281</v>
      </c>
    </row>
    <row r="1109" spans="89:91">
      <c r="CK1109" s="63">
        <v>36534</v>
      </c>
      <c r="CL1109" s="70">
        <v>73.964553071387385</v>
      </c>
      <c r="CM1109" s="70">
        <v>75.242545695376776</v>
      </c>
    </row>
    <row r="1110" spans="89:91">
      <c r="CK1110" s="63">
        <v>36535</v>
      </c>
      <c r="CL1110" s="70">
        <v>73.953353627590374</v>
      </c>
      <c r="CM1110" s="70">
        <v>75.229295981810907</v>
      </c>
    </row>
    <row r="1111" spans="89:91">
      <c r="CK1111" s="63">
        <v>36536</v>
      </c>
      <c r="CL1111" s="70">
        <v>73.942155879572425</v>
      </c>
      <c r="CM1111" s="70">
        <v>75.216048601431808</v>
      </c>
    </row>
    <row r="1112" spans="89:91">
      <c r="CK1112" s="63">
        <v>36537</v>
      </c>
      <c r="CL1112" s="70">
        <v>73.905560181591341</v>
      </c>
      <c r="CM1112" s="70">
        <v>75.202803553828588</v>
      </c>
    </row>
    <row r="1113" spans="89:91">
      <c r="CK1113" s="63">
        <v>36538</v>
      </c>
      <c r="CL1113" s="70">
        <v>73.819976461101461</v>
      </c>
      <c r="CM1113" s="70">
        <v>75.189560838590438</v>
      </c>
    </row>
    <row r="1114" spans="89:91">
      <c r="CK1114" s="63">
        <v>36539</v>
      </c>
      <c r="CL1114" s="70">
        <v>73.618988532509832</v>
      </c>
      <c r="CM1114" s="70">
        <v>75.176320455306666</v>
      </c>
    </row>
    <row r="1115" spans="89:91">
      <c r="CK1115" s="63">
        <v>36540</v>
      </c>
      <c r="CL1115" s="70">
        <v>73.607841412839321</v>
      </c>
      <c r="CM1115" s="70">
        <v>75.163082403566648</v>
      </c>
    </row>
    <row r="1116" spans="89:91">
      <c r="CK1116" s="63">
        <v>36541</v>
      </c>
      <c r="CL1116" s="70">
        <v>73.596695981025135</v>
      </c>
      <c r="CM1116" s="70">
        <v>75.149846682959776</v>
      </c>
    </row>
    <row r="1117" spans="89:91">
      <c r="CK1117" s="63">
        <v>36542</v>
      </c>
      <c r="CL1117" s="70">
        <v>73.430082868868212</v>
      </c>
      <c r="CM1117" s="70">
        <v>75.136613293075598</v>
      </c>
    </row>
    <row r="1118" spans="89:91">
      <c r="CK1118" s="63">
        <v>36543</v>
      </c>
      <c r="CL1118" s="70">
        <v>73.457310171658264</v>
      </c>
      <c r="CM1118" s="70">
        <v>75.123382233503634</v>
      </c>
    </row>
    <row r="1119" spans="89:91">
      <c r="CK1119" s="63">
        <v>36544</v>
      </c>
      <c r="CL1119" s="70">
        <v>73.446187532737511</v>
      </c>
      <c r="CM1119" s="70">
        <v>75.110153503833587</v>
      </c>
    </row>
    <row r="1120" spans="89:91">
      <c r="CK1120" s="63">
        <v>36545</v>
      </c>
      <c r="CL1120" s="70">
        <v>73.485757668861027</v>
      </c>
      <c r="CM1120" s="70">
        <v>75.096927103655133</v>
      </c>
    </row>
    <row r="1121" spans="89:91">
      <c r="CK1121" s="63">
        <v>36546</v>
      </c>
      <c r="CL1121" s="70">
        <v>73.354979540319817</v>
      </c>
      <c r="CM1121" s="70">
        <v>75.083703032558077</v>
      </c>
    </row>
    <row r="1122" spans="89:91">
      <c r="CK1122" s="63">
        <v>36547</v>
      </c>
      <c r="CL1122" s="70">
        <v>73.343872395931314</v>
      </c>
      <c r="CM1122" s="70">
        <v>75.070481290132307</v>
      </c>
    </row>
    <row r="1123" spans="89:91">
      <c r="CK1123" s="63">
        <v>36548</v>
      </c>
      <c r="CL1123" s="70">
        <v>73.332766933346278</v>
      </c>
      <c r="CM1123" s="70">
        <v>75.057261875967725</v>
      </c>
    </row>
    <row r="1124" spans="89:91">
      <c r="CK1124" s="63">
        <v>36549</v>
      </c>
      <c r="CL1124" s="70">
        <v>73.199368785486683</v>
      </c>
      <c r="CM1124" s="70">
        <v>75.044044789654379</v>
      </c>
    </row>
    <row r="1125" spans="89:91">
      <c r="CK1125" s="63">
        <v>36550</v>
      </c>
      <c r="CL1125" s="70">
        <v>73.204635759733989</v>
      </c>
      <c r="CM1125" s="70">
        <v>75.030830030782298</v>
      </c>
    </row>
    <row r="1126" spans="89:91">
      <c r="CK1126" s="63">
        <v>36551</v>
      </c>
      <c r="CL1126" s="70">
        <v>73.131662872356486</v>
      </c>
      <c r="CM1126" s="70">
        <v>75.017617598941683</v>
      </c>
    </row>
    <row r="1127" spans="89:91">
      <c r="CK1127" s="63">
        <v>36552</v>
      </c>
      <c r="CL1127" s="70">
        <v>72.911250663351197</v>
      </c>
      <c r="CM1127" s="70">
        <v>75.004407493722724</v>
      </c>
    </row>
    <row r="1128" spans="89:91">
      <c r="CK1128" s="63">
        <v>36553</v>
      </c>
      <c r="CL1128" s="70">
        <v>72.607874504068164</v>
      </c>
      <c r="CM1128" s="70">
        <v>74.991199714715734</v>
      </c>
    </row>
    <row r="1129" spans="89:91">
      <c r="CK1129" s="63">
        <v>36554</v>
      </c>
      <c r="CL1129" s="70">
        <v>73.108530964108155</v>
      </c>
      <c r="CM1129" s="70">
        <v>74.977994261511071</v>
      </c>
    </row>
    <row r="1130" spans="89:91">
      <c r="CK1130" s="63">
        <v>36555</v>
      </c>
      <c r="CL1130" s="70">
        <v>73.097461136067338</v>
      </c>
      <c r="CM1130" s="70">
        <v>74.964791133699208</v>
      </c>
    </row>
    <row r="1131" spans="89:91">
      <c r="CK1131" s="63">
        <v>36556</v>
      </c>
      <c r="CL1131" s="70">
        <v>73.086392984179682</v>
      </c>
      <c r="CM1131" s="70">
        <v>74.951590330870658</v>
      </c>
    </row>
    <row r="1132" spans="89:91">
      <c r="CK1132" s="63">
        <v>36557</v>
      </c>
      <c r="CL1132" s="70">
        <v>73.057511310951114</v>
      </c>
      <c r="CM1132" s="70">
        <v>74.962150038885383</v>
      </c>
    </row>
    <row r="1133" spans="89:91">
      <c r="CK1133" s="63">
        <v>36558</v>
      </c>
      <c r="CL1133" s="70">
        <v>73.057323770892651</v>
      </c>
      <c r="CM1133" s="70">
        <v>74.972711234626104</v>
      </c>
    </row>
    <row r="1134" spans="89:91">
      <c r="CK1134" s="63">
        <v>36559</v>
      </c>
      <c r="CL1134" s="70">
        <v>73.472539755128039</v>
      </c>
      <c r="CM1134" s="70">
        <v>74.98327391830253</v>
      </c>
    </row>
    <row r="1135" spans="89:91">
      <c r="CK1135" s="63">
        <v>36560</v>
      </c>
      <c r="CL1135" s="70">
        <v>73.169479245169541</v>
      </c>
      <c r="CM1135" s="70">
        <v>74.993838090124228</v>
      </c>
    </row>
    <row r="1136" spans="89:91">
      <c r="CK1136" s="63">
        <v>36561</v>
      </c>
      <c r="CL1136" s="70">
        <v>73.179290587369195</v>
      </c>
      <c r="CM1136" s="70">
        <v>75.004403750300852</v>
      </c>
    </row>
    <row r="1137" spans="89:91">
      <c r="CK1137" s="63">
        <v>36562</v>
      </c>
      <c r="CL1137" s="70">
        <v>73.189103245177975</v>
      </c>
      <c r="CM1137" s="70">
        <v>75.014970899042112</v>
      </c>
    </row>
    <row r="1138" spans="89:91">
      <c r="CK1138" s="63">
        <v>36563</v>
      </c>
      <c r="CL1138" s="70">
        <v>73.164648305869079</v>
      </c>
      <c r="CM1138" s="70">
        <v>75.02553953655773</v>
      </c>
    </row>
    <row r="1139" spans="89:91">
      <c r="CK1139" s="63">
        <v>36564</v>
      </c>
      <c r="CL1139" s="70">
        <v>73.410617114772577</v>
      </c>
      <c r="CM1139" s="70">
        <v>75.036109663057431</v>
      </c>
    </row>
    <row r="1140" spans="89:91">
      <c r="CK1140" s="63">
        <v>36565</v>
      </c>
      <c r="CL1140" s="70">
        <v>73.174636645233178</v>
      </c>
      <c r="CM1140" s="70">
        <v>75.046681278751024</v>
      </c>
    </row>
    <row r="1141" spans="89:91">
      <c r="CK1141" s="63">
        <v>36566</v>
      </c>
      <c r="CL1141" s="70">
        <v>73.407243730481014</v>
      </c>
      <c r="CM1141" s="70">
        <v>75.057254383848331</v>
      </c>
    </row>
    <row r="1142" spans="89:91">
      <c r="CK1142" s="63">
        <v>36567</v>
      </c>
      <c r="CL1142" s="70">
        <v>73.324619255503222</v>
      </c>
      <c r="CM1142" s="70">
        <v>75.067828978559135</v>
      </c>
    </row>
    <row r="1143" spans="89:91">
      <c r="CK1143" s="63">
        <v>36568</v>
      </c>
      <c r="CL1143" s="70">
        <v>73.334451400525907</v>
      </c>
      <c r="CM1143" s="70">
        <v>75.078405063093314</v>
      </c>
    </row>
    <row r="1144" spans="89:91">
      <c r="CK1144" s="63">
        <v>36569</v>
      </c>
      <c r="CL1144" s="70">
        <v>73.344284863947223</v>
      </c>
      <c r="CM1144" s="70">
        <v>75.088982637660806</v>
      </c>
    </row>
    <row r="1145" spans="89:91">
      <c r="CK1145" s="63">
        <v>36570</v>
      </c>
      <c r="CL1145" s="70">
        <v>73.237910928092248</v>
      </c>
      <c r="CM1145" s="70">
        <v>75.099561702471505</v>
      </c>
    </row>
    <row r="1146" spans="89:91">
      <c r="CK1146" s="63">
        <v>36571</v>
      </c>
      <c r="CL1146" s="70">
        <v>73.376944068953549</v>
      </c>
      <c r="CM1146" s="70">
        <v>75.11014225773539</v>
      </c>
    </row>
    <row r="1147" spans="89:91">
      <c r="CK1147" s="63">
        <v>36572</v>
      </c>
      <c r="CL1147" s="70">
        <v>73.386290979414213</v>
      </c>
      <c r="CM1147" s="70">
        <v>75.120724303662413</v>
      </c>
    </row>
    <row r="1148" spans="89:91">
      <c r="CK1148" s="63">
        <v>36573</v>
      </c>
      <c r="CL1148" s="70">
        <v>73.446202345021277</v>
      </c>
      <c r="CM1148" s="70">
        <v>75.131307840462597</v>
      </c>
    </row>
    <row r="1149" spans="89:91">
      <c r="CK1149" s="63">
        <v>36574</v>
      </c>
      <c r="CL1149" s="70">
        <v>73.412700999761554</v>
      </c>
      <c r="CM1149" s="70">
        <v>75.141892868346034</v>
      </c>
    </row>
    <row r="1150" spans="89:91">
      <c r="CK1150" s="63">
        <v>36575</v>
      </c>
      <c r="CL1150" s="70">
        <v>73.422544955721591</v>
      </c>
      <c r="CM1150" s="70">
        <v>75.152479387522718</v>
      </c>
    </row>
    <row r="1151" spans="89:91">
      <c r="CK1151" s="63">
        <v>36576</v>
      </c>
      <c r="CL1151" s="70">
        <v>73.432390231663987</v>
      </c>
      <c r="CM1151" s="70">
        <v>75.163067398202827</v>
      </c>
    </row>
    <row r="1152" spans="89:91">
      <c r="CK1152" s="63">
        <v>36577</v>
      </c>
      <c r="CL1152" s="70">
        <v>73.424408778302109</v>
      </c>
      <c r="CM1152" s="70">
        <v>75.173656900596441</v>
      </c>
    </row>
    <row r="1153" spans="89:91">
      <c r="CK1153" s="63">
        <v>36578</v>
      </c>
      <c r="CL1153" s="70">
        <v>73.892327554784842</v>
      </c>
      <c r="CM1153" s="70">
        <v>75.184247894913753</v>
      </c>
    </row>
    <row r="1154" spans="89:91">
      <c r="CK1154" s="63">
        <v>36579</v>
      </c>
      <c r="CL1154" s="70">
        <v>73.832251701195133</v>
      </c>
      <c r="CM1154" s="70">
        <v>75.194840381364955</v>
      </c>
    </row>
    <row r="1155" spans="89:91">
      <c r="CK1155" s="63">
        <v>36580</v>
      </c>
      <c r="CL1155" s="70">
        <v>73.598221398389242</v>
      </c>
      <c r="CM1155" s="70">
        <v>75.205434360160268</v>
      </c>
    </row>
    <row r="1156" spans="89:91">
      <c r="CK1156" s="63">
        <v>36581</v>
      </c>
      <c r="CL1156" s="70">
        <v>73.216513183825711</v>
      </c>
      <c r="CM1156" s="70">
        <v>75.216029831509957</v>
      </c>
    </row>
    <row r="1157" spans="89:91">
      <c r="CK1157" s="63">
        <v>36582</v>
      </c>
      <c r="CL1157" s="70">
        <v>73.22633083283624</v>
      </c>
      <c r="CM1157" s="70">
        <v>75.226626795624256</v>
      </c>
    </row>
    <row r="1158" spans="89:91">
      <c r="CK1158" s="63">
        <v>36583</v>
      </c>
      <c r="CL1158" s="70">
        <v>73.236149798301568</v>
      </c>
      <c r="CM1158" s="70">
        <v>75.237225252713515</v>
      </c>
    </row>
    <row r="1159" spans="89:91">
      <c r="CK1159" s="63">
        <v>36584</v>
      </c>
      <c r="CL1159" s="70">
        <v>73.15095228121767</v>
      </c>
      <c r="CM1159" s="70">
        <v>75.247825202988082</v>
      </c>
    </row>
    <row r="1160" spans="89:91">
      <c r="CK1160" s="63">
        <v>36585</v>
      </c>
      <c r="CL1160" s="70">
        <v>73.074327219374169</v>
      </c>
      <c r="CM1160" s="70">
        <v>75.258426646658293</v>
      </c>
    </row>
    <row r="1161" spans="89:91">
      <c r="CK1161" s="63">
        <v>36586</v>
      </c>
      <c r="CL1161" s="70">
        <v>73.096515120217433</v>
      </c>
      <c r="CM1161" s="70">
        <v>75.285530789776885</v>
      </c>
    </row>
    <row r="1162" spans="89:91">
      <c r="CK1162" s="63">
        <v>36587</v>
      </c>
      <c r="CL1162" s="70">
        <v>73.117934417735853</v>
      </c>
      <c r="CM1162" s="70">
        <v>75.312644694388069</v>
      </c>
    </row>
    <row r="1163" spans="89:91">
      <c r="CK1163" s="63">
        <v>36588</v>
      </c>
      <c r="CL1163" s="70">
        <v>73.125741661029323</v>
      </c>
      <c r="CM1163" s="70">
        <v>75.339768364007455</v>
      </c>
    </row>
    <row r="1164" spans="89:91">
      <c r="CK1164" s="63">
        <v>36589</v>
      </c>
      <c r="CL1164" s="70">
        <v>73.147044078392227</v>
      </c>
      <c r="CM1164" s="70">
        <v>75.36690180215183</v>
      </c>
    </row>
    <row r="1165" spans="89:91">
      <c r="CK1165" s="63">
        <v>36590</v>
      </c>
      <c r="CL1165" s="70">
        <v>73.168352701408253</v>
      </c>
      <c r="CM1165" s="70">
        <v>75.394045012339348</v>
      </c>
    </row>
    <row r="1166" spans="89:91">
      <c r="CK1166" s="63">
        <v>36591</v>
      </c>
      <c r="CL1166" s="70">
        <v>73.1107059586829</v>
      </c>
      <c r="CM1166" s="70">
        <v>75.42119799808934</v>
      </c>
    </row>
    <row r="1167" spans="89:91">
      <c r="CK1167" s="63">
        <v>36592</v>
      </c>
      <c r="CL1167" s="70">
        <v>73.120656607826291</v>
      </c>
      <c r="CM1167" s="70">
        <v>75.448360762922505</v>
      </c>
    </row>
    <row r="1168" spans="89:91">
      <c r="CK1168" s="63">
        <v>36593</v>
      </c>
      <c r="CL1168" s="70">
        <v>73.095066065096759</v>
      </c>
      <c r="CM1168" s="70">
        <v>75.475533310360717</v>
      </c>
    </row>
    <row r="1169" spans="89:91">
      <c r="CK1169" s="63">
        <v>36594</v>
      </c>
      <c r="CL1169" s="70">
        <v>73.358752494457008</v>
      </c>
      <c r="CM1169" s="70">
        <v>75.502715643927175</v>
      </c>
    </row>
    <row r="1170" spans="89:91">
      <c r="CK1170" s="63">
        <v>36595</v>
      </c>
      <c r="CL1170" s="70">
        <v>73.33203188726894</v>
      </c>
      <c r="CM1170" s="70">
        <v>75.529907767146327</v>
      </c>
    </row>
    <row r="1171" spans="89:91">
      <c r="CK1171" s="63">
        <v>36596</v>
      </c>
      <c r="CL1171" s="70">
        <v>73.35339439948217</v>
      </c>
      <c r="CM1171" s="70">
        <v>75.557109683543899</v>
      </c>
    </row>
    <row r="1172" spans="89:91">
      <c r="CK1172" s="63">
        <v>36597</v>
      </c>
      <c r="CL1172" s="70">
        <v>73.374763134854831</v>
      </c>
      <c r="CM1172" s="70">
        <v>75.584321396646885</v>
      </c>
    </row>
    <row r="1173" spans="89:91">
      <c r="CK1173" s="63">
        <v>36598</v>
      </c>
      <c r="CL1173" s="70">
        <v>73.35298821917111</v>
      </c>
      <c r="CM1173" s="70">
        <v>75.611542909983555</v>
      </c>
    </row>
    <row r="1174" spans="89:91">
      <c r="CK1174" s="63">
        <v>36599</v>
      </c>
      <c r="CL1174" s="70">
        <v>73.862278523818659</v>
      </c>
      <c r="CM1174" s="70">
        <v>75.638774227083402</v>
      </c>
    </row>
    <row r="1175" spans="89:91">
      <c r="CK1175" s="63">
        <v>36600</v>
      </c>
      <c r="CL1175" s="70">
        <v>73.987311291575423</v>
      </c>
      <c r="CM1175" s="70">
        <v>75.666015351477242</v>
      </c>
    </row>
    <row r="1176" spans="89:91">
      <c r="CK1176" s="63">
        <v>36601</v>
      </c>
      <c r="CL1176" s="70">
        <v>74.02399183866018</v>
      </c>
      <c r="CM1176" s="70">
        <v>75.693266286697167</v>
      </c>
    </row>
    <row r="1177" spans="89:91">
      <c r="CK1177" s="63">
        <v>36602</v>
      </c>
      <c r="CL1177" s="70">
        <v>74.033899181273014</v>
      </c>
      <c r="CM1177" s="70">
        <v>75.720527036276494</v>
      </c>
    </row>
    <row r="1178" spans="89:91">
      <c r="CK1178" s="63">
        <v>36603</v>
      </c>
      <c r="CL1178" s="70">
        <v>74.055466155959905</v>
      </c>
      <c r="CM1178" s="70">
        <v>75.747797603749873</v>
      </c>
    </row>
    <row r="1179" spans="89:91">
      <c r="CK1179" s="63">
        <v>36604</v>
      </c>
      <c r="CL1179" s="70">
        <v>74.077039413368666</v>
      </c>
      <c r="CM1179" s="70">
        <v>75.775077992653181</v>
      </c>
    </row>
    <row r="1180" spans="89:91">
      <c r="CK1180" s="63">
        <v>36605</v>
      </c>
      <c r="CL1180" s="70">
        <v>74.095622122290962</v>
      </c>
      <c r="CM1180" s="70">
        <v>75.802368206523553</v>
      </c>
    </row>
    <row r="1181" spans="89:91">
      <c r="CK1181" s="63">
        <v>36606</v>
      </c>
      <c r="CL1181" s="70">
        <v>74.302898323037113</v>
      </c>
      <c r="CM1181" s="70">
        <v>75.82966824889948</v>
      </c>
    </row>
    <row r="1182" spans="89:91">
      <c r="CK1182" s="63">
        <v>36607</v>
      </c>
      <c r="CL1182" s="70">
        <v>74.090577241852458</v>
      </c>
      <c r="CM1182" s="70">
        <v>75.856978123320644</v>
      </c>
    </row>
    <row r="1183" spans="89:91">
      <c r="CK1183" s="63">
        <v>36608</v>
      </c>
      <c r="CL1183" s="70">
        <v>74.298532314576022</v>
      </c>
      <c r="CM1183" s="70">
        <v>75.884297833328034</v>
      </c>
    </row>
    <row r="1184" spans="89:91">
      <c r="CK1184" s="63">
        <v>36609</v>
      </c>
      <c r="CL1184" s="70">
        <v>74.409984262770124</v>
      </c>
      <c r="CM1184" s="70">
        <v>75.911627382463919</v>
      </c>
    </row>
    <row r="1185" spans="89:91">
      <c r="CK1185" s="63">
        <v>36610</v>
      </c>
      <c r="CL1185" s="70">
        <v>74.43166079561243</v>
      </c>
      <c r="CM1185" s="70">
        <v>75.938966774271861</v>
      </c>
    </row>
    <row r="1186" spans="89:91">
      <c r="CK1186" s="63">
        <v>36611</v>
      </c>
      <c r="CL1186" s="70">
        <v>74.453343643092211</v>
      </c>
      <c r="CM1186" s="70">
        <v>75.966316012296616</v>
      </c>
    </row>
    <row r="1187" spans="89:91">
      <c r="CK1187" s="63">
        <v>36612</v>
      </c>
      <c r="CL1187" s="70">
        <v>73.764389566226967</v>
      </c>
      <c r="CM1187" s="70">
        <v>75.993675100084317</v>
      </c>
    </row>
    <row r="1188" spans="89:91">
      <c r="CK1188" s="63">
        <v>36613</v>
      </c>
      <c r="CL1188" s="70">
        <v>73.707450234127364</v>
      </c>
      <c r="CM1188" s="70">
        <v>76.021044041182321</v>
      </c>
    </row>
    <row r="1189" spans="89:91">
      <c r="CK1189" s="63">
        <v>36614</v>
      </c>
      <c r="CL1189" s="70">
        <v>73.561367633046615</v>
      </c>
      <c r="CM1189" s="70">
        <v>76.048422839139306</v>
      </c>
    </row>
    <row r="1190" spans="89:91">
      <c r="CK1190" s="63">
        <v>36615</v>
      </c>
      <c r="CL1190" s="70">
        <v>73.635406697521461</v>
      </c>
      <c r="CM1190" s="70">
        <v>76.075811497505171</v>
      </c>
    </row>
    <row r="1191" spans="89:91">
      <c r="CK1191" s="63">
        <v>36616</v>
      </c>
      <c r="CL1191" s="70">
        <v>73.661561570431857</v>
      </c>
      <c r="CM1191" s="70">
        <v>76.103210019831081</v>
      </c>
    </row>
    <row r="1192" spans="89:91">
      <c r="CK1192" s="63">
        <v>36617</v>
      </c>
      <c r="CL1192" s="70">
        <v>73.669549123600703</v>
      </c>
      <c r="CM1192" s="70">
        <v>76.104581552607158</v>
      </c>
    </row>
    <row r="1193" spans="89:91">
      <c r="CK1193" s="63">
        <v>36618</v>
      </c>
      <c r="CL1193" s="70">
        <v>73.677537542906549</v>
      </c>
      <c r="CM1193" s="70">
        <v>76.10595311010097</v>
      </c>
    </row>
    <row r="1194" spans="89:91">
      <c r="CK1194" s="63">
        <v>36619</v>
      </c>
      <c r="CL1194" s="70">
        <v>73.624977909512594</v>
      </c>
      <c r="CM1194" s="70">
        <v>76.107324692313057</v>
      </c>
    </row>
    <row r="1195" spans="89:91">
      <c r="CK1195" s="63">
        <v>36620</v>
      </c>
      <c r="CL1195" s="70">
        <v>74.004887255388354</v>
      </c>
      <c r="CM1195" s="70">
        <v>76.108696299243746</v>
      </c>
    </row>
    <row r="1196" spans="89:91">
      <c r="CK1196" s="63">
        <v>36621</v>
      </c>
      <c r="CL1196" s="70">
        <v>73.865735422619167</v>
      </c>
      <c r="CM1196" s="70">
        <v>76.110067930893607</v>
      </c>
    </row>
    <row r="1197" spans="89:91">
      <c r="CK1197" s="63">
        <v>36622</v>
      </c>
      <c r="CL1197" s="70">
        <v>73.718381299305776</v>
      </c>
      <c r="CM1197" s="70">
        <v>76.111439587262993</v>
      </c>
    </row>
    <row r="1198" spans="89:91">
      <c r="CK1198" s="63">
        <v>36623</v>
      </c>
      <c r="CL1198" s="70">
        <v>73.658890346211621</v>
      </c>
      <c r="CM1198" s="70">
        <v>76.112811268352402</v>
      </c>
    </row>
    <row r="1199" spans="89:91">
      <c r="CK1199" s="63">
        <v>36624</v>
      </c>
      <c r="CL1199" s="70">
        <v>73.666877609724025</v>
      </c>
      <c r="CM1199" s="70">
        <v>76.114182974162247</v>
      </c>
    </row>
    <row r="1200" spans="89:91">
      <c r="CK1200" s="63">
        <v>36625</v>
      </c>
      <c r="CL1200" s="70">
        <v>73.674865739342025</v>
      </c>
      <c r="CM1200" s="70">
        <v>76.115554704693011</v>
      </c>
    </row>
    <row r="1201" spans="89:91">
      <c r="CK1201" s="63">
        <v>36626</v>
      </c>
      <c r="CL1201" s="70">
        <v>73.756647336657707</v>
      </c>
      <c r="CM1201" s="70">
        <v>76.116926459945077</v>
      </c>
    </row>
    <row r="1202" spans="89:91">
      <c r="CK1202" s="63">
        <v>36627</v>
      </c>
      <c r="CL1202" s="70">
        <v>73.755404057203464</v>
      </c>
      <c r="CM1202" s="70">
        <v>76.118298239918957</v>
      </c>
    </row>
    <row r="1203" spans="89:91">
      <c r="CK1203" s="63">
        <v>36628</v>
      </c>
      <c r="CL1203" s="70">
        <v>73.668262189624016</v>
      </c>
      <c r="CM1203" s="70">
        <v>76.119670044615077</v>
      </c>
    </row>
    <row r="1204" spans="89:91">
      <c r="CK1204" s="63">
        <v>36629</v>
      </c>
      <c r="CL1204" s="70">
        <v>73.622121181108952</v>
      </c>
      <c r="CM1204" s="70">
        <v>76.121041874033835</v>
      </c>
    </row>
    <row r="1205" spans="89:91">
      <c r="CK1205" s="63">
        <v>36630</v>
      </c>
      <c r="CL1205" s="70">
        <v>73.650643766887043</v>
      </c>
      <c r="CM1205" s="70">
        <v>76.122413728175744</v>
      </c>
    </row>
    <row r="1206" spans="89:91">
      <c r="CK1206" s="63">
        <v>36631</v>
      </c>
      <c r="CL1206" s="70">
        <v>73.658630136174679</v>
      </c>
      <c r="CM1206" s="70">
        <v>76.123785607041185</v>
      </c>
    </row>
    <row r="1207" spans="89:91">
      <c r="CK1207" s="63">
        <v>36632</v>
      </c>
      <c r="CL1207" s="70">
        <v>73.666617371470991</v>
      </c>
      <c r="CM1207" s="70">
        <v>76.125157510630672</v>
      </c>
    </row>
    <row r="1208" spans="89:91">
      <c r="CK1208" s="63">
        <v>36633</v>
      </c>
      <c r="CL1208" s="70">
        <v>73.667504988776173</v>
      </c>
      <c r="CM1208" s="70">
        <v>76.12652943894463</v>
      </c>
    </row>
    <row r="1209" spans="89:91">
      <c r="CK1209" s="63">
        <v>36634</v>
      </c>
      <c r="CL1209" s="70">
        <v>73.938286632480796</v>
      </c>
      <c r="CM1209" s="70">
        <v>76.127901391983485</v>
      </c>
    </row>
    <row r="1210" spans="89:91">
      <c r="CK1210" s="63">
        <v>36635</v>
      </c>
      <c r="CL1210" s="70">
        <v>73.844453291919848</v>
      </c>
      <c r="CM1210" s="70">
        <v>76.129273369747665</v>
      </c>
    </row>
    <row r="1211" spans="89:91">
      <c r="CK1211" s="63">
        <v>36636</v>
      </c>
      <c r="CL1211" s="70">
        <v>73.852460677105782</v>
      </c>
      <c r="CM1211" s="70">
        <v>76.13064537223768</v>
      </c>
    </row>
    <row r="1212" spans="89:91">
      <c r="CK1212" s="63">
        <v>36637</v>
      </c>
      <c r="CL1212" s="70">
        <v>73.860468930579216</v>
      </c>
      <c r="CM1212" s="70">
        <v>76.132017399453886</v>
      </c>
    </row>
    <row r="1213" spans="89:91">
      <c r="CK1213" s="63">
        <v>36638</v>
      </c>
      <c r="CL1213" s="70">
        <v>73.868478052434384</v>
      </c>
      <c r="CM1213" s="70">
        <v>76.133389451396837</v>
      </c>
    </row>
    <row r="1214" spans="89:91">
      <c r="CK1214" s="63">
        <v>36639</v>
      </c>
      <c r="CL1214" s="70">
        <v>73.876488042765359</v>
      </c>
      <c r="CM1214" s="70">
        <v>76.134761528066903</v>
      </c>
    </row>
    <row r="1215" spans="89:91">
      <c r="CK1215" s="63">
        <v>36640</v>
      </c>
      <c r="CL1215" s="70">
        <v>73.744334253121849</v>
      </c>
      <c r="CM1215" s="70">
        <v>76.136133629464553</v>
      </c>
    </row>
    <row r="1216" spans="89:91">
      <c r="CK1216" s="63">
        <v>36641</v>
      </c>
      <c r="CL1216" s="70">
        <v>73.461586430196931</v>
      </c>
      <c r="CM1216" s="70">
        <v>76.137505755590212</v>
      </c>
    </row>
    <row r="1217" spans="89:91">
      <c r="CK1217" s="63">
        <v>36642</v>
      </c>
      <c r="CL1217" s="70">
        <v>73.356826166638896</v>
      </c>
      <c r="CM1217" s="70">
        <v>76.138877906444336</v>
      </c>
    </row>
    <row r="1218" spans="89:91">
      <c r="CK1218" s="63">
        <v>36643</v>
      </c>
      <c r="CL1218" s="70">
        <v>73.11170032472765</v>
      </c>
      <c r="CM1218" s="70">
        <v>76.140250082027379</v>
      </c>
    </row>
    <row r="1219" spans="89:91">
      <c r="CK1219" s="63">
        <v>36644</v>
      </c>
      <c r="CL1219" s="70">
        <v>73.034263519106091</v>
      </c>
      <c r="CM1219" s="70">
        <v>76.141622282339796</v>
      </c>
    </row>
    <row r="1220" spans="89:91">
      <c r="CK1220" s="63">
        <v>36645</v>
      </c>
      <c r="CL1220" s="70">
        <v>73.042183050684926</v>
      </c>
      <c r="CM1220" s="70">
        <v>76.142994507382014</v>
      </c>
    </row>
    <row r="1221" spans="89:91">
      <c r="CK1221" s="63">
        <v>36646</v>
      </c>
      <c r="CL1221" s="70">
        <v>73.050103441024845</v>
      </c>
      <c r="CM1221" s="70">
        <v>76.144366757154486</v>
      </c>
    </row>
    <row r="1222" spans="89:91">
      <c r="CK1222" s="63">
        <v>36647</v>
      </c>
      <c r="CL1222" s="70">
        <v>73.062389010159905</v>
      </c>
      <c r="CM1222" s="70">
        <v>76.158240729866876</v>
      </c>
    </row>
    <row r="1223" spans="89:91">
      <c r="CK1223" s="63">
        <v>36648</v>
      </c>
      <c r="CL1223" s="70">
        <v>72.94080912530076</v>
      </c>
      <c r="CM1223" s="70">
        <v>76.17211723050255</v>
      </c>
    </row>
    <row r="1224" spans="89:91">
      <c r="CK1224" s="63">
        <v>36649</v>
      </c>
      <c r="CL1224" s="70">
        <v>72.755689810451273</v>
      </c>
      <c r="CM1224" s="70">
        <v>76.185996259522142</v>
      </c>
    </row>
    <row r="1225" spans="89:91">
      <c r="CK1225" s="63">
        <v>36650</v>
      </c>
      <c r="CL1225" s="70">
        <v>72.68604005788454</v>
      </c>
      <c r="CM1225" s="70">
        <v>76.199877817386309</v>
      </c>
    </row>
    <row r="1226" spans="89:91">
      <c r="CK1226" s="63">
        <v>36651</v>
      </c>
      <c r="CL1226" s="70">
        <v>72.750761713646924</v>
      </c>
      <c r="CM1226" s="70">
        <v>76.213761904555852</v>
      </c>
    </row>
    <row r="1227" spans="89:91">
      <c r="CK1227" s="63">
        <v>36652</v>
      </c>
      <c r="CL1227" s="70">
        <v>72.762995246361555</v>
      </c>
      <c r="CM1227" s="70">
        <v>76.227648521491602</v>
      </c>
    </row>
    <row r="1228" spans="89:91">
      <c r="CK1228" s="63">
        <v>36653</v>
      </c>
      <c r="CL1228" s="70">
        <v>72.775230836227465</v>
      </c>
      <c r="CM1228" s="70">
        <v>76.241537668654487</v>
      </c>
    </row>
    <row r="1229" spans="89:91">
      <c r="CK1229" s="63">
        <v>36654</v>
      </c>
      <c r="CL1229" s="70">
        <v>72.820770658585701</v>
      </c>
      <c r="CM1229" s="70">
        <v>76.255429346505579</v>
      </c>
    </row>
    <row r="1230" spans="89:91">
      <c r="CK1230" s="63">
        <v>36655</v>
      </c>
      <c r="CL1230" s="70">
        <v>72.833015963777996</v>
      </c>
      <c r="CM1230" s="70">
        <v>76.269323555505949</v>
      </c>
    </row>
    <row r="1231" spans="89:91">
      <c r="CK1231" s="63">
        <v>36656</v>
      </c>
      <c r="CL1231" s="70">
        <v>72.845263328101211</v>
      </c>
      <c r="CM1231" s="70">
        <v>76.283220296116795</v>
      </c>
    </row>
    <row r="1232" spans="89:91">
      <c r="CK1232" s="63">
        <v>36657</v>
      </c>
      <c r="CL1232" s="70">
        <v>72.857512751901567</v>
      </c>
      <c r="CM1232" s="70">
        <v>76.297119568799374</v>
      </c>
    </row>
    <row r="1233" spans="89:91">
      <c r="CK1233" s="63">
        <v>36658</v>
      </c>
      <c r="CL1233" s="70">
        <v>72.869764235525409</v>
      </c>
      <c r="CM1233" s="70">
        <v>76.311021374015084</v>
      </c>
    </row>
    <row r="1234" spans="89:91">
      <c r="CK1234" s="63">
        <v>36659</v>
      </c>
      <c r="CL1234" s="70">
        <v>72.882017779319099</v>
      </c>
      <c r="CM1234" s="70">
        <v>76.324925712225351</v>
      </c>
    </row>
    <row r="1235" spans="89:91">
      <c r="CK1235" s="63">
        <v>36660</v>
      </c>
      <c r="CL1235" s="70">
        <v>72.894273383629056</v>
      </c>
      <c r="CM1235" s="70">
        <v>76.338832583891673</v>
      </c>
    </row>
    <row r="1236" spans="89:91">
      <c r="CK1236" s="63">
        <v>36661</v>
      </c>
      <c r="CL1236" s="70">
        <v>72.906531048801796</v>
      </c>
      <c r="CM1236" s="70">
        <v>76.352741989475689</v>
      </c>
    </row>
    <row r="1237" spans="89:91">
      <c r="CK1237" s="63">
        <v>36662</v>
      </c>
      <c r="CL1237" s="70">
        <v>72.241552930427545</v>
      </c>
      <c r="CM1237" s="70">
        <v>76.36665392943911</v>
      </c>
    </row>
    <row r="1238" spans="89:91">
      <c r="CK1238" s="63">
        <v>36663</v>
      </c>
      <c r="CL1238" s="70">
        <v>71.946841638424502</v>
      </c>
      <c r="CM1238" s="70">
        <v>76.380568404243704</v>
      </c>
    </row>
    <row r="1239" spans="89:91">
      <c r="CK1239" s="63">
        <v>36664</v>
      </c>
      <c r="CL1239" s="70">
        <v>72.038977129939525</v>
      </c>
      <c r="CM1239" s="70">
        <v>76.394485414351294</v>
      </c>
    </row>
    <row r="1240" spans="89:91">
      <c r="CK1240" s="63">
        <v>36665</v>
      </c>
      <c r="CL1240" s="70">
        <v>72.162427247919808</v>
      </c>
      <c r="CM1240" s="70">
        <v>76.408404960223891</v>
      </c>
    </row>
    <row r="1241" spans="89:91">
      <c r="CK1241" s="63">
        <v>36666</v>
      </c>
      <c r="CL1241" s="70">
        <v>72.174561848214182</v>
      </c>
      <c r="CM1241" s="70">
        <v>76.422327042323502</v>
      </c>
    </row>
    <row r="1242" spans="89:91">
      <c r="CK1242" s="63">
        <v>36667</v>
      </c>
      <c r="CL1242" s="70">
        <v>72.186698489023641</v>
      </c>
      <c r="CM1242" s="70">
        <v>76.436251661112195</v>
      </c>
    </row>
    <row r="1243" spans="89:91">
      <c r="CK1243" s="63">
        <v>36668</v>
      </c>
      <c r="CL1243" s="70">
        <v>72.350950139662501</v>
      </c>
      <c r="CM1243" s="70">
        <v>76.450178817052247</v>
      </c>
    </row>
    <row r="1244" spans="89:91">
      <c r="CK1244" s="63">
        <v>36669</v>
      </c>
      <c r="CL1244" s="70">
        <v>72.316066775835836</v>
      </c>
      <c r="CM1244" s="70">
        <v>76.464108510605897</v>
      </c>
    </row>
    <row r="1245" spans="89:91">
      <c r="CK1245" s="63">
        <v>36670</v>
      </c>
      <c r="CL1245" s="70">
        <v>72.493307432571697</v>
      </c>
      <c r="CM1245" s="70">
        <v>76.478040742235535</v>
      </c>
    </row>
    <row r="1246" spans="89:91">
      <c r="CK1246" s="63">
        <v>36671</v>
      </c>
      <c r="CL1246" s="70">
        <v>72.505497672607362</v>
      </c>
      <c r="CM1246" s="70">
        <v>76.491975512403613</v>
      </c>
    </row>
    <row r="1247" spans="89:91">
      <c r="CK1247" s="63">
        <v>36672</v>
      </c>
      <c r="CL1247" s="70">
        <v>73.014713842523392</v>
      </c>
      <c r="CM1247" s="70">
        <v>76.505912821572636</v>
      </c>
    </row>
    <row r="1248" spans="89:91">
      <c r="CK1248" s="63">
        <v>36673</v>
      </c>
      <c r="CL1248" s="70">
        <v>73.026991760574006</v>
      </c>
      <c r="CM1248" s="70">
        <v>76.519852670205253</v>
      </c>
    </row>
    <row r="1249" spans="89:91">
      <c r="CK1249" s="63">
        <v>36674</v>
      </c>
      <c r="CL1249" s="70">
        <v>73.039271743239624</v>
      </c>
      <c r="CM1249" s="70">
        <v>76.533795058764213</v>
      </c>
    </row>
    <row r="1250" spans="89:91">
      <c r="CK1250" s="63">
        <v>36675</v>
      </c>
      <c r="CL1250" s="70">
        <v>72.891311568977898</v>
      </c>
      <c r="CM1250" s="70">
        <v>76.54773998771222</v>
      </c>
    </row>
    <row r="1251" spans="89:91">
      <c r="CK1251" s="63">
        <v>36676</v>
      </c>
      <c r="CL1251" s="70">
        <v>73.158254077894739</v>
      </c>
      <c r="CM1251" s="70">
        <v>76.561687457512207</v>
      </c>
    </row>
    <row r="1252" spans="89:91">
      <c r="CK1252" s="63">
        <v>36677</v>
      </c>
      <c r="CL1252" s="70">
        <v>73.071663513483003</v>
      </c>
      <c r="CM1252" s="70">
        <v>76.575637468627122</v>
      </c>
    </row>
    <row r="1253" spans="89:91">
      <c r="CK1253" s="63">
        <v>36678</v>
      </c>
      <c r="CL1253" s="70">
        <v>72.987957415493227</v>
      </c>
      <c r="CM1253" s="70">
        <v>76.595230085713368</v>
      </c>
    </row>
    <row r="1254" spans="89:91">
      <c r="CK1254" s="63">
        <v>36679</v>
      </c>
      <c r="CL1254" s="70">
        <v>73.295381984534274</v>
      </c>
      <c r="CM1254" s="70">
        <v>76.614827715760086</v>
      </c>
    </row>
    <row r="1255" spans="89:91">
      <c r="CK1255" s="63">
        <v>36680</v>
      </c>
      <c r="CL1255" s="70">
        <v>73.3080077066694</v>
      </c>
      <c r="CM1255" s="70">
        <v>76.634430360049905</v>
      </c>
    </row>
    <row r="1256" spans="89:91">
      <c r="CK1256" s="63">
        <v>36681</v>
      </c>
      <c r="CL1256" s="70">
        <v>73.320635603687279</v>
      </c>
      <c r="CM1256" s="70">
        <v>76.654038019865766</v>
      </c>
    </row>
    <row r="1257" spans="89:91">
      <c r="CK1257" s="63">
        <v>36682</v>
      </c>
      <c r="CL1257" s="70">
        <v>73.707248091399947</v>
      </c>
      <c r="CM1257" s="70">
        <v>76.67365069649091</v>
      </c>
    </row>
    <row r="1258" spans="89:91">
      <c r="CK1258" s="63">
        <v>36683</v>
      </c>
      <c r="CL1258" s="70">
        <v>73.928574919844237</v>
      </c>
      <c r="CM1258" s="70">
        <v>76.693268391208989</v>
      </c>
    </row>
    <row r="1259" spans="89:91">
      <c r="CK1259" s="63">
        <v>36684</v>
      </c>
      <c r="CL1259" s="70">
        <v>74.104025870751173</v>
      </c>
      <c r="CM1259" s="70">
        <v>76.712891105303896</v>
      </c>
    </row>
    <row r="1260" spans="89:91">
      <c r="CK1260" s="63">
        <v>36685</v>
      </c>
      <c r="CL1260" s="70">
        <v>73.997885469091813</v>
      </c>
      <c r="CM1260" s="70">
        <v>76.732518840059896</v>
      </c>
    </row>
    <row r="1261" spans="89:91">
      <c r="CK1261" s="63">
        <v>36686</v>
      </c>
      <c r="CL1261" s="70">
        <v>73.881556177858144</v>
      </c>
      <c r="CM1261" s="70">
        <v>76.752151596761578</v>
      </c>
    </row>
    <row r="1262" spans="89:91">
      <c r="CK1262" s="63">
        <v>36687</v>
      </c>
      <c r="CL1262" s="70">
        <v>73.894282873237245</v>
      </c>
      <c r="CM1262" s="70">
        <v>76.771789376693832</v>
      </c>
    </row>
    <row r="1263" spans="89:91">
      <c r="CK1263" s="63">
        <v>36688</v>
      </c>
      <c r="CL1263" s="70">
        <v>73.907011760892544</v>
      </c>
      <c r="CM1263" s="70">
        <v>76.7914321811419</v>
      </c>
    </row>
    <row r="1264" spans="89:91">
      <c r="CK1264" s="63">
        <v>36689</v>
      </c>
      <c r="CL1264" s="70">
        <v>74.015729717098537</v>
      </c>
      <c r="CM1264" s="70">
        <v>76.811080011391383</v>
      </c>
    </row>
    <row r="1265" spans="89:91">
      <c r="CK1265" s="63">
        <v>36690</v>
      </c>
      <c r="CL1265" s="70">
        <v>74.183409797334249</v>
      </c>
      <c r="CM1265" s="70">
        <v>76.830732868728163</v>
      </c>
    </row>
    <row r="1266" spans="89:91">
      <c r="CK1266" s="63">
        <v>36691</v>
      </c>
      <c r="CL1266" s="70">
        <v>74.144080631326204</v>
      </c>
      <c r="CM1266" s="70">
        <v>76.850390754438493</v>
      </c>
    </row>
    <row r="1267" spans="89:91">
      <c r="CK1267" s="63">
        <v>36692</v>
      </c>
      <c r="CL1267" s="70">
        <v>74.073136423319156</v>
      </c>
      <c r="CM1267" s="70">
        <v>76.870053669808897</v>
      </c>
    </row>
    <row r="1268" spans="89:91">
      <c r="CK1268" s="63">
        <v>36693</v>
      </c>
      <c r="CL1268" s="70">
        <v>74.277264064651789</v>
      </c>
      <c r="CM1268" s="70">
        <v>76.889721616126266</v>
      </c>
    </row>
    <row r="1269" spans="89:91">
      <c r="CK1269" s="63">
        <v>36694</v>
      </c>
      <c r="CL1269" s="70">
        <v>74.290058923913662</v>
      </c>
      <c r="CM1269" s="70">
        <v>76.909394594677835</v>
      </c>
    </row>
    <row r="1270" spans="89:91">
      <c r="CK1270" s="63">
        <v>36695</v>
      </c>
      <c r="CL1270" s="70">
        <v>74.302855987193496</v>
      </c>
      <c r="CM1270" s="70">
        <v>76.929072606751134</v>
      </c>
    </row>
    <row r="1271" spans="89:91">
      <c r="CK1271" s="63">
        <v>36696</v>
      </c>
      <c r="CL1271" s="70">
        <v>74.315655254870933</v>
      </c>
      <c r="CM1271" s="70">
        <v>76.948755653634038</v>
      </c>
    </row>
    <row r="1272" spans="89:91">
      <c r="CK1272" s="63">
        <v>36697</v>
      </c>
      <c r="CL1272" s="70">
        <v>74.183175301660086</v>
      </c>
      <c r="CM1272" s="70">
        <v>76.968443736614802</v>
      </c>
    </row>
    <row r="1273" spans="89:91">
      <c r="CK1273" s="63">
        <v>36698</v>
      </c>
      <c r="CL1273" s="70">
        <v>73.980070963907124</v>
      </c>
      <c r="CM1273" s="70">
        <v>76.988136856981868</v>
      </c>
    </row>
    <row r="1274" spans="89:91">
      <c r="CK1274" s="63">
        <v>36699</v>
      </c>
      <c r="CL1274" s="70">
        <v>73.934295158855321</v>
      </c>
      <c r="CM1274" s="70">
        <v>77.007835016024188</v>
      </c>
    </row>
    <row r="1275" spans="89:91">
      <c r="CK1275" s="63">
        <v>36700</v>
      </c>
      <c r="CL1275" s="70">
        <v>73.25177019376116</v>
      </c>
      <c r="CM1275" s="70">
        <v>77.027538215030887</v>
      </c>
    </row>
    <row r="1276" spans="89:91">
      <c r="CK1276" s="63">
        <v>36701</v>
      </c>
      <c r="CL1276" s="70">
        <v>73.26438840341271</v>
      </c>
      <c r="CM1276" s="70">
        <v>77.047246455291528</v>
      </c>
    </row>
    <row r="1277" spans="89:91">
      <c r="CK1277" s="63">
        <v>36702</v>
      </c>
      <c r="CL1277" s="70">
        <v>73.277008786652914</v>
      </c>
      <c r="CM1277" s="70">
        <v>77.066959738095932</v>
      </c>
    </row>
    <row r="1278" spans="89:91">
      <c r="CK1278" s="63">
        <v>36703</v>
      </c>
      <c r="CL1278" s="70">
        <v>73.278256031439909</v>
      </c>
      <c r="CM1278" s="70">
        <v>77.086678064734357</v>
      </c>
    </row>
    <row r="1279" spans="89:91">
      <c r="CK1279" s="63">
        <v>36704</v>
      </c>
      <c r="CL1279" s="70">
        <v>73.355866363261711</v>
      </c>
      <c r="CM1279" s="70">
        <v>77.106401436497222</v>
      </c>
    </row>
    <row r="1280" spans="89:91">
      <c r="CK1280" s="63">
        <v>36705</v>
      </c>
      <c r="CL1280" s="70">
        <v>73.405671688365885</v>
      </c>
      <c r="CM1280" s="70">
        <v>77.126129854675426</v>
      </c>
    </row>
    <row r="1281" spans="89:91">
      <c r="CK1281" s="63">
        <v>36706</v>
      </c>
      <c r="CL1281" s="70">
        <v>73.595160891926426</v>
      </c>
      <c r="CM1281" s="70">
        <v>77.145863320560153</v>
      </c>
    </row>
    <row r="1282" spans="89:91">
      <c r="CK1282" s="63">
        <v>36707</v>
      </c>
      <c r="CL1282" s="70">
        <v>73.66900601253235</v>
      </c>
      <c r="CM1282" s="70">
        <v>77.165601835442857</v>
      </c>
    </row>
    <row r="1283" spans="89:91">
      <c r="CK1283" s="63">
        <v>36708</v>
      </c>
      <c r="CL1283" s="70">
        <v>73.673474218710737</v>
      </c>
      <c r="CM1283" s="70">
        <v>77.162031822574278</v>
      </c>
    </row>
    <row r="1284" spans="89:91">
      <c r="CK1284" s="63">
        <v>36709</v>
      </c>
      <c r="CL1284" s="70">
        <v>73.678072831421218</v>
      </c>
      <c r="CM1284" s="70">
        <v>77.15846197486988</v>
      </c>
    </row>
    <row r="1285" spans="89:91">
      <c r="CK1285" s="63">
        <v>36710</v>
      </c>
      <c r="CL1285" s="70">
        <v>73.599897111487778</v>
      </c>
      <c r="CM1285" s="70">
        <v>77.154892292321989</v>
      </c>
    </row>
    <row r="1286" spans="89:91">
      <c r="CK1286" s="63">
        <v>36711</v>
      </c>
      <c r="CL1286" s="70">
        <v>73.585277272971013</v>
      </c>
      <c r="CM1286" s="70">
        <v>77.151322774922974</v>
      </c>
    </row>
    <row r="1287" spans="89:91">
      <c r="CK1287" s="63">
        <v>36712</v>
      </c>
      <c r="CL1287" s="70">
        <v>73.619006119132521</v>
      </c>
      <c r="CM1287" s="70">
        <v>77.14775342266519</v>
      </c>
    </row>
    <row r="1288" spans="89:91">
      <c r="CK1288" s="63">
        <v>36713</v>
      </c>
      <c r="CL1288" s="70">
        <v>73.634296174717889</v>
      </c>
      <c r="CM1288" s="70">
        <v>77.144184235541019</v>
      </c>
    </row>
    <row r="1289" spans="89:91">
      <c r="CK1289" s="63">
        <v>36714</v>
      </c>
      <c r="CL1289" s="70">
        <v>73.55824930577586</v>
      </c>
      <c r="CM1289" s="70">
        <v>77.140615213542802</v>
      </c>
    </row>
    <row r="1290" spans="89:91">
      <c r="CK1290" s="63">
        <v>36715</v>
      </c>
      <c r="CL1290" s="70">
        <v>73.562840726281081</v>
      </c>
      <c r="CM1290" s="70">
        <v>77.137046356662921</v>
      </c>
    </row>
    <row r="1291" spans="89:91">
      <c r="CK1291" s="63">
        <v>36716</v>
      </c>
      <c r="CL1291" s="70">
        <v>73.567432433377405</v>
      </c>
      <c r="CM1291" s="70">
        <v>77.133477664893704</v>
      </c>
    </row>
    <row r="1292" spans="89:91">
      <c r="CK1292" s="63">
        <v>36717</v>
      </c>
      <c r="CL1292" s="70">
        <v>73.628339147339133</v>
      </c>
      <c r="CM1292" s="70">
        <v>77.129909138227504</v>
      </c>
    </row>
    <row r="1293" spans="89:91">
      <c r="CK1293" s="63">
        <v>36718</v>
      </c>
      <c r="CL1293" s="70">
        <v>73.629549348051242</v>
      </c>
      <c r="CM1293" s="70">
        <v>77.126340776656747</v>
      </c>
    </row>
    <row r="1294" spans="89:91">
      <c r="CK1294" s="63">
        <v>36719</v>
      </c>
      <c r="CL1294" s="70">
        <v>73.489807586088077</v>
      </c>
      <c r="CM1294" s="70">
        <v>77.122772580173745</v>
      </c>
    </row>
    <row r="1295" spans="89:91">
      <c r="CK1295" s="63">
        <v>36720</v>
      </c>
      <c r="CL1295" s="70">
        <v>73.49439473454062</v>
      </c>
      <c r="CM1295" s="70">
        <v>77.119204548770881</v>
      </c>
    </row>
    <row r="1296" spans="89:91">
      <c r="CK1296" s="63">
        <v>36721</v>
      </c>
      <c r="CL1296" s="70">
        <v>73.498982169317657</v>
      </c>
      <c r="CM1296" s="70">
        <v>77.115636682440467</v>
      </c>
    </row>
    <row r="1297" spans="89:91">
      <c r="CK1297" s="63">
        <v>36722</v>
      </c>
      <c r="CL1297" s="70">
        <v>73.503569890437007</v>
      </c>
      <c r="CM1297" s="70">
        <v>77.112068981174929</v>
      </c>
    </row>
    <row r="1298" spans="89:91">
      <c r="CK1298" s="63">
        <v>36723</v>
      </c>
      <c r="CL1298" s="70">
        <v>73.50815789791659</v>
      </c>
      <c r="CM1298" s="70">
        <v>77.108501444966592</v>
      </c>
    </row>
    <row r="1299" spans="89:91">
      <c r="CK1299" s="63">
        <v>36724</v>
      </c>
      <c r="CL1299" s="70">
        <v>73.257764571567691</v>
      </c>
      <c r="CM1299" s="70">
        <v>77.104934073807883</v>
      </c>
    </row>
    <row r="1300" spans="89:91">
      <c r="CK1300" s="63">
        <v>36725</v>
      </c>
      <c r="CL1300" s="70">
        <v>73.584831737857158</v>
      </c>
      <c r="CM1300" s="70">
        <v>77.101366867691098</v>
      </c>
    </row>
    <row r="1301" spans="89:91">
      <c r="CK1301" s="63">
        <v>36726</v>
      </c>
      <c r="CL1301" s="70">
        <v>73.450897203415479</v>
      </c>
      <c r="CM1301" s="70">
        <v>77.097799826608608</v>
      </c>
    </row>
    <row r="1302" spans="89:91">
      <c r="CK1302" s="63">
        <v>36727</v>
      </c>
      <c r="CL1302" s="70">
        <v>73.651442153242968</v>
      </c>
      <c r="CM1302" s="70">
        <v>77.094232950552794</v>
      </c>
    </row>
    <row r="1303" spans="89:91">
      <c r="CK1303" s="63">
        <v>36728</v>
      </c>
      <c r="CL1303" s="70">
        <v>73.768228884566383</v>
      </c>
      <c r="CM1303" s="70">
        <v>77.090666239516011</v>
      </c>
    </row>
    <row r="1304" spans="89:91">
      <c r="CK1304" s="63">
        <v>36729</v>
      </c>
      <c r="CL1304" s="70">
        <v>73.772833411753069</v>
      </c>
      <c r="CM1304" s="70">
        <v>77.087099693490643</v>
      </c>
    </row>
    <row r="1305" spans="89:91">
      <c r="CK1305" s="63">
        <v>36730</v>
      </c>
      <c r="CL1305" s="70">
        <v>73.777438226349005</v>
      </c>
      <c r="CM1305" s="70">
        <v>77.083533312469015</v>
      </c>
    </row>
    <row r="1306" spans="89:91">
      <c r="CK1306" s="63">
        <v>36731</v>
      </c>
      <c r="CL1306" s="70">
        <v>73.651707685391557</v>
      </c>
      <c r="CM1306" s="70">
        <v>77.079967096443553</v>
      </c>
    </row>
    <row r="1307" spans="89:91">
      <c r="CK1307" s="63">
        <v>36732</v>
      </c>
      <c r="CL1307" s="70">
        <v>73.656304939460298</v>
      </c>
      <c r="CM1307" s="70">
        <v>77.076401045406584</v>
      </c>
    </row>
    <row r="1308" spans="89:91">
      <c r="CK1308" s="63">
        <v>36733</v>
      </c>
      <c r="CL1308" s="70">
        <v>73.660902480484296</v>
      </c>
      <c r="CM1308" s="70">
        <v>77.072835159350504</v>
      </c>
    </row>
    <row r="1309" spans="89:91">
      <c r="CK1309" s="63">
        <v>36734</v>
      </c>
      <c r="CL1309" s="70">
        <v>73.635857169729135</v>
      </c>
      <c r="CM1309" s="70">
        <v>77.069269438267654</v>
      </c>
    </row>
    <row r="1310" spans="89:91">
      <c r="CK1310" s="63">
        <v>36735</v>
      </c>
      <c r="CL1310" s="70">
        <v>73.450517006861716</v>
      </c>
      <c r="CM1310" s="70">
        <v>77.065703882150402</v>
      </c>
    </row>
    <row r="1311" spans="89:91">
      <c r="CK1311" s="63">
        <v>36736</v>
      </c>
      <c r="CL1311" s="70">
        <v>73.45510170284193</v>
      </c>
      <c r="CM1311" s="70">
        <v>77.062138490991117</v>
      </c>
    </row>
    <row r="1312" spans="89:91">
      <c r="CK1312" s="63">
        <v>36737</v>
      </c>
      <c r="CL1312" s="70">
        <v>73.459686684993528</v>
      </c>
      <c r="CM1312" s="70">
        <v>77.058573264782154</v>
      </c>
    </row>
    <row r="1313" spans="89:91">
      <c r="CK1313" s="63">
        <v>36738</v>
      </c>
      <c r="CL1313" s="70">
        <v>73.495815900855348</v>
      </c>
      <c r="CM1313" s="70">
        <v>77.055008203515953</v>
      </c>
    </row>
    <row r="1314" spans="89:91">
      <c r="CK1314" s="63">
        <v>36739</v>
      </c>
      <c r="CL1314" s="70">
        <v>73.453631647635191</v>
      </c>
      <c r="CM1314" s="70">
        <v>77.060362300138323</v>
      </c>
    </row>
    <row r="1315" spans="89:91">
      <c r="CK1315" s="63">
        <v>36740</v>
      </c>
      <c r="CL1315" s="70">
        <v>73.329360062007311</v>
      </c>
      <c r="CM1315" s="70">
        <v>77.065716768785208</v>
      </c>
    </row>
    <row r="1316" spans="89:91">
      <c r="CK1316" s="63">
        <v>36741</v>
      </c>
      <c r="CL1316" s="70">
        <v>73.150888269222961</v>
      </c>
      <c r="CM1316" s="70">
        <v>77.071071609482431</v>
      </c>
    </row>
    <row r="1317" spans="89:91">
      <c r="CK1317" s="63">
        <v>36742</v>
      </c>
      <c r="CL1317" s="70">
        <v>73.193896590214663</v>
      </c>
      <c r="CM1317" s="70">
        <v>77.07642682225584</v>
      </c>
    </row>
    <row r="1318" spans="89:91">
      <c r="CK1318" s="63">
        <v>36743</v>
      </c>
      <c r="CL1318" s="70">
        <v>73.210608454989952</v>
      </c>
      <c r="CM1318" s="70">
        <v>77.081782407131314</v>
      </c>
    </row>
    <row r="1319" spans="89:91">
      <c r="CK1319" s="63">
        <v>36744</v>
      </c>
      <c r="CL1319" s="70">
        <v>73.227324135471733</v>
      </c>
      <c r="CM1319" s="70">
        <v>77.087138364134688</v>
      </c>
    </row>
    <row r="1320" spans="89:91">
      <c r="CK1320" s="63">
        <v>36745</v>
      </c>
      <c r="CL1320" s="70">
        <v>73.27618763027472</v>
      </c>
      <c r="CM1320" s="70">
        <v>77.092494693291826</v>
      </c>
    </row>
    <row r="1321" spans="89:91">
      <c r="CK1321" s="63">
        <v>36746</v>
      </c>
      <c r="CL1321" s="70">
        <v>73.292918284003733</v>
      </c>
      <c r="CM1321" s="70">
        <v>77.097851394628577</v>
      </c>
    </row>
    <row r="1322" spans="89:91">
      <c r="CK1322" s="63">
        <v>36747</v>
      </c>
      <c r="CL1322" s="70">
        <v>73.138410213764914</v>
      </c>
      <c r="CM1322" s="70">
        <v>77.103208468170834</v>
      </c>
    </row>
    <row r="1323" spans="89:91">
      <c r="CK1323" s="63">
        <v>36748</v>
      </c>
      <c r="CL1323" s="70">
        <v>73.290508450360392</v>
      </c>
      <c r="CM1323" s="70">
        <v>77.108565913944418</v>
      </c>
    </row>
    <row r="1324" spans="89:91">
      <c r="CK1324" s="63">
        <v>36749</v>
      </c>
      <c r="CL1324" s="70">
        <v>73.335375851613023</v>
      </c>
      <c r="CM1324" s="70">
        <v>77.11392373197522</v>
      </c>
    </row>
    <row r="1325" spans="89:91">
      <c r="CK1325" s="63">
        <v>36750</v>
      </c>
      <c r="CL1325" s="70">
        <v>73.35212001938622</v>
      </c>
      <c r="CM1325" s="70">
        <v>77.11928192228909</v>
      </c>
    </row>
    <row r="1326" spans="89:91">
      <c r="CK1326" s="63">
        <v>36751</v>
      </c>
      <c r="CL1326" s="70">
        <v>73.368868010241357</v>
      </c>
      <c r="CM1326" s="70">
        <v>77.124640484911907</v>
      </c>
    </row>
    <row r="1327" spans="89:91">
      <c r="CK1327" s="63">
        <v>36752</v>
      </c>
      <c r="CL1327" s="70">
        <v>73.307306858776727</v>
      </c>
      <c r="CM1327" s="70">
        <v>77.129999419869549</v>
      </c>
    </row>
    <row r="1328" spans="89:91">
      <c r="CK1328" s="63">
        <v>36753</v>
      </c>
      <c r="CL1328" s="70">
        <v>73.494999580648951</v>
      </c>
      <c r="CM1328" s="70">
        <v>77.135358727187864</v>
      </c>
    </row>
    <row r="1329" spans="89:91">
      <c r="CK1329" s="63">
        <v>36754</v>
      </c>
      <c r="CL1329" s="70">
        <v>73.562703147755855</v>
      </c>
      <c r="CM1329" s="70">
        <v>77.140718406892731</v>
      </c>
    </row>
    <row r="1330" spans="89:91">
      <c r="CK1330" s="63">
        <v>36755</v>
      </c>
      <c r="CL1330" s="70">
        <v>73.576546254108209</v>
      </c>
      <c r="CM1330" s="70">
        <v>77.146078459010042</v>
      </c>
    </row>
    <row r="1331" spans="89:91">
      <c r="CK1331" s="63">
        <v>36756</v>
      </c>
      <c r="CL1331" s="70">
        <v>73.415172586043539</v>
      </c>
      <c r="CM1331" s="70">
        <v>77.15143888356566</v>
      </c>
    </row>
    <row r="1332" spans="89:91">
      <c r="CK1332" s="63">
        <v>36757</v>
      </c>
      <c r="CL1332" s="70">
        <v>73.431934973262543</v>
      </c>
      <c r="CM1332" s="70">
        <v>77.156799680585451</v>
      </c>
    </row>
    <row r="1333" spans="89:91">
      <c r="CK1333" s="63">
        <v>36758</v>
      </c>
      <c r="CL1333" s="70">
        <v>73.448701187723486</v>
      </c>
      <c r="CM1333" s="70">
        <v>77.162160850095333</v>
      </c>
    </row>
    <row r="1334" spans="89:91">
      <c r="CK1334" s="63">
        <v>36759</v>
      </c>
      <c r="CL1334" s="70">
        <v>73.465471230300167</v>
      </c>
      <c r="CM1334" s="70">
        <v>77.167522392121143</v>
      </c>
    </row>
    <row r="1335" spans="89:91">
      <c r="CK1335" s="63">
        <v>36760</v>
      </c>
      <c r="CL1335" s="70">
        <v>73.254848833546504</v>
      </c>
      <c r="CM1335" s="70">
        <v>77.1728843066888</v>
      </c>
    </row>
    <row r="1336" spans="89:91">
      <c r="CK1336" s="63">
        <v>36761</v>
      </c>
      <c r="CL1336" s="70">
        <v>72.932176919055465</v>
      </c>
      <c r="CM1336" s="70">
        <v>77.17824659382417</v>
      </c>
    </row>
    <row r="1337" spans="89:91">
      <c r="CK1337" s="63">
        <v>36762</v>
      </c>
      <c r="CL1337" s="70">
        <v>73.077941761286695</v>
      </c>
      <c r="CM1337" s="70">
        <v>77.183609253553144</v>
      </c>
    </row>
    <row r="1338" spans="89:91">
      <c r="CK1338" s="63">
        <v>36763</v>
      </c>
      <c r="CL1338" s="70">
        <v>73.068718599334147</v>
      </c>
      <c r="CM1338" s="70">
        <v>77.188972285901599</v>
      </c>
    </row>
    <row r="1339" spans="89:91">
      <c r="CK1339" s="63">
        <v>36764</v>
      </c>
      <c r="CL1339" s="70">
        <v>73.085401883069878</v>
      </c>
      <c r="CM1339" s="70">
        <v>77.194335690895471</v>
      </c>
    </row>
    <row r="1340" spans="89:91">
      <c r="CK1340" s="63">
        <v>36765</v>
      </c>
      <c r="CL1340" s="70">
        <v>73.102088975986362</v>
      </c>
      <c r="CM1340" s="70">
        <v>77.199699468560624</v>
      </c>
    </row>
    <row r="1341" spans="89:91">
      <c r="CK1341" s="63">
        <v>36766</v>
      </c>
      <c r="CL1341" s="70">
        <v>73.118779878953291</v>
      </c>
      <c r="CM1341" s="70">
        <v>77.205063618922935</v>
      </c>
    </row>
    <row r="1342" spans="89:91">
      <c r="CK1342" s="63">
        <v>36767</v>
      </c>
      <c r="CL1342" s="70">
        <v>72.954584366161384</v>
      </c>
      <c r="CM1342" s="70">
        <v>77.210428142008325</v>
      </c>
    </row>
    <row r="1343" spans="89:91">
      <c r="CK1343" s="63">
        <v>36768</v>
      </c>
      <c r="CL1343" s="70">
        <v>72.898095859735392</v>
      </c>
      <c r="CM1343" s="70">
        <v>77.215793037842687</v>
      </c>
    </row>
    <row r="1344" spans="89:91">
      <c r="CK1344" s="63">
        <v>36769</v>
      </c>
      <c r="CL1344" s="70">
        <v>72.810971855690383</v>
      </c>
      <c r="CM1344" s="70">
        <v>77.221158306451912</v>
      </c>
    </row>
    <row r="1345" spans="89:91">
      <c r="CK1345" s="63">
        <v>36770</v>
      </c>
      <c r="CL1345" s="70">
        <v>73.104943656126096</v>
      </c>
      <c r="CM1345" s="70">
        <v>77.238494986330082</v>
      </c>
    </row>
    <row r="1346" spans="89:91">
      <c r="CK1346" s="63">
        <v>36771</v>
      </c>
      <c r="CL1346" s="70">
        <v>73.118391635414838</v>
      </c>
      <c r="CM1346" s="70">
        <v>77.255835558411832</v>
      </c>
    </row>
    <row r="1347" spans="89:91">
      <c r="CK1347" s="63">
        <v>36772</v>
      </c>
      <c r="CL1347" s="70">
        <v>73.131842088519136</v>
      </c>
      <c r="CM1347" s="70">
        <v>77.273180023571001</v>
      </c>
    </row>
    <row r="1348" spans="89:91">
      <c r="CK1348" s="63">
        <v>36773</v>
      </c>
      <c r="CL1348" s="70">
        <v>73.133812640323896</v>
      </c>
      <c r="CM1348" s="70">
        <v>77.2905283826816</v>
      </c>
    </row>
    <row r="1349" spans="89:91">
      <c r="CK1349" s="63">
        <v>36774</v>
      </c>
      <c r="CL1349" s="70">
        <v>72.730024595722071</v>
      </c>
      <c r="CM1349" s="70">
        <v>77.307880636617867</v>
      </c>
    </row>
    <row r="1350" spans="89:91">
      <c r="CK1350" s="63">
        <v>36775</v>
      </c>
      <c r="CL1350" s="70">
        <v>72.335215615289812</v>
      </c>
      <c r="CM1350" s="70">
        <v>77.32523678625418</v>
      </c>
    </row>
    <row r="1351" spans="89:91">
      <c r="CK1351" s="63">
        <v>36776</v>
      </c>
      <c r="CL1351" s="70">
        <v>72.432865756069418</v>
      </c>
      <c r="CM1351" s="70">
        <v>77.342596832465176</v>
      </c>
    </row>
    <row r="1352" spans="89:91">
      <c r="CK1352" s="63">
        <v>36777</v>
      </c>
      <c r="CL1352" s="70">
        <v>72.225162465875911</v>
      </c>
      <c r="CM1352" s="70">
        <v>77.359960776125661</v>
      </c>
    </row>
    <row r="1353" spans="89:91">
      <c r="CK1353" s="63">
        <v>36778</v>
      </c>
      <c r="CL1353" s="70">
        <v>72.238448605504672</v>
      </c>
      <c r="CM1353" s="70">
        <v>77.377328618110639</v>
      </c>
    </row>
    <row r="1354" spans="89:91">
      <c r="CK1354" s="63">
        <v>36779</v>
      </c>
      <c r="CL1354" s="70">
        <v>72.251737189177845</v>
      </c>
      <c r="CM1354" s="70">
        <v>77.3947003592953</v>
      </c>
    </row>
    <row r="1355" spans="89:91">
      <c r="CK1355" s="63">
        <v>36780</v>
      </c>
      <c r="CL1355" s="70">
        <v>72.13407640017671</v>
      </c>
      <c r="CM1355" s="70">
        <v>77.412076000555075</v>
      </c>
    </row>
    <row r="1356" spans="89:91">
      <c r="CK1356" s="63">
        <v>36781</v>
      </c>
      <c r="CL1356" s="70">
        <v>72.293391639276834</v>
      </c>
      <c r="CM1356" s="70">
        <v>77.42945554276551</v>
      </c>
    </row>
    <row r="1357" spans="89:91">
      <c r="CK1357" s="63">
        <v>36782</v>
      </c>
      <c r="CL1357" s="70">
        <v>72.251971593480064</v>
      </c>
      <c r="CM1357" s="70">
        <v>77.446838986802419</v>
      </c>
    </row>
    <row r="1358" spans="89:91">
      <c r="CK1358" s="63">
        <v>36783</v>
      </c>
      <c r="CL1358" s="70">
        <v>72.245776485387722</v>
      </c>
      <c r="CM1358" s="70">
        <v>77.464226333541774</v>
      </c>
    </row>
    <row r="1359" spans="89:91">
      <c r="CK1359" s="63">
        <v>36784</v>
      </c>
      <c r="CL1359" s="70">
        <v>72.133270545168884</v>
      </c>
      <c r="CM1359" s="70">
        <v>77.481617583859801</v>
      </c>
    </row>
    <row r="1360" spans="89:91">
      <c r="CK1360" s="63">
        <v>36785</v>
      </c>
      <c r="CL1360" s="70">
        <v>72.146539780870413</v>
      </c>
      <c r="CM1360" s="70">
        <v>77.499012738632842</v>
      </c>
    </row>
    <row r="1361" spans="89:91">
      <c r="CK1361" s="63">
        <v>36786</v>
      </c>
      <c r="CL1361" s="70">
        <v>72.159811457506805</v>
      </c>
      <c r="CM1361" s="70">
        <v>77.516411798737465</v>
      </c>
    </row>
    <row r="1362" spans="89:91">
      <c r="CK1362" s="63">
        <v>36787</v>
      </c>
      <c r="CL1362" s="70">
        <v>71.72354072887363</v>
      </c>
      <c r="CM1362" s="70">
        <v>77.533814765050479</v>
      </c>
    </row>
    <row r="1363" spans="89:91">
      <c r="CK1363" s="63">
        <v>36788</v>
      </c>
      <c r="CL1363" s="70">
        <v>71.64802015841191</v>
      </c>
      <c r="CM1363" s="70">
        <v>77.551221638448808</v>
      </c>
    </row>
    <row r="1364" spans="89:91">
      <c r="CK1364" s="63">
        <v>36789</v>
      </c>
      <c r="CL1364" s="70">
        <v>71.671621101536161</v>
      </c>
      <c r="CM1364" s="70">
        <v>77.568632419809703</v>
      </c>
    </row>
    <row r="1365" spans="89:91">
      <c r="CK1365" s="63">
        <v>36790</v>
      </c>
      <c r="CL1365" s="70">
        <v>71.919632069385187</v>
      </c>
      <c r="CM1365" s="70">
        <v>77.586047110010441</v>
      </c>
    </row>
    <row r="1366" spans="89:91">
      <c r="CK1366" s="63">
        <v>36791</v>
      </c>
      <c r="CL1366" s="70">
        <v>72.423326567946305</v>
      </c>
      <c r="CM1366" s="70">
        <v>77.603465709928628</v>
      </c>
    </row>
    <row r="1367" spans="89:91">
      <c r="CK1367" s="63">
        <v>36792</v>
      </c>
      <c r="CL1367" s="70">
        <v>72.436649160742348</v>
      </c>
      <c r="CM1367" s="70">
        <v>77.620888220442012</v>
      </c>
    </row>
    <row r="1368" spans="89:91">
      <c r="CK1368" s="63">
        <v>36793</v>
      </c>
      <c r="CL1368" s="70">
        <v>72.449974204288509</v>
      </c>
      <c r="CM1368" s="70">
        <v>77.638314642428526</v>
      </c>
    </row>
    <row r="1369" spans="89:91">
      <c r="CK1369" s="63">
        <v>36794</v>
      </c>
      <c r="CL1369" s="70">
        <v>72.445576977797671</v>
      </c>
      <c r="CM1369" s="70">
        <v>77.655744976766371</v>
      </c>
    </row>
    <row r="1370" spans="89:91">
      <c r="CK1370" s="63">
        <v>36795</v>
      </c>
      <c r="CL1370" s="70">
        <v>72.618695099228731</v>
      </c>
      <c r="CM1370" s="70">
        <v>77.673179224333836</v>
      </c>
    </row>
    <row r="1371" spans="89:91">
      <c r="CK1371" s="63">
        <v>36796</v>
      </c>
      <c r="CL1371" s="70">
        <v>72.57394632020754</v>
      </c>
      <c r="CM1371" s="70">
        <v>77.690617386009521</v>
      </c>
    </row>
    <row r="1372" spans="89:91">
      <c r="CK1372" s="63">
        <v>36797</v>
      </c>
      <c r="CL1372" s="70">
        <v>72.714605362079226</v>
      </c>
      <c r="CM1372" s="70">
        <v>77.708059462672182</v>
      </c>
    </row>
    <row r="1373" spans="89:91">
      <c r="CK1373" s="63">
        <v>36798</v>
      </c>
      <c r="CL1373" s="70">
        <v>72.738654165691472</v>
      </c>
      <c r="CM1373" s="70">
        <v>77.72550545520069</v>
      </c>
    </row>
    <row r="1374" spans="89:91">
      <c r="CK1374" s="63">
        <v>36799</v>
      </c>
      <c r="CL1374" s="70">
        <v>72.752034764400534</v>
      </c>
      <c r="CM1374" s="70">
        <v>77.742955364474255</v>
      </c>
    </row>
    <row r="1375" spans="89:91">
      <c r="CK1375" s="63">
        <v>36800</v>
      </c>
      <c r="CL1375" s="70">
        <v>72.751240698882583</v>
      </c>
      <c r="CM1375" s="70">
        <v>77.742677393850158</v>
      </c>
    </row>
    <row r="1376" spans="89:91">
      <c r="CK1376" s="63">
        <v>36801</v>
      </c>
      <c r="CL1376" s="70">
        <v>72.574293161471502</v>
      </c>
      <c r="CM1376" s="70">
        <v>77.742399424219954</v>
      </c>
    </row>
    <row r="1377" spans="89:91">
      <c r="CK1377" s="63">
        <v>36802</v>
      </c>
      <c r="CL1377" s="70">
        <v>72.465716745573445</v>
      </c>
      <c r="CM1377" s="70">
        <v>77.742121455583614</v>
      </c>
    </row>
    <row r="1378" spans="89:91">
      <c r="CK1378" s="63">
        <v>36803</v>
      </c>
      <c r="CL1378" s="70">
        <v>72.407236199359431</v>
      </c>
      <c r="CM1378" s="70">
        <v>77.741843487941154</v>
      </c>
    </row>
    <row r="1379" spans="89:91">
      <c r="CK1379" s="63">
        <v>36804</v>
      </c>
      <c r="CL1379" s="70">
        <v>72.279429936697809</v>
      </c>
      <c r="CM1379" s="70">
        <v>77.7415655212926</v>
      </c>
    </row>
    <row r="1380" spans="89:91">
      <c r="CK1380" s="63">
        <v>36805</v>
      </c>
      <c r="CL1380" s="70">
        <v>72.308010038386072</v>
      </c>
      <c r="CM1380" s="70">
        <v>77.741287555637882</v>
      </c>
    </row>
    <row r="1381" spans="89:91">
      <c r="CK1381" s="63">
        <v>36806</v>
      </c>
      <c r="CL1381" s="70">
        <v>72.307239290575382</v>
      </c>
      <c r="CM1381" s="70">
        <v>77.741009590977072</v>
      </c>
    </row>
    <row r="1382" spans="89:91">
      <c r="CK1382" s="63">
        <v>36807</v>
      </c>
      <c r="CL1382" s="70">
        <v>72.30646855098027</v>
      </c>
      <c r="CM1382" s="70">
        <v>77.740731627310097</v>
      </c>
    </row>
    <row r="1383" spans="89:91">
      <c r="CK1383" s="63">
        <v>36808</v>
      </c>
      <c r="CL1383" s="70">
        <v>72.301801445362386</v>
      </c>
      <c r="CM1383" s="70">
        <v>77.740453664637002</v>
      </c>
    </row>
    <row r="1384" spans="89:91">
      <c r="CK1384" s="63">
        <v>36809</v>
      </c>
      <c r="CL1384" s="70">
        <v>72.174106385655762</v>
      </c>
      <c r="CM1384" s="70">
        <v>77.740175702957757</v>
      </c>
    </row>
    <row r="1385" spans="89:91">
      <c r="CK1385" s="63">
        <v>36810</v>
      </c>
      <c r="CL1385" s="70">
        <v>72.227617530181192</v>
      </c>
      <c r="CM1385" s="70">
        <v>77.739897742272362</v>
      </c>
    </row>
    <row r="1386" spans="89:91">
      <c r="CK1386" s="63">
        <v>36811</v>
      </c>
      <c r="CL1386" s="70">
        <v>72.104494148470451</v>
      </c>
      <c r="CM1386" s="70">
        <v>77.739619782580817</v>
      </c>
    </row>
    <row r="1387" spans="89:91">
      <c r="CK1387" s="63">
        <v>36812</v>
      </c>
      <c r="CL1387" s="70">
        <v>72.017193228208001</v>
      </c>
      <c r="CM1387" s="70">
        <v>77.739341823883137</v>
      </c>
    </row>
    <row r="1388" spans="89:91">
      <c r="CK1388" s="63">
        <v>36813</v>
      </c>
      <c r="CL1388" s="70">
        <v>72.016425580280981</v>
      </c>
      <c r="CM1388" s="70">
        <v>77.739063866179279</v>
      </c>
    </row>
    <row r="1389" spans="89:91">
      <c r="CK1389" s="63">
        <v>36814</v>
      </c>
      <c r="CL1389" s="70">
        <v>72.015657940536499</v>
      </c>
      <c r="CM1389" s="70">
        <v>77.738785909469286</v>
      </c>
    </row>
    <row r="1390" spans="89:91">
      <c r="CK1390" s="63">
        <v>36815</v>
      </c>
      <c r="CL1390" s="70">
        <v>72.014890308974472</v>
      </c>
      <c r="CM1390" s="70">
        <v>77.7385079537531</v>
      </c>
    </row>
    <row r="1391" spans="89:91">
      <c r="CK1391" s="63">
        <v>36816</v>
      </c>
      <c r="CL1391" s="70">
        <v>71.721186136744734</v>
      </c>
      <c r="CM1391" s="70">
        <v>77.73822999903075</v>
      </c>
    </row>
    <row r="1392" spans="89:91">
      <c r="CK1392" s="63">
        <v>36817</v>
      </c>
      <c r="CL1392" s="70">
        <v>71.789599211340345</v>
      </c>
      <c r="CM1392" s="70">
        <v>77.737952045302222</v>
      </c>
    </row>
    <row r="1393" spans="89:91">
      <c r="CK1393" s="63">
        <v>36818</v>
      </c>
      <c r="CL1393" s="70">
        <v>71.523484146978689</v>
      </c>
      <c r="CM1393" s="70">
        <v>77.737674092567559</v>
      </c>
    </row>
    <row r="1394" spans="89:91">
      <c r="CK1394" s="63">
        <v>36819</v>
      </c>
      <c r="CL1394" s="70">
        <v>71.554803743890361</v>
      </c>
      <c r="CM1394" s="70">
        <v>77.737396140826704</v>
      </c>
    </row>
    <row r="1395" spans="89:91">
      <c r="CK1395" s="63">
        <v>36820</v>
      </c>
      <c r="CL1395" s="70">
        <v>71.554041024679847</v>
      </c>
      <c r="CM1395" s="70">
        <v>77.737118190079656</v>
      </c>
    </row>
    <row r="1396" spans="89:91">
      <c r="CK1396" s="63">
        <v>36821</v>
      </c>
      <c r="CL1396" s="70">
        <v>71.553278313599336</v>
      </c>
      <c r="CM1396" s="70">
        <v>77.73684024032643</v>
      </c>
    </row>
    <row r="1397" spans="89:91">
      <c r="CK1397" s="63">
        <v>36822</v>
      </c>
      <c r="CL1397" s="70">
        <v>70.939713438162812</v>
      </c>
      <c r="CM1397" s="70">
        <v>77.736562291567012</v>
      </c>
    </row>
    <row r="1398" spans="89:91">
      <c r="CK1398" s="63">
        <v>36823</v>
      </c>
      <c r="CL1398" s="70">
        <v>70.966035640569885</v>
      </c>
      <c r="CM1398" s="70">
        <v>77.736284343801387</v>
      </c>
    </row>
    <row r="1399" spans="89:91">
      <c r="CK1399" s="63">
        <v>36824</v>
      </c>
      <c r="CL1399" s="70">
        <v>70.646154524928434</v>
      </c>
      <c r="CM1399" s="70">
        <v>77.736006397029584</v>
      </c>
    </row>
    <row r="1400" spans="89:91">
      <c r="CK1400" s="63">
        <v>36825</v>
      </c>
      <c r="CL1400" s="70">
        <v>70.779461101552783</v>
      </c>
      <c r="CM1400" s="70">
        <v>77.735728451251603</v>
      </c>
    </row>
    <row r="1401" spans="89:91">
      <c r="CK1401" s="63">
        <v>36826</v>
      </c>
      <c r="CL1401" s="70">
        <v>70.778706646898897</v>
      </c>
      <c r="CM1401" s="70">
        <v>77.735450506467387</v>
      </c>
    </row>
    <row r="1402" spans="89:91">
      <c r="CK1402" s="63">
        <v>36827</v>
      </c>
      <c r="CL1402" s="70">
        <v>70.777952200286947</v>
      </c>
      <c r="CM1402" s="70">
        <v>77.735172562676993</v>
      </c>
    </row>
    <row r="1403" spans="89:91">
      <c r="CK1403" s="63">
        <v>36828</v>
      </c>
      <c r="CL1403" s="70">
        <v>70.777197761716806</v>
      </c>
      <c r="CM1403" s="70">
        <v>77.734894619880379</v>
      </c>
    </row>
    <row r="1404" spans="89:91">
      <c r="CK1404" s="63">
        <v>36829</v>
      </c>
      <c r="CL1404" s="70">
        <v>70.776443331188389</v>
      </c>
      <c r="CM1404" s="70">
        <v>77.734616678077543</v>
      </c>
    </row>
    <row r="1405" spans="89:91">
      <c r="CK1405" s="63">
        <v>36830</v>
      </c>
      <c r="CL1405" s="70">
        <v>70.7977259679502</v>
      </c>
      <c r="CM1405" s="70">
        <v>77.734338737268473</v>
      </c>
    </row>
    <row r="1406" spans="89:91">
      <c r="CK1406" s="63">
        <v>36831</v>
      </c>
      <c r="CL1406" s="70">
        <v>71.06137312546204</v>
      </c>
      <c r="CM1406" s="70">
        <v>77.751567932553584</v>
      </c>
    </row>
    <row r="1407" spans="89:91">
      <c r="CK1407" s="63">
        <v>36832</v>
      </c>
      <c r="CL1407" s="70">
        <v>71.112698796182414</v>
      </c>
      <c r="CM1407" s="70">
        <v>77.76880094655219</v>
      </c>
    </row>
    <row r="1408" spans="89:91">
      <c r="CK1408" s="63">
        <v>36833</v>
      </c>
      <c r="CL1408" s="70">
        <v>71.268706226708005</v>
      </c>
      <c r="CM1408" s="70">
        <v>77.786037780110689</v>
      </c>
    </row>
    <row r="1409" spans="89:91">
      <c r="CK1409" s="63">
        <v>36834</v>
      </c>
      <c r="CL1409" s="70">
        <v>71.286507651113169</v>
      </c>
      <c r="CM1409" s="70">
        <v>77.803278434075693</v>
      </c>
    </row>
    <row r="1410" spans="89:91">
      <c r="CK1410" s="63">
        <v>36835</v>
      </c>
      <c r="CL1410" s="70">
        <v>71.304313521939875</v>
      </c>
      <c r="CM1410" s="70">
        <v>77.82052290929397</v>
      </c>
    </row>
    <row r="1411" spans="89:91">
      <c r="CK1411" s="63">
        <v>36836</v>
      </c>
      <c r="CL1411" s="70">
        <v>71.32212384029873</v>
      </c>
      <c r="CM1411" s="70">
        <v>77.837771206612388</v>
      </c>
    </row>
    <row r="1412" spans="89:91">
      <c r="CK1412" s="63">
        <v>36837</v>
      </c>
      <c r="CL1412" s="70">
        <v>70.901538311680468</v>
      </c>
      <c r="CM1412" s="70">
        <v>77.855023326878168</v>
      </c>
    </row>
    <row r="1413" spans="89:91">
      <c r="CK1413" s="63">
        <v>36838</v>
      </c>
      <c r="CL1413" s="70">
        <v>70.802598219071172</v>
      </c>
      <c r="CM1413" s="70">
        <v>77.872279270938591</v>
      </c>
    </row>
    <row r="1414" spans="89:91">
      <c r="CK1414" s="63">
        <v>36839</v>
      </c>
      <c r="CL1414" s="70">
        <v>70.829808559157541</v>
      </c>
      <c r="CM1414" s="70">
        <v>77.889539039641193</v>
      </c>
    </row>
    <row r="1415" spans="89:91">
      <c r="CK1415" s="63">
        <v>36840</v>
      </c>
      <c r="CL1415" s="70">
        <v>70.935883002666415</v>
      </c>
      <c r="CM1415" s="70">
        <v>77.906802633833678</v>
      </c>
    </row>
    <row r="1416" spans="89:91">
      <c r="CK1416" s="63">
        <v>36841</v>
      </c>
      <c r="CL1416" s="70">
        <v>70.953601294827735</v>
      </c>
      <c r="CM1416" s="70">
        <v>77.924070054363895</v>
      </c>
    </row>
    <row r="1417" spans="89:91">
      <c r="CK1417" s="63">
        <v>36842</v>
      </c>
      <c r="CL1417" s="70">
        <v>70.971324012645923</v>
      </c>
      <c r="CM1417" s="70">
        <v>77.941341302079991</v>
      </c>
    </row>
    <row r="1418" spans="89:91">
      <c r="CK1418" s="63">
        <v>36843</v>
      </c>
      <c r="CL1418" s="70">
        <v>70.878396367697732</v>
      </c>
      <c r="CM1418" s="70">
        <v>77.958616377830154</v>
      </c>
    </row>
    <row r="1419" spans="89:91">
      <c r="CK1419" s="63">
        <v>36844</v>
      </c>
      <c r="CL1419" s="70">
        <v>70.82557308687889</v>
      </c>
      <c r="CM1419" s="70">
        <v>77.975895282462901</v>
      </c>
    </row>
    <row r="1420" spans="89:91">
      <c r="CK1420" s="63">
        <v>36845</v>
      </c>
      <c r="CL1420" s="70">
        <v>70.821989970636707</v>
      </c>
      <c r="CM1420" s="70">
        <v>77.993178016826832</v>
      </c>
    </row>
    <row r="1421" spans="89:91">
      <c r="CK1421" s="63">
        <v>36846</v>
      </c>
      <c r="CL1421" s="70">
        <v>70.710816279245179</v>
      </c>
      <c r="CM1421" s="70">
        <v>78.01046458177079</v>
      </c>
    </row>
    <row r="1422" spans="89:91">
      <c r="CK1422" s="63">
        <v>36847</v>
      </c>
      <c r="CL1422" s="70">
        <v>70.719258716247722</v>
      </c>
      <c r="CM1422" s="70">
        <v>78.027754978143804</v>
      </c>
    </row>
    <row r="1423" spans="89:91">
      <c r="CK1423" s="63">
        <v>36848</v>
      </c>
      <c r="CL1423" s="70">
        <v>70.736922900216769</v>
      </c>
      <c r="CM1423" s="70">
        <v>78.045049206795085</v>
      </c>
    </row>
    <row r="1424" spans="89:91">
      <c r="CK1424" s="63">
        <v>36849</v>
      </c>
      <c r="CL1424" s="70">
        <v>70.754591496327592</v>
      </c>
      <c r="CM1424" s="70">
        <v>78.062347268573973</v>
      </c>
    </row>
    <row r="1425" spans="89:91">
      <c r="CK1425" s="63">
        <v>36850</v>
      </c>
      <c r="CL1425" s="70">
        <v>70.954572618116742</v>
      </c>
      <c r="CM1425" s="70">
        <v>78.079649164330093</v>
      </c>
    </row>
    <row r="1426" spans="89:91">
      <c r="CK1426" s="63">
        <v>36851</v>
      </c>
      <c r="CL1426" s="70">
        <v>70.89404719882701</v>
      </c>
      <c r="CM1426" s="70">
        <v>78.096954894913239</v>
      </c>
    </row>
    <row r="1427" spans="89:91">
      <c r="CK1427" s="63">
        <v>36852</v>
      </c>
      <c r="CL1427" s="70">
        <v>70.831505899072909</v>
      </c>
      <c r="CM1427" s="70">
        <v>78.114264461173306</v>
      </c>
    </row>
    <row r="1428" spans="89:91">
      <c r="CK1428" s="63">
        <v>36853</v>
      </c>
      <c r="CL1428" s="70">
        <v>70.861091173952715</v>
      </c>
      <c r="CM1428" s="70">
        <v>78.131577863960487</v>
      </c>
    </row>
    <row r="1429" spans="89:91">
      <c r="CK1429" s="63">
        <v>36854</v>
      </c>
      <c r="CL1429" s="70">
        <v>70.878790784687723</v>
      </c>
      <c r="CM1429" s="70">
        <v>78.148895104125117</v>
      </c>
    </row>
    <row r="1430" spans="89:91">
      <c r="CK1430" s="63">
        <v>36855</v>
      </c>
      <c r="CL1430" s="70">
        <v>70.896494816413352</v>
      </c>
      <c r="CM1430" s="70">
        <v>78.166216182517687</v>
      </c>
    </row>
    <row r="1431" spans="89:91">
      <c r="CK1431" s="63">
        <v>36856</v>
      </c>
      <c r="CL1431" s="70">
        <v>70.914203270233884</v>
      </c>
      <c r="CM1431" s="70">
        <v>78.183541099988958</v>
      </c>
    </row>
    <row r="1432" spans="89:91">
      <c r="CK1432" s="63">
        <v>36857</v>
      </c>
      <c r="CL1432" s="70">
        <v>70.988768491647917</v>
      </c>
      <c r="CM1432" s="70">
        <v>78.20086985738979</v>
      </c>
    </row>
    <row r="1433" spans="89:91">
      <c r="CK1433" s="63">
        <v>36858</v>
      </c>
      <c r="CL1433" s="70">
        <v>71.060075965193477</v>
      </c>
      <c r="CM1433" s="70">
        <v>78.218202455571287</v>
      </c>
    </row>
    <row r="1434" spans="89:91">
      <c r="CK1434" s="63">
        <v>36859</v>
      </c>
      <c r="CL1434" s="70">
        <v>71.097041165862365</v>
      </c>
      <c r="CM1434" s="70">
        <v>78.235538895384749</v>
      </c>
    </row>
    <row r="1435" spans="89:91">
      <c r="CK1435" s="63">
        <v>36860</v>
      </c>
      <c r="CL1435" s="70">
        <v>71.403852301018972</v>
      </c>
      <c r="CM1435" s="70">
        <v>78.252879177681606</v>
      </c>
    </row>
    <row r="1436" spans="89:91">
      <c r="CK1436" s="63">
        <v>36861</v>
      </c>
      <c r="CL1436" s="70">
        <v>71.488068354588989</v>
      </c>
      <c r="CM1436" s="70">
        <v>78.261723208227622</v>
      </c>
    </row>
    <row r="1437" spans="89:91">
      <c r="CK1437" s="63">
        <v>36862</v>
      </c>
      <c r="CL1437" s="70">
        <v>71.499188238824672</v>
      </c>
      <c r="CM1437" s="70">
        <v>78.270568238313544</v>
      </c>
    </row>
    <row r="1438" spans="89:91">
      <c r="CK1438" s="63">
        <v>36863</v>
      </c>
      <c r="CL1438" s="70">
        <v>71.510309852745124</v>
      </c>
      <c r="CM1438" s="70">
        <v>78.279414268052349</v>
      </c>
    </row>
    <row r="1439" spans="89:91">
      <c r="CK1439" s="63">
        <v>36864</v>
      </c>
      <c r="CL1439" s="70">
        <v>71.549870145594639</v>
      </c>
      <c r="CM1439" s="70">
        <v>78.288261297557042</v>
      </c>
    </row>
    <row r="1440" spans="89:91">
      <c r="CK1440" s="63">
        <v>36865</v>
      </c>
      <c r="CL1440" s="70">
        <v>71.446763119220577</v>
      </c>
      <c r="CM1440" s="70">
        <v>78.297109326940571</v>
      </c>
    </row>
    <row r="1441" spans="89:91">
      <c r="CK1441" s="63">
        <v>36866</v>
      </c>
      <c r="CL1441" s="70">
        <v>71.568739542039054</v>
      </c>
      <c r="CM1441" s="70">
        <v>78.305958356315941</v>
      </c>
    </row>
    <row r="1442" spans="89:91">
      <c r="CK1442" s="63">
        <v>36867</v>
      </c>
      <c r="CL1442" s="70">
        <v>71.591892350616988</v>
      </c>
      <c r="CM1442" s="70">
        <v>78.314808385796198</v>
      </c>
    </row>
    <row r="1443" spans="89:91">
      <c r="CK1443" s="63">
        <v>36868</v>
      </c>
      <c r="CL1443" s="70">
        <v>71.603028384552076</v>
      </c>
      <c r="CM1443" s="70">
        <v>78.323659415494376</v>
      </c>
    </row>
    <row r="1444" spans="89:91">
      <c r="CK1444" s="63">
        <v>36869</v>
      </c>
      <c r="CL1444" s="70">
        <v>71.614166150684028</v>
      </c>
      <c r="CM1444" s="70">
        <v>78.332511445523494</v>
      </c>
    </row>
    <row r="1445" spans="89:91">
      <c r="CK1445" s="63">
        <v>36870</v>
      </c>
      <c r="CL1445" s="70">
        <v>71.625305649282311</v>
      </c>
      <c r="CM1445" s="70">
        <v>78.341364475996627</v>
      </c>
    </row>
    <row r="1446" spans="89:91">
      <c r="CK1446" s="63">
        <v>36871</v>
      </c>
      <c r="CL1446" s="70">
        <v>71.64754544944671</v>
      </c>
      <c r="CM1446" s="70">
        <v>78.350218507026824</v>
      </c>
    </row>
    <row r="1447" spans="89:91">
      <c r="CK1447" s="63">
        <v>36872</v>
      </c>
      <c r="CL1447" s="70">
        <v>71.627575736759752</v>
      </c>
      <c r="CM1447" s="70">
        <v>78.359073538727188</v>
      </c>
    </row>
    <row r="1448" spans="89:91">
      <c r="CK1448" s="63">
        <v>36873</v>
      </c>
      <c r="CL1448" s="70">
        <v>71.579068720536682</v>
      </c>
      <c r="CM1448" s="70">
        <v>78.367929571210809</v>
      </c>
    </row>
    <row r="1449" spans="89:91">
      <c r="CK1449" s="63">
        <v>36874</v>
      </c>
      <c r="CL1449" s="70">
        <v>71.590202759771344</v>
      </c>
      <c r="CM1449" s="70">
        <v>78.376786604590777</v>
      </c>
    </row>
    <row r="1450" spans="89:91">
      <c r="CK1450" s="63">
        <v>36875</v>
      </c>
      <c r="CL1450" s="70">
        <v>71.601338530892562</v>
      </c>
      <c r="CM1450" s="70">
        <v>78.38564463898021</v>
      </c>
    </row>
    <row r="1451" spans="89:91">
      <c r="CK1451" s="63">
        <v>36876</v>
      </c>
      <c r="CL1451" s="70">
        <v>71.612476034169831</v>
      </c>
      <c r="CM1451" s="70">
        <v>78.394503674492299</v>
      </c>
    </row>
    <row r="1452" spans="89:91">
      <c r="CK1452" s="63">
        <v>36877</v>
      </c>
      <c r="CL1452" s="70">
        <v>71.62361526987246</v>
      </c>
      <c r="CM1452" s="70">
        <v>78.403363711240104</v>
      </c>
    </row>
    <row r="1453" spans="89:91">
      <c r="CK1453" s="63">
        <v>36878</v>
      </c>
      <c r="CL1453" s="70">
        <v>71.63475623827</v>
      </c>
      <c r="CM1453" s="70">
        <v>78.412224749336829</v>
      </c>
    </row>
    <row r="1454" spans="89:91">
      <c r="CK1454" s="63">
        <v>36879</v>
      </c>
      <c r="CL1454" s="70">
        <v>72.095781788710539</v>
      </c>
      <c r="CM1454" s="70">
        <v>78.421086788895664</v>
      </c>
    </row>
    <row r="1455" spans="89:91">
      <c r="CK1455" s="63">
        <v>36880</v>
      </c>
      <c r="CL1455" s="70">
        <v>72.438875851283981</v>
      </c>
      <c r="CM1455" s="70">
        <v>78.429949830029742</v>
      </c>
    </row>
    <row r="1456" spans="89:91">
      <c r="CK1456" s="63">
        <v>36881</v>
      </c>
      <c r="CL1456" s="70">
        <v>72.584018431219505</v>
      </c>
      <c r="CM1456" s="70">
        <v>78.438813872852307</v>
      </c>
    </row>
    <row r="1457" spans="89:91">
      <c r="CK1457" s="63">
        <v>36882</v>
      </c>
      <c r="CL1457" s="70">
        <v>72.825754480238132</v>
      </c>
      <c r="CM1457" s="70">
        <v>78.447678917476523</v>
      </c>
    </row>
    <row r="1458" spans="89:91">
      <c r="CK1458" s="63">
        <v>36883</v>
      </c>
      <c r="CL1458" s="70">
        <v>72.837082439963936</v>
      </c>
      <c r="CM1458" s="70">
        <v>78.456544964015663</v>
      </c>
    </row>
    <row r="1459" spans="89:91">
      <c r="CK1459" s="63">
        <v>36884</v>
      </c>
      <c r="CL1459" s="70">
        <v>72.848412161740413</v>
      </c>
      <c r="CM1459" s="70">
        <v>78.465412012582902</v>
      </c>
    </row>
    <row r="1460" spans="89:91">
      <c r="CK1460" s="63">
        <v>36885</v>
      </c>
      <c r="CL1460" s="70">
        <v>72.859743645841689</v>
      </c>
      <c r="CM1460" s="70">
        <v>78.474280063291559</v>
      </c>
    </row>
    <row r="1461" spans="89:91">
      <c r="CK1461" s="63">
        <v>36886</v>
      </c>
      <c r="CL1461" s="70">
        <v>72.980064970207295</v>
      </c>
      <c r="CM1461" s="70">
        <v>78.483149116254836</v>
      </c>
    </row>
    <row r="1462" spans="89:91">
      <c r="CK1462" s="63">
        <v>36887</v>
      </c>
      <c r="CL1462" s="70">
        <v>72.931225377716459</v>
      </c>
      <c r="CM1462" s="70">
        <v>78.492019171586051</v>
      </c>
    </row>
    <row r="1463" spans="89:91">
      <c r="CK1463" s="63">
        <v>36888</v>
      </c>
      <c r="CL1463" s="70">
        <v>72.812038048406265</v>
      </c>
      <c r="CM1463" s="70">
        <v>78.500890229398436</v>
      </c>
    </row>
    <row r="1464" spans="89:91">
      <c r="CK1464" s="63">
        <v>36889</v>
      </c>
      <c r="CL1464" s="70">
        <v>72.82336387455733</v>
      </c>
      <c r="CM1464" s="70">
        <v>78.509762289805323</v>
      </c>
    </row>
    <row r="1465" spans="89:91">
      <c r="CK1465" s="63">
        <v>36890</v>
      </c>
      <c r="CL1465" s="70">
        <v>72.834691462427259</v>
      </c>
      <c r="CM1465" s="70">
        <v>78.518635352920057</v>
      </c>
    </row>
    <row r="1466" spans="89:91">
      <c r="CK1466" s="63">
        <v>36891</v>
      </c>
      <c r="CL1466" s="70">
        <v>72.846020812290007</v>
      </c>
      <c r="CM1466" s="70">
        <v>78.5275094188559</v>
      </c>
    </row>
    <row r="1467" spans="89:91">
      <c r="CK1467" s="63">
        <v>36892</v>
      </c>
      <c r="CL1467" s="70">
        <v>72.851285486718382</v>
      </c>
      <c r="CM1467" s="70">
        <v>78.539933813777012</v>
      </c>
    </row>
    <row r="1468" spans="89:91">
      <c r="CK1468" s="63">
        <v>36893</v>
      </c>
      <c r="CL1468" s="70">
        <v>72.849135378792013</v>
      </c>
      <c r="CM1468" s="70">
        <v>78.55236017444993</v>
      </c>
    </row>
    <row r="1469" spans="89:91">
      <c r="CK1469" s="63">
        <v>36894</v>
      </c>
      <c r="CL1469" s="70">
        <v>72.854400278314074</v>
      </c>
      <c r="CM1469" s="70">
        <v>78.564788501185546</v>
      </c>
    </row>
    <row r="1470" spans="89:91">
      <c r="CK1470" s="63">
        <v>36895</v>
      </c>
      <c r="CL1470" s="70">
        <v>73.485847691710504</v>
      </c>
      <c r="CM1470" s="70">
        <v>78.577218794295007</v>
      </c>
    </row>
    <row r="1471" spans="89:91">
      <c r="CK1471" s="63">
        <v>36896</v>
      </c>
      <c r="CL1471" s="70">
        <v>73.695076906407905</v>
      </c>
      <c r="CM1471" s="70">
        <v>78.589651054089444</v>
      </c>
    </row>
    <row r="1472" spans="89:91">
      <c r="CK1472" s="63">
        <v>36897</v>
      </c>
      <c r="CL1472" s="70">
        <v>73.700402943198398</v>
      </c>
      <c r="CM1472" s="70">
        <v>78.602085280879962</v>
      </c>
    </row>
    <row r="1473" spans="89:91">
      <c r="CK1473" s="63">
        <v>36898</v>
      </c>
      <c r="CL1473" s="70">
        <v>73.705729364908322</v>
      </c>
      <c r="CM1473" s="70">
        <v>78.614521474977806</v>
      </c>
    </row>
    <row r="1474" spans="89:91">
      <c r="CK1474" s="63">
        <v>36899</v>
      </c>
      <c r="CL1474" s="70">
        <v>73.562784399369662</v>
      </c>
      <c r="CM1474" s="70">
        <v>78.626959636694238</v>
      </c>
    </row>
    <row r="1475" spans="89:91">
      <c r="CK1475" s="63">
        <v>36900</v>
      </c>
      <c r="CL1475" s="70">
        <v>73.251781582663938</v>
      </c>
      <c r="CM1475" s="70">
        <v>78.639399766340546</v>
      </c>
    </row>
    <row r="1476" spans="89:91">
      <c r="CK1476" s="63">
        <v>36901</v>
      </c>
      <c r="CL1476" s="70">
        <v>73.2445601771187</v>
      </c>
      <c r="CM1476" s="70">
        <v>78.651841864228146</v>
      </c>
    </row>
    <row r="1477" spans="89:91">
      <c r="CK1477" s="63">
        <v>36902</v>
      </c>
      <c r="CL1477" s="70">
        <v>73.459315161874343</v>
      </c>
      <c r="CM1477" s="70">
        <v>78.664285930668385</v>
      </c>
    </row>
    <row r="1478" spans="89:91">
      <c r="CK1478" s="63">
        <v>36903</v>
      </c>
      <c r="CL1478" s="70">
        <v>73.385490024956852</v>
      </c>
      <c r="CM1478" s="70">
        <v>78.676731965972721</v>
      </c>
    </row>
    <row r="1479" spans="89:91">
      <c r="CK1479" s="63">
        <v>36904</v>
      </c>
      <c r="CL1479" s="70">
        <v>73.390793687510296</v>
      </c>
      <c r="CM1479" s="70">
        <v>78.689179970452713</v>
      </c>
    </row>
    <row r="1480" spans="89:91">
      <c r="CK1480" s="63">
        <v>36905</v>
      </c>
      <c r="CL1480" s="70">
        <v>73.396097733366133</v>
      </c>
      <c r="CM1480" s="70">
        <v>78.701629944419906</v>
      </c>
    </row>
    <row r="1481" spans="89:91">
      <c r="CK1481" s="63">
        <v>36906</v>
      </c>
      <c r="CL1481" s="70">
        <v>73.482787039527935</v>
      </c>
      <c r="CM1481" s="70">
        <v>78.714081888185873</v>
      </c>
    </row>
    <row r="1482" spans="89:91">
      <c r="CK1482" s="63">
        <v>36907</v>
      </c>
      <c r="CL1482" s="70">
        <v>73.488097733860172</v>
      </c>
      <c r="CM1482" s="70">
        <v>78.726535802062301</v>
      </c>
    </row>
    <row r="1483" spans="89:91">
      <c r="CK1483" s="63">
        <v>36908</v>
      </c>
      <c r="CL1483" s="70">
        <v>73.495784994302483</v>
      </c>
      <c r="CM1483" s="70">
        <v>78.73899168636089</v>
      </c>
    </row>
    <row r="1484" spans="89:91">
      <c r="CK1484" s="63">
        <v>36909</v>
      </c>
      <c r="CL1484" s="70">
        <v>73.5010966280134</v>
      </c>
      <c r="CM1484" s="70">
        <v>78.751449541393342</v>
      </c>
    </row>
    <row r="1485" spans="89:91">
      <c r="CK1485" s="63">
        <v>36910</v>
      </c>
      <c r="CL1485" s="70">
        <v>73.506408645602832</v>
      </c>
      <c r="CM1485" s="70">
        <v>78.763909367471555</v>
      </c>
    </row>
    <row r="1486" spans="89:91">
      <c r="CK1486" s="63">
        <v>36911</v>
      </c>
      <c r="CL1486" s="70">
        <v>73.511721047098533</v>
      </c>
      <c r="CM1486" s="70">
        <v>78.776371164907317</v>
      </c>
    </row>
    <row r="1487" spans="89:91">
      <c r="CK1487" s="63">
        <v>36912</v>
      </c>
      <c r="CL1487" s="70">
        <v>73.517033832528227</v>
      </c>
      <c r="CM1487" s="70">
        <v>78.788834934012542</v>
      </c>
    </row>
    <row r="1488" spans="89:91">
      <c r="CK1488" s="63">
        <v>36913</v>
      </c>
      <c r="CL1488" s="70">
        <v>73.52234700191967</v>
      </c>
      <c r="CM1488" s="70">
        <v>78.801300675099228</v>
      </c>
    </row>
    <row r="1489" spans="89:91">
      <c r="CK1489" s="63">
        <v>36914</v>
      </c>
      <c r="CL1489" s="70">
        <v>73.527660555300599</v>
      </c>
      <c r="CM1489" s="70">
        <v>78.813768388479303</v>
      </c>
    </row>
    <row r="1490" spans="89:91">
      <c r="CK1490" s="63">
        <v>36915</v>
      </c>
      <c r="CL1490" s="70">
        <v>73.534357674239942</v>
      </c>
      <c r="CM1490" s="70">
        <v>78.82623807446484</v>
      </c>
    </row>
    <row r="1491" spans="89:91">
      <c r="CK1491" s="63">
        <v>36916</v>
      </c>
      <c r="CL1491" s="70">
        <v>73.539672095647404</v>
      </c>
      <c r="CM1491" s="70">
        <v>78.838709733367963</v>
      </c>
    </row>
    <row r="1492" spans="89:91">
      <c r="CK1492" s="63">
        <v>36917</v>
      </c>
      <c r="CL1492" s="70">
        <v>73.542120782556125</v>
      </c>
      <c r="CM1492" s="70">
        <v>78.851183365500816</v>
      </c>
    </row>
    <row r="1493" spans="89:91">
      <c r="CK1493" s="63">
        <v>36918</v>
      </c>
      <c r="CL1493" s="70">
        <v>73.547435765013304</v>
      </c>
      <c r="CM1493" s="70">
        <v>78.863658971175582</v>
      </c>
    </row>
    <row r="1494" spans="89:91">
      <c r="CK1494" s="63">
        <v>36919</v>
      </c>
      <c r="CL1494" s="70">
        <v>73.552751131591023</v>
      </c>
      <c r="CM1494" s="70">
        <v>78.876136550704516</v>
      </c>
    </row>
    <row r="1495" spans="89:91">
      <c r="CK1495" s="63">
        <v>36920</v>
      </c>
      <c r="CL1495" s="70">
        <v>72.632083930586404</v>
      </c>
      <c r="CM1495" s="70">
        <v>78.888616104399901</v>
      </c>
    </row>
    <row r="1496" spans="89:91">
      <c r="CK1496" s="63">
        <v>36921</v>
      </c>
      <c r="CL1496" s="70">
        <v>72.815787794946033</v>
      </c>
      <c r="CM1496" s="70">
        <v>78.901097632574093</v>
      </c>
    </row>
    <row r="1497" spans="89:91">
      <c r="CK1497" s="63">
        <v>36922</v>
      </c>
      <c r="CL1497" s="70">
        <v>72.893877816377866</v>
      </c>
      <c r="CM1497" s="70">
        <v>78.913581135539488</v>
      </c>
    </row>
    <row r="1498" spans="89:91">
      <c r="CK1498" s="63">
        <v>36923</v>
      </c>
      <c r="CL1498" s="70">
        <v>73.132029204444279</v>
      </c>
      <c r="CM1498" s="70">
        <v>78.926251430902099</v>
      </c>
    </row>
    <row r="1499" spans="89:91">
      <c r="CK1499" s="63">
        <v>36924</v>
      </c>
      <c r="CL1499" s="70">
        <v>73.146215903546533</v>
      </c>
      <c r="CM1499" s="70">
        <v>78.938923760596197</v>
      </c>
    </row>
    <row r="1500" spans="89:91">
      <c r="CK1500" s="63">
        <v>36925</v>
      </c>
      <c r="CL1500" s="70">
        <v>73.160405354691008</v>
      </c>
      <c r="CM1500" s="70">
        <v>78.951598124948447</v>
      </c>
    </row>
    <row r="1501" spans="89:91">
      <c r="CK1501" s="63">
        <v>36926</v>
      </c>
      <c r="CL1501" s="70">
        <v>73.174597558411548</v>
      </c>
      <c r="CM1501" s="70">
        <v>78.964274524285486</v>
      </c>
    </row>
    <row r="1502" spans="89:91">
      <c r="CK1502" s="63">
        <v>36927</v>
      </c>
      <c r="CL1502" s="70">
        <v>72.969210810269914</v>
      </c>
      <c r="CM1502" s="70">
        <v>78.976952958934078</v>
      </c>
    </row>
    <row r="1503" spans="89:91">
      <c r="CK1503" s="63">
        <v>36928</v>
      </c>
      <c r="CL1503" s="70">
        <v>72.806071777249215</v>
      </c>
      <c r="CM1503" s="70">
        <v>78.989633429221072</v>
      </c>
    </row>
    <row r="1504" spans="89:91">
      <c r="CK1504" s="63">
        <v>36929</v>
      </c>
      <c r="CL1504" s="70">
        <v>72.850637766905479</v>
      </c>
      <c r="CM1504" s="70">
        <v>79.002315935473177</v>
      </c>
    </row>
    <row r="1505" spans="89:91">
      <c r="CK1505" s="63">
        <v>36930</v>
      </c>
      <c r="CL1505" s="70">
        <v>72.532547725680274</v>
      </c>
      <c r="CM1505" s="70">
        <v>79.015000478017427</v>
      </c>
    </row>
    <row r="1506" spans="89:91">
      <c r="CK1506" s="63">
        <v>36931</v>
      </c>
      <c r="CL1506" s="70">
        <v>72.680754715237185</v>
      </c>
      <c r="CM1506" s="70">
        <v>79.027687057180671</v>
      </c>
    </row>
    <row r="1507" spans="89:91">
      <c r="CK1507" s="63">
        <v>36932</v>
      </c>
      <c r="CL1507" s="70">
        <v>72.694853872732011</v>
      </c>
      <c r="CM1507" s="70">
        <v>79.040375673289944</v>
      </c>
    </row>
    <row r="1508" spans="89:91">
      <c r="CK1508" s="63">
        <v>36933</v>
      </c>
      <c r="CL1508" s="70">
        <v>72.708955765287087</v>
      </c>
      <c r="CM1508" s="70">
        <v>79.053066326672266</v>
      </c>
    </row>
    <row r="1509" spans="89:91">
      <c r="CK1509" s="63">
        <v>36934</v>
      </c>
      <c r="CL1509" s="70">
        <v>72.783881474731587</v>
      </c>
      <c r="CM1509" s="70">
        <v>79.06575901765477</v>
      </c>
    </row>
    <row r="1510" spans="89:91">
      <c r="CK1510" s="63">
        <v>36935</v>
      </c>
      <c r="CL1510" s="70">
        <v>72.576132994935676</v>
      </c>
      <c r="CM1510" s="70">
        <v>79.078453746564634</v>
      </c>
    </row>
    <row r="1511" spans="89:91">
      <c r="CK1511" s="63">
        <v>36936</v>
      </c>
      <c r="CL1511" s="70">
        <v>72.590211857125126</v>
      </c>
      <c r="CM1511" s="70">
        <v>79.091150513728977</v>
      </c>
    </row>
    <row r="1512" spans="89:91">
      <c r="CK1512" s="63">
        <v>36937</v>
      </c>
      <c r="CL1512" s="70">
        <v>72.394091032082102</v>
      </c>
      <c r="CM1512" s="70">
        <v>79.103849319475174</v>
      </c>
    </row>
    <row r="1513" spans="89:91">
      <c r="CK1513" s="63">
        <v>36938</v>
      </c>
      <c r="CL1513" s="70">
        <v>72.615363220832307</v>
      </c>
      <c r="CM1513" s="70">
        <v>79.116550164130473</v>
      </c>
    </row>
    <row r="1514" spans="89:91">
      <c r="CK1514" s="63">
        <v>36939</v>
      </c>
      <c r="CL1514" s="70">
        <v>72.629449693194971</v>
      </c>
      <c r="CM1514" s="70">
        <v>79.129253048022221</v>
      </c>
    </row>
    <row r="1515" spans="89:91">
      <c r="CK1515" s="63">
        <v>36940</v>
      </c>
      <c r="CL1515" s="70">
        <v>72.643538898157132</v>
      </c>
      <c r="CM1515" s="70">
        <v>79.141957971477879</v>
      </c>
    </row>
    <row r="1516" spans="89:91">
      <c r="CK1516" s="63">
        <v>36941</v>
      </c>
      <c r="CL1516" s="70">
        <v>72.657630836248842</v>
      </c>
      <c r="CM1516" s="70">
        <v>79.154664934824908</v>
      </c>
    </row>
    <row r="1517" spans="89:91">
      <c r="CK1517" s="63">
        <v>36942</v>
      </c>
      <c r="CL1517" s="70">
        <v>72.671725508000335</v>
      </c>
      <c r="CM1517" s="70">
        <v>79.16737393839081</v>
      </c>
    </row>
    <row r="1518" spans="89:91">
      <c r="CK1518" s="63">
        <v>36943</v>
      </c>
      <c r="CL1518" s="70">
        <v>72.685822913941877</v>
      </c>
      <c r="CM1518" s="70">
        <v>79.180084982503217</v>
      </c>
    </row>
    <row r="1519" spans="89:91">
      <c r="CK1519" s="63">
        <v>36944</v>
      </c>
      <c r="CL1519" s="70">
        <v>72.699923054603872</v>
      </c>
      <c r="CM1519" s="70">
        <v>79.19279806748969</v>
      </c>
    </row>
    <row r="1520" spans="89:91">
      <c r="CK1520" s="63">
        <v>36945</v>
      </c>
      <c r="CL1520" s="70">
        <v>72.504952094761492</v>
      </c>
      <c r="CM1520" s="70">
        <v>79.20551319367793</v>
      </c>
    </row>
    <row r="1521" spans="89:91">
      <c r="CK1521" s="63">
        <v>36946</v>
      </c>
      <c r="CL1521" s="70">
        <v>72.519017148746471</v>
      </c>
      <c r="CM1521" s="70">
        <v>79.218230361395683</v>
      </c>
    </row>
    <row r="1522" spans="89:91">
      <c r="CK1522" s="63">
        <v>36947</v>
      </c>
      <c r="CL1522" s="70">
        <v>72.533084931176035</v>
      </c>
      <c r="CM1522" s="70">
        <v>79.230949570970722</v>
      </c>
    </row>
    <row r="1523" spans="89:91">
      <c r="CK1523" s="63">
        <v>36948</v>
      </c>
      <c r="CL1523" s="70">
        <v>72.758325400331174</v>
      </c>
      <c r="CM1523" s="70">
        <v>79.24367082273092</v>
      </c>
    </row>
    <row r="1524" spans="89:91">
      <c r="CK1524" s="63">
        <v>36949</v>
      </c>
      <c r="CL1524" s="70">
        <v>72.84705445495382</v>
      </c>
      <c r="CM1524" s="70">
        <v>79.256394117004106</v>
      </c>
    </row>
    <row r="1525" spans="89:91">
      <c r="CK1525" s="63">
        <v>36950</v>
      </c>
      <c r="CL1525" s="70">
        <v>73.050167909448263</v>
      </c>
      <c r="CM1525" s="70">
        <v>79.269119454118254</v>
      </c>
    </row>
    <row r="1526" spans="89:91">
      <c r="CK1526" s="63">
        <v>36951</v>
      </c>
      <c r="CL1526" s="70">
        <v>73.21973661661066</v>
      </c>
      <c r="CM1526" s="70">
        <v>79.265668699837335</v>
      </c>
    </row>
    <row r="1527" spans="89:91">
      <c r="CK1527" s="63">
        <v>36952</v>
      </c>
      <c r="CL1527" s="70">
        <v>73.263035916189324</v>
      </c>
      <c r="CM1527" s="70">
        <v>79.26221809577514</v>
      </c>
    </row>
    <row r="1528" spans="89:91">
      <c r="CK1528" s="63">
        <v>36953</v>
      </c>
      <c r="CL1528" s="70">
        <v>73.266485729768931</v>
      </c>
      <c r="CM1528" s="70">
        <v>79.258767641925132</v>
      </c>
    </row>
    <row r="1529" spans="89:91">
      <c r="CK1529" s="63">
        <v>36954</v>
      </c>
      <c r="CL1529" s="70">
        <v>73.269980112317995</v>
      </c>
      <c r="CM1529" s="70">
        <v>79.255317338280719</v>
      </c>
    </row>
    <row r="1530" spans="89:91">
      <c r="CK1530" s="63">
        <v>36955</v>
      </c>
      <c r="CL1530" s="70">
        <v>73.199877306739793</v>
      </c>
      <c r="CM1530" s="70">
        <v>79.251867184835419</v>
      </c>
    </row>
    <row r="1531" spans="89:91">
      <c r="CK1531" s="63">
        <v>36956</v>
      </c>
      <c r="CL1531" s="70">
        <v>73.265988391146593</v>
      </c>
      <c r="CM1531" s="70">
        <v>79.248417181582667</v>
      </c>
    </row>
    <row r="1532" spans="89:91">
      <c r="CK1532" s="63">
        <v>36957</v>
      </c>
      <c r="CL1532" s="70">
        <v>73.116228960626685</v>
      </c>
      <c r="CM1532" s="70">
        <v>79.244967328515955</v>
      </c>
    </row>
    <row r="1533" spans="89:91">
      <c r="CK1533" s="63">
        <v>36958</v>
      </c>
      <c r="CL1533" s="70">
        <v>73.151505816577028</v>
      </c>
      <c r="CM1533" s="70">
        <v>79.241517625628674</v>
      </c>
    </row>
    <row r="1534" spans="89:91">
      <c r="CK1534" s="63">
        <v>36959</v>
      </c>
      <c r="CL1534" s="70">
        <v>73.238048467290568</v>
      </c>
      <c r="CM1534" s="70">
        <v>79.238068072914402</v>
      </c>
    </row>
    <row r="1535" spans="89:91">
      <c r="CK1535" s="63">
        <v>36960</v>
      </c>
      <c r="CL1535" s="70">
        <v>73.241541493548667</v>
      </c>
      <c r="CM1535" s="70">
        <v>79.234618670366487</v>
      </c>
    </row>
    <row r="1536" spans="89:91">
      <c r="CK1536" s="63">
        <v>36961</v>
      </c>
      <c r="CL1536" s="70">
        <v>73.245034686403713</v>
      </c>
      <c r="CM1536" s="70">
        <v>79.231169417978464</v>
      </c>
    </row>
    <row r="1537" spans="89:91">
      <c r="CK1537" s="63">
        <v>36962</v>
      </c>
      <c r="CL1537" s="70">
        <v>73.174499945744358</v>
      </c>
      <c r="CM1537" s="70">
        <v>79.227720315743781</v>
      </c>
    </row>
    <row r="1538" spans="89:91">
      <c r="CK1538" s="63">
        <v>36963</v>
      </c>
      <c r="CL1538" s="70">
        <v>72.8811967639123</v>
      </c>
      <c r="CM1538" s="70">
        <v>79.224271363655859</v>
      </c>
    </row>
    <row r="1539" spans="89:91">
      <c r="CK1539" s="63">
        <v>36964</v>
      </c>
      <c r="CL1539" s="70">
        <v>72.809428805702254</v>
      </c>
      <c r="CM1539" s="70">
        <v>79.220822561708232</v>
      </c>
    </row>
    <row r="1540" spans="89:91">
      <c r="CK1540" s="63">
        <v>36965</v>
      </c>
      <c r="CL1540" s="70">
        <v>72.625042017159714</v>
      </c>
      <c r="CM1540" s="70">
        <v>79.21737390989432</v>
      </c>
    </row>
    <row r="1541" spans="89:91">
      <c r="CK1541" s="63">
        <v>36966</v>
      </c>
      <c r="CL1541" s="70">
        <v>72.4147513102224</v>
      </c>
      <c r="CM1541" s="70">
        <v>79.213925408207601</v>
      </c>
    </row>
    <row r="1542" spans="89:91">
      <c r="CK1542" s="63">
        <v>36967</v>
      </c>
      <c r="CL1542" s="70">
        <v>72.418205070024797</v>
      </c>
      <c r="CM1542" s="70">
        <v>79.210477056641508</v>
      </c>
    </row>
    <row r="1543" spans="89:91">
      <c r="CK1543" s="63">
        <v>36968</v>
      </c>
      <c r="CL1543" s="70">
        <v>72.421658994551336</v>
      </c>
      <c r="CM1543" s="70">
        <v>79.207028855189563</v>
      </c>
    </row>
    <row r="1544" spans="89:91">
      <c r="CK1544" s="63">
        <v>36969</v>
      </c>
      <c r="CL1544" s="70">
        <v>72.503245170666005</v>
      </c>
      <c r="CM1544" s="70">
        <v>79.203580803845199</v>
      </c>
    </row>
    <row r="1545" spans="89:91">
      <c r="CK1545" s="63">
        <v>36970</v>
      </c>
      <c r="CL1545" s="70">
        <v>72.630617863844947</v>
      </c>
      <c r="CM1545" s="70">
        <v>79.200132902601879</v>
      </c>
    </row>
    <row r="1546" spans="89:91">
      <c r="CK1546" s="63">
        <v>36971</v>
      </c>
      <c r="CL1546" s="70">
        <v>72.634081919218502</v>
      </c>
      <c r="CM1546" s="70">
        <v>79.196685151453067</v>
      </c>
    </row>
    <row r="1547" spans="89:91">
      <c r="CK1547" s="63">
        <v>36972</v>
      </c>
      <c r="CL1547" s="70">
        <v>72.241821406036379</v>
      </c>
      <c r="CM1547" s="70">
        <v>79.19323755039224</v>
      </c>
    </row>
    <row r="1548" spans="89:91">
      <c r="CK1548" s="63">
        <v>36973</v>
      </c>
      <c r="CL1548" s="70">
        <v>72.385686170180946</v>
      </c>
      <c r="CM1548" s="70">
        <v>79.189790099412861</v>
      </c>
    </row>
    <row r="1549" spans="89:91">
      <c r="CK1549" s="63">
        <v>36974</v>
      </c>
      <c r="CL1549" s="70">
        <v>72.389138543746256</v>
      </c>
      <c r="CM1549" s="70">
        <v>79.186342798508406</v>
      </c>
    </row>
    <row r="1550" spans="89:91">
      <c r="CK1550" s="63">
        <v>36975</v>
      </c>
      <c r="CL1550" s="70">
        <v>72.392591081969599</v>
      </c>
      <c r="CM1550" s="70">
        <v>79.182895647672311</v>
      </c>
    </row>
    <row r="1551" spans="89:91">
      <c r="CK1551" s="63">
        <v>36976</v>
      </c>
      <c r="CL1551" s="70">
        <v>70.124199656579862</v>
      </c>
      <c r="CM1551" s="70">
        <v>79.179448646898052</v>
      </c>
    </row>
    <row r="1552" spans="89:91">
      <c r="CK1552" s="63">
        <v>36977</v>
      </c>
      <c r="CL1552" s="70">
        <v>70.011866369074497</v>
      </c>
      <c r="CM1552" s="70">
        <v>79.17600179617915</v>
      </c>
    </row>
    <row r="1553" spans="89:91">
      <c r="CK1553" s="63">
        <v>36978</v>
      </c>
      <c r="CL1553" s="70">
        <v>69.975244187112807</v>
      </c>
      <c r="CM1553" s="70">
        <v>79.172555095509011</v>
      </c>
    </row>
    <row r="1554" spans="89:91">
      <c r="CK1554" s="63">
        <v>36979</v>
      </c>
      <c r="CL1554" s="70">
        <v>69.978581596703577</v>
      </c>
      <c r="CM1554" s="70">
        <v>79.169108544881126</v>
      </c>
    </row>
    <row r="1555" spans="89:91">
      <c r="CK1555" s="63">
        <v>36980</v>
      </c>
      <c r="CL1555" s="70">
        <v>69.73572826687213</v>
      </c>
      <c r="CM1555" s="70">
        <v>79.165662144288945</v>
      </c>
    </row>
    <row r="1556" spans="89:91">
      <c r="CK1556" s="63">
        <v>36981</v>
      </c>
      <c r="CL1556" s="70">
        <v>69.73905425295537</v>
      </c>
      <c r="CM1556" s="70">
        <v>79.162215893725957</v>
      </c>
    </row>
    <row r="1557" spans="89:91">
      <c r="CK1557" s="63">
        <v>36982</v>
      </c>
      <c r="CL1557" s="70">
        <v>69.735155089672347</v>
      </c>
      <c r="CM1557" s="70">
        <v>79.149206928338018</v>
      </c>
    </row>
    <row r="1558" spans="89:91">
      <c r="CK1558" s="63">
        <v>36983</v>
      </c>
      <c r="CL1558" s="70">
        <v>69.731256144394521</v>
      </c>
      <c r="CM1558" s="70">
        <v>79.136200100752532</v>
      </c>
    </row>
    <row r="1559" spans="89:91">
      <c r="CK1559" s="63">
        <v>36984</v>
      </c>
      <c r="CL1559" s="70">
        <v>70.246117424985826</v>
      </c>
      <c r="CM1559" s="70">
        <v>79.123195410618223</v>
      </c>
    </row>
    <row r="1560" spans="89:91">
      <c r="CK1560" s="63">
        <v>36985</v>
      </c>
      <c r="CL1560" s="70">
        <v>70.435670602467994</v>
      </c>
      <c r="CM1560" s="70">
        <v>79.110192857583797</v>
      </c>
    </row>
    <row r="1561" spans="89:91">
      <c r="CK1561" s="63">
        <v>36986</v>
      </c>
      <c r="CL1561" s="70">
        <v>70.333655385364793</v>
      </c>
      <c r="CM1561" s="70">
        <v>79.097192441298091</v>
      </c>
    </row>
    <row r="1562" spans="89:91">
      <c r="CK1562" s="63">
        <v>36987</v>
      </c>
      <c r="CL1562" s="70">
        <v>70.492621792809132</v>
      </c>
      <c r="CM1562" s="70">
        <v>79.084194161409954</v>
      </c>
    </row>
    <row r="1563" spans="89:91">
      <c r="CK1563" s="63">
        <v>36988</v>
      </c>
      <c r="CL1563" s="70">
        <v>70.488680496994874</v>
      </c>
      <c r="CM1563" s="70">
        <v>79.071198017568292</v>
      </c>
    </row>
    <row r="1564" spans="89:91">
      <c r="CK1564" s="63">
        <v>36989</v>
      </c>
      <c r="CL1564" s="70">
        <v>70.484739421541448</v>
      </c>
      <c r="CM1564" s="70">
        <v>79.058204009422099</v>
      </c>
    </row>
    <row r="1565" spans="89:91">
      <c r="CK1565" s="63">
        <v>36990</v>
      </c>
      <c r="CL1565" s="70">
        <v>70.433712534131075</v>
      </c>
      <c r="CM1565" s="70">
        <v>79.045212136620421</v>
      </c>
    </row>
    <row r="1566" spans="89:91">
      <c r="CK1566" s="63">
        <v>36991</v>
      </c>
      <c r="CL1566" s="70">
        <v>70.224865118449529</v>
      </c>
      <c r="CM1566" s="70">
        <v>79.032222398812308</v>
      </c>
    </row>
    <row r="1567" spans="89:91">
      <c r="CK1567" s="63">
        <v>36992</v>
      </c>
      <c r="CL1567" s="70">
        <v>70.187285605443137</v>
      </c>
      <c r="CM1567" s="70">
        <v>79.019234795646938</v>
      </c>
    </row>
    <row r="1568" spans="89:91">
      <c r="CK1568" s="63">
        <v>36993</v>
      </c>
      <c r="CL1568" s="70">
        <v>70.183361381206112</v>
      </c>
      <c r="CM1568" s="70">
        <v>79.006249326773528</v>
      </c>
    </row>
    <row r="1569" spans="89:91">
      <c r="CK1569" s="63">
        <v>36994</v>
      </c>
      <c r="CL1569" s="70">
        <v>70.179437376375418</v>
      </c>
      <c r="CM1569" s="70">
        <v>78.993265991841312</v>
      </c>
    </row>
    <row r="1570" spans="89:91">
      <c r="CK1570" s="63">
        <v>36995</v>
      </c>
      <c r="CL1570" s="70">
        <v>70.17551359093882</v>
      </c>
      <c r="CM1570" s="70">
        <v>78.980284790499653</v>
      </c>
    </row>
    <row r="1571" spans="89:91">
      <c r="CK1571" s="63">
        <v>36996</v>
      </c>
      <c r="CL1571" s="70">
        <v>70.17159002488404</v>
      </c>
      <c r="CM1571" s="70">
        <v>78.96730572239791</v>
      </c>
    </row>
    <row r="1572" spans="89:91">
      <c r="CK1572" s="63">
        <v>36997</v>
      </c>
      <c r="CL1572" s="70">
        <v>70.039599104897945</v>
      </c>
      <c r="CM1572" s="70">
        <v>78.954328787185517</v>
      </c>
    </row>
    <row r="1573" spans="89:91">
      <c r="CK1573" s="63">
        <v>36998</v>
      </c>
      <c r="CL1573" s="70">
        <v>69.953748319510609</v>
      </c>
      <c r="CM1573" s="70">
        <v>78.941353984511963</v>
      </c>
    </row>
    <row r="1574" spans="89:91">
      <c r="CK1574" s="63">
        <v>36999</v>
      </c>
      <c r="CL1574" s="70">
        <v>70.0686196709743</v>
      </c>
      <c r="CM1574" s="70">
        <v>78.928381314026836</v>
      </c>
    </row>
    <row r="1575" spans="89:91">
      <c r="CK1575" s="63">
        <v>37000</v>
      </c>
      <c r="CL1575" s="70">
        <v>70.184003225649406</v>
      </c>
      <c r="CM1575" s="70">
        <v>78.915410775379726</v>
      </c>
    </row>
    <row r="1576" spans="89:91">
      <c r="CK1576" s="63">
        <v>37001</v>
      </c>
      <c r="CL1576" s="70">
        <v>70.419491979303871</v>
      </c>
      <c r="CM1576" s="70">
        <v>78.902442368220306</v>
      </c>
    </row>
    <row r="1577" spans="89:91">
      <c r="CK1577" s="63">
        <v>37002</v>
      </c>
      <c r="CL1577" s="70">
        <v>70.415554772232824</v>
      </c>
      <c r="CM1577" s="70">
        <v>78.889476092198294</v>
      </c>
    </row>
    <row r="1578" spans="89:91">
      <c r="CK1578" s="63">
        <v>37003</v>
      </c>
      <c r="CL1578" s="70">
        <v>70.411617785293998</v>
      </c>
      <c r="CM1578" s="70">
        <v>78.876511946963504</v>
      </c>
    </row>
    <row r="1579" spans="89:91">
      <c r="CK1579" s="63">
        <v>37004</v>
      </c>
      <c r="CL1579" s="70">
        <v>69.41957452073612</v>
      </c>
      <c r="CM1579" s="70">
        <v>78.863549932165725</v>
      </c>
    </row>
    <row r="1580" spans="89:91">
      <c r="CK1580" s="63">
        <v>37005</v>
      </c>
      <c r="CL1580" s="70">
        <v>70.112979769090927</v>
      </c>
      <c r="CM1580" s="70">
        <v>78.850590047454844</v>
      </c>
    </row>
    <row r="1581" spans="89:91">
      <c r="CK1581" s="63">
        <v>37006</v>
      </c>
      <c r="CL1581" s="70">
        <v>69.409222649581011</v>
      </c>
      <c r="CM1581" s="70">
        <v>78.837632292480919</v>
      </c>
    </row>
    <row r="1582" spans="89:91">
      <c r="CK1582" s="63">
        <v>37007</v>
      </c>
      <c r="CL1582" s="70">
        <v>69.446303998205011</v>
      </c>
      <c r="CM1582" s="70">
        <v>78.824676666893851</v>
      </c>
    </row>
    <row r="1583" spans="89:91">
      <c r="CK1583" s="63">
        <v>37008</v>
      </c>
      <c r="CL1583" s="70">
        <v>69.442421202810237</v>
      </c>
      <c r="CM1583" s="70">
        <v>78.811723170343782</v>
      </c>
    </row>
    <row r="1584" spans="89:91">
      <c r="CK1584" s="63">
        <v>37009</v>
      </c>
      <c r="CL1584" s="70">
        <v>69.438538624505469</v>
      </c>
      <c r="CM1584" s="70">
        <v>78.798771802480815</v>
      </c>
    </row>
    <row r="1585" spans="89:91">
      <c r="CK1585" s="63">
        <v>37010</v>
      </c>
      <c r="CL1585" s="70">
        <v>69.434656263278598</v>
      </c>
      <c r="CM1585" s="70">
        <v>78.785822562955147</v>
      </c>
    </row>
    <row r="1586" spans="89:91">
      <c r="CK1586" s="63">
        <v>37011</v>
      </c>
      <c r="CL1586" s="70">
        <v>69.515364785217542</v>
      </c>
      <c r="CM1586" s="70">
        <v>78.772875451416994</v>
      </c>
    </row>
    <row r="1587" spans="89:91">
      <c r="CK1587" s="63">
        <v>37012</v>
      </c>
      <c r="CL1587" s="70">
        <v>69.523578647951993</v>
      </c>
      <c r="CM1587" s="70">
        <v>78.784281289632716</v>
      </c>
    </row>
    <row r="1588" spans="89:91">
      <c r="CK1588" s="63">
        <v>37013</v>
      </c>
      <c r="CL1588" s="70">
        <v>69.72608974149324</v>
      </c>
      <c r="CM1588" s="70">
        <v>78.795688779345156</v>
      </c>
    </row>
    <row r="1589" spans="89:91">
      <c r="CK1589" s="63">
        <v>37014</v>
      </c>
      <c r="CL1589" s="70">
        <v>69.678240772455297</v>
      </c>
      <c r="CM1589" s="70">
        <v>78.807097920793439</v>
      </c>
    </row>
    <row r="1590" spans="89:91">
      <c r="CK1590" s="63">
        <v>37015</v>
      </c>
      <c r="CL1590" s="70">
        <v>69.741882395853523</v>
      </c>
      <c r="CM1590" s="70">
        <v>78.818508714216748</v>
      </c>
    </row>
    <row r="1591" spans="89:91">
      <c r="CK1591" s="63">
        <v>37016</v>
      </c>
      <c r="CL1591" s="70">
        <v>69.750110914766211</v>
      </c>
      <c r="CM1591" s="70">
        <v>78.829921159854237</v>
      </c>
    </row>
    <row r="1592" spans="89:91">
      <c r="CK1592" s="63">
        <v>37017</v>
      </c>
      <c r="CL1592" s="70">
        <v>69.758340404523381</v>
      </c>
      <c r="CM1592" s="70">
        <v>78.841335257945161</v>
      </c>
    </row>
    <row r="1593" spans="89:91">
      <c r="CK1593" s="63">
        <v>37018</v>
      </c>
      <c r="CL1593" s="70">
        <v>69.597064160705486</v>
      </c>
      <c r="CM1593" s="70">
        <v>78.852751008728802</v>
      </c>
    </row>
    <row r="1594" spans="89:91">
      <c r="CK1594" s="63">
        <v>37019</v>
      </c>
      <c r="CL1594" s="70">
        <v>69.474419202917019</v>
      </c>
      <c r="CM1594" s="70">
        <v>78.864168412444457</v>
      </c>
    </row>
    <row r="1595" spans="89:91">
      <c r="CK1595" s="63">
        <v>37020</v>
      </c>
      <c r="CL1595" s="70">
        <v>69.470946068805645</v>
      </c>
      <c r="CM1595" s="70">
        <v>78.875587469331407</v>
      </c>
    </row>
    <row r="1596" spans="89:91">
      <c r="CK1596" s="63">
        <v>37021</v>
      </c>
      <c r="CL1596" s="70">
        <v>69.413080373293582</v>
      </c>
      <c r="CM1596" s="70">
        <v>78.887008179629078</v>
      </c>
    </row>
    <row r="1597" spans="89:91">
      <c r="CK1597" s="63">
        <v>37022</v>
      </c>
      <c r="CL1597" s="70">
        <v>69.318153638285324</v>
      </c>
      <c r="CM1597" s="70">
        <v>78.898430543576836</v>
      </c>
    </row>
    <row r="1598" spans="89:91">
      <c r="CK1598" s="63">
        <v>37023</v>
      </c>
      <c r="CL1598" s="70">
        <v>69.326332163421327</v>
      </c>
      <c r="CM1598" s="70">
        <v>78.90985456141415</v>
      </c>
    </row>
    <row r="1599" spans="89:91">
      <c r="CK1599" s="63">
        <v>37024</v>
      </c>
      <c r="CL1599" s="70">
        <v>69.334511653503256</v>
      </c>
      <c r="CM1599" s="70">
        <v>78.9212802333805</v>
      </c>
    </row>
    <row r="1600" spans="89:91">
      <c r="CK1600" s="63">
        <v>37025</v>
      </c>
      <c r="CL1600" s="70">
        <v>69.342692108645025</v>
      </c>
      <c r="CM1600" s="70">
        <v>78.932707559715368</v>
      </c>
    </row>
    <row r="1601" spans="89:91">
      <c r="CK1601" s="63">
        <v>37026</v>
      </c>
      <c r="CL1601" s="70">
        <v>69.350873528960506</v>
      </c>
      <c r="CM1601" s="70">
        <v>78.94413654065832</v>
      </c>
    </row>
    <row r="1602" spans="89:91">
      <c r="CK1602" s="63">
        <v>37027</v>
      </c>
      <c r="CL1602" s="70">
        <v>69.516223402510221</v>
      </c>
      <c r="CM1602" s="70">
        <v>78.955567176448895</v>
      </c>
    </row>
    <row r="1603" spans="89:91">
      <c r="CK1603" s="63">
        <v>37028</v>
      </c>
      <c r="CL1603" s="70">
        <v>69.483235066222434</v>
      </c>
      <c r="CM1603" s="70">
        <v>78.96699946732673</v>
      </c>
    </row>
    <row r="1604" spans="89:91">
      <c r="CK1604" s="63">
        <v>37029</v>
      </c>
      <c r="CL1604" s="70">
        <v>69.4253981335128</v>
      </c>
      <c r="CM1604" s="70">
        <v>78.978433413531477</v>
      </c>
    </row>
    <row r="1605" spans="89:91">
      <c r="CK1605" s="63">
        <v>37030</v>
      </c>
      <c r="CL1605" s="70">
        <v>69.433589311925786</v>
      </c>
      <c r="CM1605" s="70">
        <v>78.989869015302816</v>
      </c>
    </row>
    <row r="1606" spans="89:91">
      <c r="CK1606" s="63">
        <v>37031</v>
      </c>
      <c r="CL1606" s="70">
        <v>69.441781456777662</v>
      </c>
      <c r="CM1606" s="70">
        <v>79.001306272880456</v>
      </c>
    </row>
    <row r="1607" spans="89:91">
      <c r="CK1607" s="63">
        <v>37032</v>
      </c>
      <c r="CL1607" s="70">
        <v>69.421105648934358</v>
      </c>
      <c r="CM1607" s="70">
        <v>79.012745186504148</v>
      </c>
    </row>
    <row r="1608" spans="89:91">
      <c r="CK1608" s="63">
        <v>37033</v>
      </c>
      <c r="CL1608" s="70">
        <v>69.143184672061921</v>
      </c>
      <c r="CM1608" s="70">
        <v>79.024185756413672</v>
      </c>
    </row>
    <row r="1609" spans="89:91">
      <c r="CK1609" s="63">
        <v>37034</v>
      </c>
      <c r="CL1609" s="70">
        <v>69.151342553426915</v>
      </c>
      <c r="CM1609" s="70">
        <v>79.035627982848865</v>
      </c>
    </row>
    <row r="1610" spans="89:91">
      <c r="CK1610" s="63">
        <v>37035</v>
      </c>
      <c r="CL1610" s="70">
        <v>69.113061111775011</v>
      </c>
      <c r="CM1610" s="70">
        <v>79.047071866049578</v>
      </c>
    </row>
    <row r="1611" spans="89:91">
      <c r="CK1611" s="63">
        <v>37036</v>
      </c>
      <c r="CL1611" s="70">
        <v>69.121215439001844</v>
      </c>
      <c r="CM1611" s="70">
        <v>79.058517406255675</v>
      </c>
    </row>
    <row r="1612" spans="89:91">
      <c r="CK1612" s="63">
        <v>37037</v>
      </c>
      <c r="CL1612" s="70">
        <v>69.129370728319671</v>
      </c>
      <c r="CM1612" s="70">
        <v>79.069964603707135</v>
      </c>
    </row>
    <row r="1613" spans="89:91">
      <c r="CK1613" s="63">
        <v>37038</v>
      </c>
      <c r="CL1613" s="70">
        <v>69.137526979841994</v>
      </c>
      <c r="CM1613" s="70">
        <v>79.081413458643851</v>
      </c>
    </row>
    <row r="1614" spans="89:91">
      <c r="CK1614" s="63">
        <v>37039</v>
      </c>
      <c r="CL1614" s="70">
        <v>69.139803422826745</v>
      </c>
      <c r="CM1614" s="70">
        <v>79.092863971305846</v>
      </c>
    </row>
    <row r="1615" spans="89:91">
      <c r="CK1615" s="63">
        <v>37040</v>
      </c>
      <c r="CL1615" s="70">
        <v>69.102681528014159</v>
      </c>
      <c r="CM1615" s="70">
        <v>79.104316141933168</v>
      </c>
    </row>
    <row r="1616" spans="89:91">
      <c r="CK1616" s="63">
        <v>37041</v>
      </c>
      <c r="CL1616" s="70">
        <v>69.126197957455389</v>
      </c>
      <c r="CM1616" s="70">
        <v>79.115769970765868</v>
      </c>
    </row>
    <row r="1617" spans="89:91">
      <c r="CK1617" s="63">
        <v>37042</v>
      </c>
      <c r="CL1617" s="70">
        <v>69.134353834637281</v>
      </c>
      <c r="CM1617" s="70">
        <v>79.127225458044052</v>
      </c>
    </row>
    <row r="1618" spans="89:91">
      <c r="CK1618" s="63">
        <v>37043</v>
      </c>
      <c r="CL1618" s="70">
        <v>68.967768440183178</v>
      </c>
      <c r="CM1618" s="70">
        <v>79.152251623920861</v>
      </c>
    </row>
    <row r="1619" spans="89:91">
      <c r="CK1619" s="63">
        <v>37044</v>
      </c>
      <c r="CL1619" s="70">
        <v>68.989865754291714</v>
      </c>
      <c r="CM1619" s="70">
        <v>79.17728570501238</v>
      </c>
    </row>
    <row r="1620" spans="89:91">
      <c r="CK1620" s="63">
        <v>37045</v>
      </c>
      <c r="CL1620" s="70">
        <v>69.011970148392862</v>
      </c>
      <c r="CM1620" s="70">
        <v>79.202327703821993</v>
      </c>
    </row>
    <row r="1621" spans="89:91">
      <c r="CK1621" s="63">
        <v>37046</v>
      </c>
      <c r="CL1621" s="70">
        <v>69.034081624755046</v>
      </c>
      <c r="CM1621" s="70">
        <v>79.227377622853936</v>
      </c>
    </row>
    <row r="1622" spans="89:91">
      <c r="CK1622" s="63">
        <v>37047</v>
      </c>
      <c r="CL1622" s="70">
        <v>69.056200185647441</v>
      </c>
      <c r="CM1622" s="70">
        <v>79.252435464613143</v>
      </c>
    </row>
    <row r="1623" spans="89:91">
      <c r="CK1623" s="63">
        <v>37048</v>
      </c>
      <c r="CL1623" s="70">
        <v>67.381759445364651</v>
      </c>
      <c r="CM1623" s="70">
        <v>79.277501231605456</v>
      </c>
    </row>
    <row r="1624" spans="89:91">
      <c r="CK1624" s="63">
        <v>37049</v>
      </c>
      <c r="CL1624" s="70">
        <v>67.459368004878996</v>
      </c>
      <c r="CM1624" s="70">
        <v>79.302574926337414</v>
      </c>
    </row>
    <row r="1625" spans="89:91">
      <c r="CK1625" s="63">
        <v>37050</v>
      </c>
      <c r="CL1625" s="70">
        <v>67.459167568640254</v>
      </c>
      <c r="CM1625" s="70">
        <v>79.32765655131638</v>
      </c>
    </row>
    <row r="1626" spans="89:91">
      <c r="CK1626" s="63">
        <v>37051</v>
      </c>
      <c r="CL1626" s="70">
        <v>67.480781526130528</v>
      </c>
      <c r="CM1626" s="70">
        <v>79.352746109050528</v>
      </c>
    </row>
    <row r="1627" spans="89:91">
      <c r="CK1627" s="63">
        <v>37052</v>
      </c>
      <c r="CL1627" s="70">
        <v>67.502402408745652</v>
      </c>
      <c r="CM1627" s="70">
        <v>79.377843602048799</v>
      </c>
    </row>
    <row r="1628" spans="89:91">
      <c r="CK1628" s="63">
        <v>37053</v>
      </c>
      <c r="CL1628" s="70">
        <v>67.524030218704453</v>
      </c>
      <c r="CM1628" s="70">
        <v>79.402949032820942</v>
      </c>
    </row>
    <row r="1629" spans="89:91">
      <c r="CK1629" s="63">
        <v>37054</v>
      </c>
      <c r="CL1629" s="70">
        <v>67.488135870303537</v>
      </c>
      <c r="CM1629" s="70">
        <v>79.42806240387749</v>
      </c>
    </row>
    <row r="1630" spans="89:91">
      <c r="CK1630" s="63">
        <v>37055</v>
      </c>
      <c r="CL1630" s="70">
        <v>67.615949337946759</v>
      </c>
      <c r="CM1630" s="70">
        <v>79.453183717729814</v>
      </c>
    </row>
    <row r="1631" spans="89:91">
      <c r="CK1631" s="63">
        <v>37056</v>
      </c>
      <c r="CL1631" s="70">
        <v>67.849338937560489</v>
      </c>
      <c r="CM1631" s="70">
        <v>79.478312976889967</v>
      </c>
    </row>
    <row r="1632" spans="89:91">
      <c r="CK1632" s="63">
        <v>37057</v>
      </c>
      <c r="CL1632" s="70">
        <v>67.848680147016907</v>
      </c>
      <c r="CM1632" s="70">
        <v>79.503450183870925</v>
      </c>
    </row>
    <row r="1633" spans="89:91">
      <c r="CK1633" s="63">
        <v>37058</v>
      </c>
      <c r="CL1633" s="70">
        <v>67.870418904569391</v>
      </c>
      <c r="CM1633" s="70">
        <v>79.528595341186403</v>
      </c>
    </row>
    <row r="1634" spans="89:91">
      <c r="CK1634" s="63">
        <v>37059</v>
      </c>
      <c r="CL1634" s="70">
        <v>67.892164627232773</v>
      </c>
      <c r="CM1634" s="70">
        <v>79.553748451350927</v>
      </c>
    </row>
    <row r="1635" spans="89:91">
      <c r="CK1635" s="63">
        <v>37060</v>
      </c>
      <c r="CL1635" s="70">
        <v>67.913917317238642</v>
      </c>
      <c r="CM1635" s="70">
        <v>79.578909516879762</v>
      </c>
    </row>
    <row r="1636" spans="89:91">
      <c r="CK1636" s="63">
        <v>37061</v>
      </c>
      <c r="CL1636" s="70">
        <v>67.751411776398143</v>
      </c>
      <c r="CM1636" s="70">
        <v>79.604078540289066</v>
      </c>
    </row>
    <row r="1637" spans="89:91">
      <c r="CK1637" s="63">
        <v>37062</v>
      </c>
      <c r="CL1637" s="70">
        <v>67.784775651637403</v>
      </c>
      <c r="CM1637" s="70">
        <v>79.629255524095669</v>
      </c>
    </row>
    <row r="1638" spans="89:91">
      <c r="CK1638" s="63">
        <v>37063</v>
      </c>
      <c r="CL1638" s="70">
        <v>67.845700509112888</v>
      </c>
      <c r="CM1638" s="70">
        <v>79.65444047081732</v>
      </c>
    </row>
    <row r="1639" spans="89:91">
      <c r="CK1639" s="63">
        <v>37064</v>
      </c>
      <c r="CL1639" s="70">
        <v>67.859537678417155</v>
      </c>
      <c r="CM1639" s="70">
        <v>79.679633382972483</v>
      </c>
    </row>
    <row r="1640" spans="89:91">
      <c r="CK1640" s="63">
        <v>37065</v>
      </c>
      <c r="CL1640" s="70">
        <v>67.881279914729163</v>
      </c>
      <c r="CM1640" s="70">
        <v>79.704834263080471</v>
      </c>
    </row>
    <row r="1641" spans="89:91">
      <c r="CK1641" s="63">
        <v>37066</v>
      </c>
      <c r="CL1641" s="70">
        <v>67.903029117266684</v>
      </c>
      <c r="CM1641" s="70">
        <v>79.730043113661367</v>
      </c>
    </row>
    <row r="1642" spans="89:91">
      <c r="CK1642" s="63">
        <v>37067</v>
      </c>
      <c r="CL1642" s="70">
        <v>68.680151658530235</v>
      </c>
      <c r="CM1642" s="70">
        <v>79.755259937236033</v>
      </c>
    </row>
    <row r="1643" spans="89:91">
      <c r="CK1643" s="63">
        <v>37068</v>
      </c>
      <c r="CL1643" s="70">
        <v>68.743961772112527</v>
      </c>
      <c r="CM1643" s="70">
        <v>79.780484736326144</v>
      </c>
    </row>
    <row r="1644" spans="89:91">
      <c r="CK1644" s="63">
        <v>37069</v>
      </c>
      <c r="CL1644" s="70">
        <v>68.730869168831873</v>
      </c>
      <c r="CM1644" s="70">
        <v>79.805717513454198</v>
      </c>
    </row>
    <row r="1645" spans="89:91">
      <c r="CK1645" s="63">
        <v>37070</v>
      </c>
      <c r="CL1645" s="70">
        <v>68.406821824979772</v>
      </c>
      <c r="CM1645" s="70">
        <v>79.830958271143444</v>
      </c>
    </row>
    <row r="1646" spans="89:91">
      <c r="CK1646" s="63">
        <v>37071</v>
      </c>
      <c r="CL1646" s="70">
        <v>68.470747987652913</v>
      </c>
      <c r="CM1646" s="70">
        <v>79.856207011918002</v>
      </c>
    </row>
    <row r="1647" spans="89:91">
      <c r="CK1647" s="63">
        <v>37072</v>
      </c>
      <c r="CL1647" s="70">
        <v>68.492686056112277</v>
      </c>
      <c r="CM1647" s="70">
        <v>79.881463738302699</v>
      </c>
    </row>
    <row r="1648" spans="89:91">
      <c r="CK1648" s="63">
        <v>37073</v>
      </c>
      <c r="CL1648" s="70">
        <v>68.508762180350942</v>
      </c>
      <c r="CM1648" s="70">
        <v>79.885437316094027</v>
      </c>
    </row>
    <row r="1649" spans="89:91">
      <c r="CK1649" s="63">
        <v>37074</v>
      </c>
      <c r="CL1649" s="70">
        <v>68.314821893812336</v>
      </c>
      <c r="CM1649" s="70">
        <v>79.88941109154473</v>
      </c>
    </row>
    <row r="1650" spans="89:91">
      <c r="CK1650" s="63">
        <v>37075</v>
      </c>
      <c r="CL1650" s="70">
        <v>68.355682516519551</v>
      </c>
      <c r="CM1650" s="70">
        <v>79.893385064664656</v>
      </c>
    </row>
    <row r="1651" spans="89:91">
      <c r="CK1651" s="63">
        <v>37076</v>
      </c>
      <c r="CL1651" s="70">
        <v>68.325604431697755</v>
      </c>
      <c r="CM1651" s="70">
        <v>79.897359235463611</v>
      </c>
    </row>
    <row r="1652" spans="89:91">
      <c r="CK1652" s="63">
        <v>37077</v>
      </c>
      <c r="CL1652" s="70">
        <v>68.152744419934336</v>
      </c>
      <c r="CM1652" s="70">
        <v>79.901333603951443</v>
      </c>
    </row>
    <row r="1653" spans="89:91">
      <c r="CK1653" s="63">
        <v>37078</v>
      </c>
      <c r="CL1653" s="70">
        <v>68.344400366235462</v>
      </c>
      <c r="CM1653" s="70">
        <v>79.905308170137985</v>
      </c>
    </row>
    <row r="1654" spans="89:91">
      <c r="CK1654" s="63">
        <v>37079</v>
      </c>
      <c r="CL1654" s="70">
        <v>68.360535801370105</v>
      </c>
      <c r="CM1654" s="70">
        <v>79.909282934033072</v>
      </c>
    </row>
    <row r="1655" spans="89:91">
      <c r="CK1655" s="63">
        <v>37080</v>
      </c>
      <c r="CL1655" s="70">
        <v>68.376675045920948</v>
      </c>
      <c r="CM1655" s="70">
        <v>79.913257895646538</v>
      </c>
    </row>
    <row r="1656" spans="89:91">
      <c r="CK1656" s="63">
        <v>37081</v>
      </c>
      <c r="CL1656" s="70">
        <v>68.392818100787352</v>
      </c>
      <c r="CM1656" s="70">
        <v>79.91723305498823</v>
      </c>
    </row>
    <row r="1657" spans="89:91">
      <c r="CK1657" s="63">
        <v>37082</v>
      </c>
      <c r="CL1657" s="70">
        <v>68.601967489179998</v>
      </c>
      <c r="CM1657" s="70">
        <v>79.921208412067955</v>
      </c>
    </row>
    <row r="1658" spans="89:91">
      <c r="CK1658" s="63">
        <v>37083</v>
      </c>
      <c r="CL1658" s="70">
        <v>68.682708242477318</v>
      </c>
      <c r="CM1658" s="70">
        <v>79.925183966895574</v>
      </c>
    </row>
    <row r="1659" spans="89:91">
      <c r="CK1659" s="63">
        <v>37084</v>
      </c>
      <c r="CL1659" s="70">
        <v>68.575067337177742</v>
      </c>
      <c r="CM1659" s="70">
        <v>79.929159719480921</v>
      </c>
    </row>
    <row r="1660" spans="89:91">
      <c r="CK1660" s="63">
        <v>37085</v>
      </c>
      <c r="CL1660" s="70">
        <v>68.596845361433438</v>
      </c>
      <c r="CM1660" s="70">
        <v>79.933135669833817</v>
      </c>
    </row>
    <row r="1661" spans="89:91">
      <c r="CK1661" s="63">
        <v>37086</v>
      </c>
      <c r="CL1661" s="70">
        <v>68.613040396327875</v>
      </c>
      <c r="CM1661" s="70">
        <v>79.937111817964137</v>
      </c>
    </row>
    <row r="1662" spans="89:91">
      <c r="CK1662" s="63">
        <v>37087</v>
      </c>
      <c r="CL1662" s="70">
        <v>68.629239254709418</v>
      </c>
      <c r="CM1662" s="70">
        <v>79.941088163881673</v>
      </c>
    </row>
    <row r="1663" spans="89:91">
      <c r="CK1663" s="63">
        <v>37088</v>
      </c>
      <c r="CL1663" s="70">
        <v>65.877827671249705</v>
      </c>
      <c r="CM1663" s="70">
        <v>79.945064707596302</v>
      </c>
    </row>
    <row r="1664" spans="89:91">
      <c r="CK1664" s="63">
        <v>37089</v>
      </c>
      <c r="CL1664" s="70">
        <v>65.992373732682708</v>
      </c>
      <c r="CM1664" s="70">
        <v>79.949041449117829</v>
      </c>
    </row>
    <row r="1665" spans="89:91">
      <c r="CK1665" s="63">
        <v>37090</v>
      </c>
      <c r="CL1665" s="70">
        <v>66.275829052301447</v>
      </c>
      <c r="CM1665" s="70">
        <v>79.953018388456087</v>
      </c>
    </row>
    <row r="1666" spans="89:91">
      <c r="CK1666" s="63">
        <v>37091</v>
      </c>
      <c r="CL1666" s="70">
        <v>66.259122794758369</v>
      </c>
      <c r="CM1666" s="70">
        <v>79.956995525620968</v>
      </c>
    </row>
    <row r="1667" spans="89:91">
      <c r="CK1667" s="63">
        <v>37092</v>
      </c>
      <c r="CL1667" s="70">
        <v>66.327548675256907</v>
      </c>
      <c r="CM1667" s="70">
        <v>79.960972860622263</v>
      </c>
    </row>
    <row r="1668" spans="89:91">
      <c r="CK1668" s="63">
        <v>37093</v>
      </c>
      <c r="CL1668" s="70">
        <v>66.343207951709033</v>
      </c>
      <c r="CM1668" s="70">
        <v>79.964950393469849</v>
      </c>
    </row>
    <row r="1669" spans="89:91">
      <c r="CK1669" s="63">
        <v>37094</v>
      </c>
      <c r="CL1669" s="70">
        <v>66.358870925161014</v>
      </c>
      <c r="CM1669" s="70">
        <v>79.968928124173544</v>
      </c>
    </row>
    <row r="1670" spans="89:91">
      <c r="CK1670" s="63">
        <v>37095</v>
      </c>
      <c r="CL1670" s="70">
        <v>68.128202374806762</v>
      </c>
      <c r="CM1670" s="70">
        <v>79.972906052743198</v>
      </c>
    </row>
    <row r="1671" spans="89:91">
      <c r="CK1671" s="63">
        <v>37096</v>
      </c>
      <c r="CL1671" s="70">
        <v>68.266848248519068</v>
      </c>
      <c r="CM1671" s="70">
        <v>79.976884179188673</v>
      </c>
    </row>
    <row r="1672" spans="89:91">
      <c r="CK1672" s="63">
        <v>37097</v>
      </c>
      <c r="CL1672" s="70">
        <v>68.408886662490886</v>
      </c>
      <c r="CM1672" s="70">
        <v>79.980862503519759</v>
      </c>
    </row>
    <row r="1673" spans="89:91">
      <c r="CK1673" s="63">
        <v>37098</v>
      </c>
      <c r="CL1673" s="70">
        <v>68.369892647052737</v>
      </c>
      <c r="CM1673" s="70">
        <v>79.984841025746334</v>
      </c>
    </row>
    <row r="1674" spans="89:91">
      <c r="CK1674" s="63">
        <v>37099</v>
      </c>
      <c r="CL1674" s="70">
        <v>68.379190125311183</v>
      </c>
      <c r="CM1674" s="70">
        <v>79.988819745878232</v>
      </c>
    </row>
    <row r="1675" spans="89:91">
      <c r="CK1675" s="63">
        <v>37100</v>
      </c>
      <c r="CL1675" s="70">
        <v>68.395333773962918</v>
      </c>
      <c r="CM1675" s="70">
        <v>79.992798663925356</v>
      </c>
    </row>
    <row r="1676" spans="89:91">
      <c r="CK1676" s="63">
        <v>37101</v>
      </c>
      <c r="CL1676" s="70">
        <v>68.411481233969994</v>
      </c>
      <c r="CM1676" s="70">
        <v>79.996777779897471</v>
      </c>
    </row>
    <row r="1677" spans="89:91">
      <c r="CK1677" s="63">
        <v>37102</v>
      </c>
      <c r="CL1677" s="70">
        <v>68.370787831477315</v>
      </c>
      <c r="CM1677" s="70">
        <v>80.000757093804452</v>
      </c>
    </row>
    <row r="1678" spans="89:91">
      <c r="CK1678" s="63">
        <v>37103</v>
      </c>
      <c r="CL1678" s="70">
        <v>68.354893439291402</v>
      </c>
      <c r="CM1678" s="70">
        <v>80.004736605656149</v>
      </c>
    </row>
    <row r="1679" spans="89:91">
      <c r="CK1679" s="63">
        <v>37104</v>
      </c>
      <c r="CL1679" s="70">
        <v>68.504768757219921</v>
      </c>
      <c r="CM1679" s="70">
        <v>80.013890295722732</v>
      </c>
    </row>
    <row r="1680" spans="89:91">
      <c r="CK1680" s="63">
        <v>37105</v>
      </c>
      <c r="CL1680" s="70">
        <v>68.571360297401966</v>
      </c>
      <c r="CM1680" s="70">
        <v>80.023045033102832</v>
      </c>
    </row>
    <row r="1681" spans="89:91">
      <c r="CK1681" s="63">
        <v>37106</v>
      </c>
      <c r="CL1681" s="70">
        <v>68.636779329028897</v>
      </c>
      <c r="CM1681" s="70">
        <v>80.032200817916262</v>
      </c>
    </row>
    <row r="1682" spans="89:91">
      <c r="CK1682" s="63">
        <v>37107</v>
      </c>
      <c r="CL1682" s="70">
        <v>68.651495904824273</v>
      </c>
      <c r="CM1682" s="70">
        <v>80.04135765028289</v>
      </c>
    </row>
    <row r="1683" spans="89:91">
      <c r="CK1683" s="63">
        <v>37108</v>
      </c>
      <c r="CL1683" s="70">
        <v>68.666215636035801</v>
      </c>
      <c r="CM1683" s="70">
        <v>80.050515530322556</v>
      </c>
    </row>
    <row r="1684" spans="89:91">
      <c r="CK1684" s="63">
        <v>37109</v>
      </c>
      <c r="CL1684" s="70">
        <v>67.868134134642915</v>
      </c>
      <c r="CM1684" s="70">
        <v>80.059674458155115</v>
      </c>
    </row>
    <row r="1685" spans="89:91">
      <c r="CK1685" s="63">
        <v>37110</v>
      </c>
      <c r="CL1685" s="70">
        <v>67.799656094569301</v>
      </c>
      <c r="CM1685" s="70">
        <v>80.068834433900463</v>
      </c>
    </row>
    <row r="1686" spans="89:91">
      <c r="CK1686" s="63">
        <v>37111</v>
      </c>
      <c r="CL1686" s="70">
        <v>67.857983036474465</v>
      </c>
      <c r="CM1686" s="70">
        <v>80.077995457678497</v>
      </c>
    </row>
    <row r="1687" spans="89:91">
      <c r="CK1687" s="63">
        <v>37112</v>
      </c>
      <c r="CL1687" s="70">
        <v>68.143027501822445</v>
      </c>
      <c r="CM1687" s="70">
        <v>80.087157529609129</v>
      </c>
    </row>
    <row r="1688" spans="89:91">
      <c r="CK1688" s="63">
        <v>37113</v>
      </c>
      <c r="CL1688" s="70">
        <v>68.190960307398939</v>
      </c>
      <c r="CM1688" s="70">
        <v>80.096320649812299</v>
      </c>
    </row>
    <row r="1689" spans="89:91">
      <c r="CK1689" s="63">
        <v>37114</v>
      </c>
      <c r="CL1689" s="70">
        <v>68.205581294073042</v>
      </c>
      <c r="CM1689" s="70">
        <v>80.105484818407916</v>
      </c>
    </row>
    <row r="1690" spans="89:91">
      <c r="CK1690" s="63">
        <v>37115</v>
      </c>
      <c r="CL1690" s="70">
        <v>68.220205415667806</v>
      </c>
      <c r="CM1690" s="70">
        <v>80.114650035515936</v>
      </c>
    </row>
    <row r="1691" spans="89:91">
      <c r="CK1691" s="63">
        <v>37116</v>
      </c>
      <c r="CL1691" s="70">
        <v>68.229513025946915</v>
      </c>
      <c r="CM1691" s="70">
        <v>80.123816301256326</v>
      </c>
    </row>
    <row r="1692" spans="89:91">
      <c r="CK1692" s="63">
        <v>37117</v>
      </c>
      <c r="CL1692" s="70">
        <v>68.318900964826696</v>
      </c>
      <c r="CM1692" s="70">
        <v>80.132983615749069</v>
      </c>
    </row>
    <row r="1693" spans="89:91">
      <c r="CK1693" s="63">
        <v>37118</v>
      </c>
      <c r="CL1693" s="70">
        <v>68.551936915336213</v>
      </c>
      <c r="CM1693" s="70">
        <v>80.142151979114161</v>
      </c>
    </row>
    <row r="1694" spans="89:91">
      <c r="CK1694" s="63">
        <v>37119</v>
      </c>
      <c r="CL1694" s="70">
        <v>68.660681023729154</v>
      </c>
      <c r="CM1694" s="70">
        <v>80.151321391471612</v>
      </c>
    </row>
    <row r="1695" spans="89:91">
      <c r="CK1695" s="63">
        <v>37120</v>
      </c>
      <c r="CL1695" s="70">
        <v>68.685345557474335</v>
      </c>
      <c r="CM1695" s="70">
        <v>80.160491852941419</v>
      </c>
    </row>
    <row r="1696" spans="89:91">
      <c r="CK1696" s="63">
        <v>37121</v>
      </c>
      <c r="CL1696" s="70">
        <v>68.700072546470736</v>
      </c>
      <c r="CM1696" s="70">
        <v>80.169663363643636</v>
      </c>
    </row>
    <row r="1697" spans="89:91">
      <c r="CK1697" s="63">
        <v>37122</v>
      </c>
      <c r="CL1697" s="70">
        <v>68.714802693116027</v>
      </c>
      <c r="CM1697" s="70">
        <v>80.178835923698287</v>
      </c>
    </row>
    <row r="1698" spans="89:91">
      <c r="CK1698" s="63">
        <v>37123</v>
      </c>
      <c r="CL1698" s="70">
        <v>68.729535998087229</v>
      </c>
      <c r="CM1698" s="70">
        <v>80.188009533225454</v>
      </c>
    </row>
    <row r="1699" spans="89:91">
      <c r="CK1699" s="63">
        <v>37124</v>
      </c>
      <c r="CL1699" s="70">
        <v>68.703345766024398</v>
      </c>
      <c r="CM1699" s="70">
        <v>80.197184192345233</v>
      </c>
    </row>
    <row r="1700" spans="89:91">
      <c r="CK1700" s="63">
        <v>37125</v>
      </c>
      <c r="CL1700" s="70">
        <v>68.763590405955227</v>
      </c>
      <c r="CM1700" s="70">
        <v>80.206359901177677</v>
      </c>
    </row>
    <row r="1701" spans="89:91">
      <c r="CK1701" s="63">
        <v>37126</v>
      </c>
      <c r="CL1701" s="70">
        <v>68.725252156255948</v>
      </c>
      <c r="CM1701" s="70">
        <v>80.215536659842883</v>
      </c>
    </row>
    <row r="1702" spans="89:91">
      <c r="CK1702" s="63">
        <v>37127</v>
      </c>
      <c r="CL1702" s="70">
        <v>68.697881295008486</v>
      </c>
      <c r="CM1702" s="70">
        <v>80.224714468460988</v>
      </c>
    </row>
    <row r="1703" spans="89:91">
      <c r="CK1703" s="63">
        <v>37128</v>
      </c>
      <c r="CL1703" s="70">
        <v>68.712610971822329</v>
      </c>
      <c r="CM1703" s="70">
        <v>80.233893327152117</v>
      </c>
    </row>
    <row r="1704" spans="89:91">
      <c r="CK1704" s="63">
        <v>37129</v>
      </c>
      <c r="CL1704" s="70">
        <v>68.727343806861342</v>
      </c>
      <c r="CM1704" s="70">
        <v>80.243073236036409</v>
      </c>
    </row>
    <row r="1705" spans="89:91">
      <c r="CK1705" s="63">
        <v>37130</v>
      </c>
      <c r="CL1705" s="70">
        <v>68.734474299863706</v>
      </c>
      <c r="CM1705" s="70">
        <v>80.25225419523403</v>
      </c>
    </row>
    <row r="1706" spans="89:91">
      <c r="CK1706" s="63">
        <v>37131</v>
      </c>
      <c r="CL1706" s="70">
        <v>68.71812308742193</v>
      </c>
      <c r="CM1706" s="70">
        <v>80.261436204865134</v>
      </c>
    </row>
    <row r="1707" spans="89:91">
      <c r="CK1707" s="63">
        <v>37132</v>
      </c>
      <c r="CL1707" s="70">
        <v>68.769361485310796</v>
      </c>
      <c r="CM1707" s="70">
        <v>80.27061926504993</v>
      </c>
    </row>
    <row r="1708" spans="89:91">
      <c r="CK1708" s="63">
        <v>37133</v>
      </c>
      <c r="CL1708" s="70">
        <v>68.902829600062603</v>
      </c>
      <c r="CM1708" s="70">
        <v>80.2798033759086</v>
      </c>
    </row>
    <row r="1709" spans="89:91">
      <c r="CK1709" s="63">
        <v>37134</v>
      </c>
      <c r="CL1709" s="70">
        <v>68.819719081046628</v>
      </c>
      <c r="CM1709" s="70">
        <v>80.288988537561352</v>
      </c>
    </row>
    <row r="1710" spans="89:91">
      <c r="CK1710" s="63">
        <v>37135</v>
      </c>
      <c r="CL1710" s="70">
        <v>68.828080613186955</v>
      </c>
      <c r="CM1710" s="70">
        <v>80.301703441128424</v>
      </c>
    </row>
    <row r="1711" spans="89:91">
      <c r="CK1711" s="63">
        <v>37136</v>
      </c>
      <c r="CL1711" s="70">
        <v>68.836443161245668</v>
      </c>
      <c r="CM1711" s="70">
        <v>80.314420358281367</v>
      </c>
    </row>
    <row r="1712" spans="89:91">
      <c r="CK1712" s="63">
        <v>37137</v>
      </c>
      <c r="CL1712" s="70">
        <v>68.771614935507614</v>
      </c>
      <c r="CM1712" s="70">
        <v>80.327139289339044</v>
      </c>
    </row>
    <row r="1713" spans="89:91">
      <c r="CK1713" s="63">
        <v>37138</v>
      </c>
      <c r="CL1713" s="70">
        <v>68.358879109138968</v>
      </c>
      <c r="CM1713" s="70">
        <v>80.339860234620403</v>
      </c>
    </row>
    <row r="1714" spans="89:91">
      <c r="CK1714" s="63">
        <v>37139</v>
      </c>
      <c r="CL1714" s="70">
        <v>68.432057852109367</v>
      </c>
      <c r="CM1714" s="70">
        <v>80.352583194444421</v>
      </c>
    </row>
    <row r="1715" spans="89:91">
      <c r="CK1715" s="63">
        <v>37140</v>
      </c>
      <c r="CL1715" s="70">
        <v>67.61235773215607</v>
      </c>
      <c r="CM1715" s="70">
        <v>80.365308169130117</v>
      </c>
    </row>
    <row r="1716" spans="89:91">
      <c r="CK1716" s="63">
        <v>37141</v>
      </c>
      <c r="CL1716" s="70">
        <v>67.830477654335439</v>
      </c>
      <c r="CM1716" s="70">
        <v>80.378035158996624</v>
      </c>
    </row>
    <row r="1717" spans="89:91">
      <c r="CK1717" s="63">
        <v>37142</v>
      </c>
      <c r="CL1717" s="70">
        <v>67.838718994558462</v>
      </c>
      <c r="CM1717" s="70">
        <v>80.39076416436302</v>
      </c>
    </row>
    <row r="1718" spans="89:91">
      <c r="CK1718" s="63">
        <v>37143</v>
      </c>
      <c r="CL1718" s="70">
        <v>67.846961336096697</v>
      </c>
      <c r="CM1718" s="70">
        <v>80.403495185548493</v>
      </c>
    </row>
    <row r="1719" spans="89:91">
      <c r="CK1719" s="63">
        <v>37144</v>
      </c>
      <c r="CL1719" s="70">
        <v>67.722389532088783</v>
      </c>
      <c r="CM1719" s="70">
        <v>80.416228222872263</v>
      </c>
    </row>
    <row r="1720" spans="89:91">
      <c r="CK1720" s="63">
        <v>37145</v>
      </c>
      <c r="CL1720" s="70">
        <v>67.730617739705039</v>
      </c>
      <c r="CM1720" s="70">
        <v>80.428963276653704</v>
      </c>
    </row>
    <row r="1721" spans="89:91">
      <c r="CK1721" s="63">
        <v>37146</v>
      </c>
      <c r="CL1721" s="70">
        <v>67.903048577126938</v>
      </c>
      <c r="CM1721" s="70">
        <v>80.441700347212048</v>
      </c>
    </row>
    <row r="1722" spans="89:91">
      <c r="CK1722" s="63">
        <v>37147</v>
      </c>
      <c r="CL1722" s="70">
        <v>67.991636477169251</v>
      </c>
      <c r="CM1722" s="70">
        <v>80.454439434866728</v>
      </c>
    </row>
    <row r="1723" spans="89:91">
      <c r="CK1723" s="63">
        <v>37148</v>
      </c>
      <c r="CL1723" s="70">
        <v>68.203430400332465</v>
      </c>
      <c r="CM1723" s="70">
        <v>80.467180539937161</v>
      </c>
    </row>
    <row r="1724" spans="89:91">
      <c r="CK1724" s="63">
        <v>37149</v>
      </c>
      <c r="CL1724" s="70">
        <v>68.211717053968783</v>
      </c>
      <c r="CM1724" s="70">
        <v>80.479923662742863</v>
      </c>
    </row>
    <row r="1725" spans="89:91">
      <c r="CK1725" s="63">
        <v>37150</v>
      </c>
      <c r="CL1725" s="70">
        <v>68.220004714425826</v>
      </c>
      <c r="CM1725" s="70">
        <v>80.492668803603308</v>
      </c>
    </row>
    <row r="1726" spans="89:91">
      <c r="CK1726" s="63">
        <v>37151</v>
      </c>
      <c r="CL1726" s="70">
        <v>67.24324796743629</v>
      </c>
      <c r="CM1726" s="70">
        <v>80.505415962838185</v>
      </c>
    </row>
    <row r="1727" spans="89:91">
      <c r="CK1727" s="63">
        <v>37152</v>
      </c>
      <c r="CL1727" s="70">
        <v>67.244544332671708</v>
      </c>
      <c r="CM1727" s="70">
        <v>80.518165140767039</v>
      </c>
    </row>
    <row r="1728" spans="89:91">
      <c r="CK1728" s="63">
        <v>37153</v>
      </c>
      <c r="CL1728" s="70">
        <v>67.389709856891827</v>
      </c>
      <c r="CM1728" s="70">
        <v>80.530916337709613</v>
      </c>
    </row>
    <row r="1729" spans="89:91">
      <c r="CK1729" s="63">
        <v>37154</v>
      </c>
      <c r="CL1729" s="70">
        <v>67.397897644235613</v>
      </c>
      <c r="CM1729" s="70">
        <v>80.543669553985609</v>
      </c>
    </row>
    <row r="1730" spans="89:91">
      <c r="CK1730" s="63">
        <v>37155</v>
      </c>
      <c r="CL1730" s="70">
        <v>67.063423127953087</v>
      </c>
      <c r="CM1730" s="70">
        <v>80.556424789914871</v>
      </c>
    </row>
    <row r="1731" spans="89:91">
      <c r="CK1731" s="63">
        <v>37156</v>
      </c>
      <c r="CL1731" s="70">
        <v>67.071571271761457</v>
      </c>
      <c r="CM1731" s="70">
        <v>80.569182045817186</v>
      </c>
    </row>
    <row r="1732" spans="89:91">
      <c r="CK1732" s="63">
        <v>37157</v>
      </c>
      <c r="CL1732" s="70">
        <v>67.079720405561744</v>
      </c>
      <c r="CM1732" s="70">
        <v>80.58194132201244</v>
      </c>
    </row>
    <row r="1733" spans="89:91">
      <c r="CK1733" s="63">
        <v>37158</v>
      </c>
      <c r="CL1733" s="70">
        <v>66.261540114719892</v>
      </c>
      <c r="CM1733" s="70">
        <v>80.594702618820619</v>
      </c>
    </row>
    <row r="1734" spans="89:91">
      <c r="CK1734" s="63">
        <v>37159</v>
      </c>
      <c r="CL1734" s="70">
        <v>66.4357276946306</v>
      </c>
      <c r="CM1734" s="70">
        <v>80.607465936561695</v>
      </c>
    </row>
    <row r="1735" spans="89:91">
      <c r="CK1735" s="63">
        <v>37160</v>
      </c>
      <c r="CL1735" s="70">
        <v>66.438071351719913</v>
      </c>
      <c r="CM1735" s="70">
        <v>80.620231275555696</v>
      </c>
    </row>
    <row r="1736" spans="89:91">
      <c r="CK1736" s="63">
        <v>37161</v>
      </c>
      <c r="CL1736" s="70">
        <v>66.342063562547295</v>
      </c>
      <c r="CM1736" s="70">
        <v>80.63299863612275</v>
      </c>
    </row>
    <row r="1737" spans="89:91">
      <c r="CK1737" s="63">
        <v>37162</v>
      </c>
      <c r="CL1737" s="70">
        <v>66.227647461828056</v>
      </c>
      <c r="CM1737" s="70">
        <v>80.645768018583027</v>
      </c>
    </row>
    <row r="1738" spans="89:91">
      <c r="CK1738" s="63">
        <v>37163</v>
      </c>
      <c r="CL1738" s="70">
        <v>66.235694059666926</v>
      </c>
      <c r="CM1738" s="70">
        <v>80.658539423256613</v>
      </c>
    </row>
    <row r="1739" spans="89:91">
      <c r="CK1739" s="63">
        <v>37164</v>
      </c>
      <c r="CL1739" s="70">
        <v>66.243741635159992</v>
      </c>
      <c r="CM1739" s="70">
        <v>80.671312850463849</v>
      </c>
    </row>
    <row r="1740" spans="89:91">
      <c r="CK1740" s="63">
        <v>37165</v>
      </c>
      <c r="CL1740" s="70">
        <v>66.257589650169237</v>
      </c>
      <c r="CM1740" s="70">
        <v>80.675390230591063</v>
      </c>
    </row>
    <row r="1741" spans="89:91">
      <c r="CK1741" s="63">
        <v>37166</v>
      </c>
      <c r="CL1741" s="70">
        <v>66.335528097756708</v>
      </c>
      <c r="CM1741" s="70">
        <v>80.679467816801804</v>
      </c>
    </row>
    <row r="1742" spans="89:91">
      <c r="CK1742" s="63">
        <v>37167</v>
      </c>
      <c r="CL1742" s="70">
        <v>66.395813943990689</v>
      </c>
      <c r="CM1742" s="70">
        <v>80.683545609106488</v>
      </c>
    </row>
    <row r="1743" spans="89:91">
      <c r="CK1743" s="63">
        <v>37168</v>
      </c>
      <c r="CL1743" s="70">
        <v>66.409619098169884</v>
      </c>
      <c r="CM1743" s="70">
        <v>80.687623607515548</v>
      </c>
    </row>
    <row r="1744" spans="89:91">
      <c r="CK1744" s="63">
        <v>37169</v>
      </c>
      <c r="CL1744" s="70">
        <v>66.423427122745082</v>
      </c>
      <c r="CM1744" s="70">
        <v>80.691701812039369</v>
      </c>
    </row>
    <row r="1745" spans="89:91">
      <c r="CK1745" s="63">
        <v>37170</v>
      </c>
      <c r="CL1745" s="70">
        <v>66.437238018313167</v>
      </c>
      <c r="CM1745" s="70">
        <v>80.69578022268837</v>
      </c>
    </row>
    <row r="1746" spans="89:91">
      <c r="CK1746" s="63">
        <v>37171</v>
      </c>
      <c r="CL1746" s="70">
        <v>66.451051785471066</v>
      </c>
      <c r="CM1746" s="70">
        <v>80.699858839473038</v>
      </c>
    </row>
    <row r="1747" spans="89:91">
      <c r="CK1747" s="63">
        <v>37172</v>
      </c>
      <c r="CL1747" s="70">
        <v>66.464868424815819</v>
      </c>
      <c r="CM1747" s="70">
        <v>80.703937662403675</v>
      </c>
    </row>
    <row r="1748" spans="89:91">
      <c r="CK1748" s="63">
        <v>37173</v>
      </c>
      <c r="CL1748" s="70">
        <v>66.425433113607781</v>
      </c>
      <c r="CM1748" s="70">
        <v>80.708016691490798</v>
      </c>
    </row>
    <row r="1749" spans="89:91">
      <c r="CK1749" s="63">
        <v>37174</v>
      </c>
      <c r="CL1749" s="70">
        <v>66.458520847700171</v>
      </c>
      <c r="CM1749" s="70">
        <v>80.71209592674478</v>
      </c>
    </row>
    <row r="1750" spans="89:91">
      <c r="CK1750" s="63">
        <v>37175</v>
      </c>
      <c r="CL1750" s="70">
        <v>66.150575661736298</v>
      </c>
      <c r="CM1750" s="70">
        <v>80.716175368176067</v>
      </c>
    </row>
    <row r="1751" spans="89:91">
      <c r="CK1751" s="63">
        <v>37176</v>
      </c>
      <c r="CL1751" s="70">
        <v>66.359672694943455</v>
      </c>
      <c r="CM1751" s="70">
        <v>80.720255015795047</v>
      </c>
    </row>
    <row r="1752" spans="89:91">
      <c r="CK1752" s="63">
        <v>37177</v>
      </c>
      <c r="CL1752" s="70">
        <v>66.373470334559798</v>
      </c>
      <c r="CM1752" s="70">
        <v>80.724334869612179</v>
      </c>
    </row>
    <row r="1753" spans="89:91">
      <c r="CK1753" s="63">
        <v>37178</v>
      </c>
      <c r="CL1753" s="70">
        <v>66.387270843009745</v>
      </c>
      <c r="CM1753" s="70">
        <v>80.72841492963785</v>
      </c>
    </row>
    <row r="1754" spans="89:91">
      <c r="CK1754" s="63">
        <v>37179</v>
      </c>
      <c r="CL1754" s="70">
        <v>66.398832839707794</v>
      </c>
      <c r="CM1754" s="70">
        <v>80.732495195882507</v>
      </c>
    </row>
    <row r="1755" spans="89:91">
      <c r="CK1755" s="63">
        <v>37180</v>
      </c>
      <c r="CL1755" s="70">
        <v>66.402421829779428</v>
      </c>
      <c r="CM1755" s="70">
        <v>80.736575668356551</v>
      </c>
    </row>
    <row r="1756" spans="89:91">
      <c r="CK1756" s="63">
        <v>37181</v>
      </c>
      <c r="CL1756" s="70">
        <v>66.321637527678192</v>
      </c>
      <c r="CM1756" s="70">
        <v>80.740656347070427</v>
      </c>
    </row>
    <row r="1757" spans="89:91">
      <c r="CK1757" s="63">
        <v>37182</v>
      </c>
      <c r="CL1757" s="70">
        <v>66.353922450977961</v>
      </c>
      <c r="CM1757" s="70">
        <v>80.744737232034566</v>
      </c>
    </row>
    <row r="1758" spans="89:91">
      <c r="CK1758" s="63">
        <v>37183</v>
      </c>
      <c r="CL1758" s="70">
        <v>66.247677727028204</v>
      </c>
      <c r="CM1758" s="70">
        <v>80.748818323259371</v>
      </c>
    </row>
    <row r="1759" spans="89:91">
      <c r="CK1759" s="63">
        <v>37184</v>
      </c>
      <c r="CL1759" s="70">
        <v>66.261452080420497</v>
      </c>
      <c r="CM1759" s="70">
        <v>80.752899620755258</v>
      </c>
    </row>
    <row r="1760" spans="89:91">
      <c r="CK1760" s="63">
        <v>37185</v>
      </c>
      <c r="CL1760" s="70">
        <v>66.275229297804685</v>
      </c>
      <c r="CM1760" s="70">
        <v>80.756981124532686</v>
      </c>
    </row>
    <row r="1761" spans="89:91">
      <c r="CK1761" s="63">
        <v>37186</v>
      </c>
      <c r="CL1761" s="70">
        <v>66.289009379776218</v>
      </c>
      <c r="CM1761" s="70">
        <v>80.761062834602058</v>
      </c>
    </row>
    <row r="1762" spans="89:91">
      <c r="CK1762" s="63">
        <v>37187</v>
      </c>
      <c r="CL1762" s="70">
        <v>66.302792326930756</v>
      </c>
      <c r="CM1762" s="70">
        <v>80.765144750973803</v>
      </c>
    </row>
    <row r="1763" spans="89:91">
      <c r="CK1763" s="63">
        <v>37188</v>
      </c>
      <c r="CL1763" s="70">
        <v>66.626046749369834</v>
      </c>
      <c r="CM1763" s="70">
        <v>80.769226873658369</v>
      </c>
    </row>
    <row r="1764" spans="89:91">
      <c r="CK1764" s="63">
        <v>37189</v>
      </c>
      <c r="CL1764" s="70">
        <v>66.698955639641312</v>
      </c>
      <c r="CM1764" s="70">
        <v>80.773309202666141</v>
      </c>
    </row>
    <row r="1765" spans="89:91">
      <c r="CK1765" s="63">
        <v>37190</v>
      </c>
      <c r="CL1765" s="70">
        <v>66.630349501455044</v>
      </c>
      <c r="CM1765" s="70">
        <v>80.77739173800758</v>
      </c>
    </row>
    <row r="1766" spans="89:91">
      <c r="CK1766" s="63">
        <v>37191</v>
      </c>
      <c r="CL1766" s="70">
        <v>66.644203420749662</v>
      </c>
      <c r="CM1766" s="70">
        <v>80.781474479693117</v>
      </c>
    </row>
    <row r="1767" spans="89:91">
      <c r="CK1767" s="63">
        <v>37192</v>
      </c>
      <c r="CL1767" s="70">
        <v>66.658060220579657</v>
      </c>
      <c r="CM1767" s="70">
        <v>80.785557427733167</v>
      </c>
    </row>
    <row r="1768" spans="89:91">
      <c r="CK1768" s="63">
        <v>37193</v>
      </c>
      <c r="CL1768" s="70">
        <v>66.905303659779975</v>
      </c>
      <c r="CM1768" s="70">
        <v>80.789640582138162</v>
      </c>
    </row>
    <row r="1769" spans="89:91">
      <c r="CK1769" s="63">
        <v>37194</v>
      </c>
      <c r="CL1769" s="70">
        <v>66.978902087996545</v>
      </c>
      <c r="CM1769" s="70">
        <v>80.793723942918533</v>
      </c>
    </row>
    <row r="1770" spans="89:91">
      <c r="CK1770" s="63">
        <v>37195</v>
      </c>
      <c r="CL1770" s="70">
        <v>66.888267089308457</v>
      </c>
      <c r="CM1770" s="70">
        <v>80.797807510084724</v>
      </c>
    </row>
    <row r="1771" spans="89:91">
      <c r="CK1771" s="63">
        <v>37196</v>
      </c>
      <c r="CL1771" s="70">
        <v>67.042369060669358</v>
      </c>
      <c r="CM1771" s="70">
        <v>80.805099645255723</v>
      </c>
    </row>
    <row r="1772" spans="89:91">
      <c r="CK1772" s="63">
        <v>37197</v>
      </c>
      <c r="CL1772" s="70">
        <v>66.937754476024352</v>
      </c>
      <c r="CM1772" s="70">
        <v>80.8123924385539</v>
      </c>
    </row>
    <row r="1773" spans="89:91">
      <c r="CK1773" s="63">
        <v>37198</v>
      </c>
      <c r="CL1773" s="70">
        <v>66.950312352055619</v>
      </c>
      <c r="CM1773" s="70">
        <v>80.819685890038699</v>
      </c>
    </row>
    <row r="1774" spans="89:91">
      <c r="CK1774" s="63">
        <v>37199</v>
      </c>
      <c r="CL1774" s="70">
        <v>66.962872584010711</v>
      </c>
      <c r="CM1774" s="70">
        <v>80.826979999769492</v>
      </c>
    </row>
    <row r="1775" spans="89:91">
      <c r="CK1775" s="63">
        <v>37200</v>
      </c>
      <c r="CL1775" s="70">
        <v>67.50467203694825</v>
      </c>
      <c r="CM1775" s="70">
        <v>80.834274767805709</v>
      </c>
    </row>
    <row r="1776" spans="89:91">
      <c r="CK1776" s="63">
        <v>37201</v>
      </c>
      <c r="CL1776" s="70">
        <v>67.517336269706107</v>
      </c>
      <c r="CM1776" s="70">
        <v>80.841570194206724</v>
      </c>
    </row>
    <row r="1777" spans="89:91">
      <c r="CK1777" s="63">
        <v>37202</v>
      </c>
      <c r="CL1777" s="70">
        <v>67.566974076811434</v>
      </c>
      <c r="CM1777" s="70">
        <v>80.848866279032023</v>
      </c>
    </row>
    <row r="1778" spans="89:91">
      <c r="CK1778" s="63">
        <v>37203</v>
      </c>
      <c r="CL1778" s="70">
        <v>67.45276310994474</v>
      </c>
      <c r="CM1778" s="70">
        <v>80.856163022340951</v>
      </c>
    </row>
    <row r="1779" spans="89:91">
      <c r="CK1779" s="63">
        <v>37204</v>
      </c>
      <c r="CL1779" s="70">
        <v>67.503447986999404</v>
      </c>
      <c r="CM1779" s="70">
        <v>80.863460424193022</v>
      </c>
    </row>
    <row r="1780" spans="89:91">
      <c r="CK1780" s="63">
        <v>37205</v>
      </c>
      <c r="CL1780" s="70">
        <v>67.516111990119015</v>
      </c>
      <c r="CM1780" s="70">
        <v>80.870758484647638</v>
      </c>
    </row>
    <row r="1781" spans="89:91">
      <c r="CK1781" s="63">
        <v>37206</v>
      </c>
      <c r="CL1781" s="70">
        <v>67.528778369072427</v>
      </c>
      <c r="CM1781" s="70">
        <v>80.878057203764172</v>
      </c>
    </row>
    <row r="1782" spans="89:91">
      <c r="CK1782" s="63">
        <v>37207</v>
      </c>
      <c r="CL1782" s="70">
        <v>67.613720418991747</v>
      </c>
      <c r="CM1782" s="70">
        <v>80.885356581602167</v>
      </c>
    </row>
    <row r="1783" spans="89:91">
      <c r="CK1783" s="63">
        <v>37208</v>
      </c>
      <c r="CL1783" s="70">
        <v>68.31854462063059</v>
      </c>
      <c r="CM1783" s="70">
        <v>80.892656618221011</v>
      </c>
    </row>
    <row r="1784" spans="89:91">
      <c r="CK1784" s="63">
        <v>37209</v>
      </c>
      <c r="CL1784" s="70">
        <v>68.33136154018068</v>
      </c>
      <c r="CM1784" s="70">
        <v>80.89995731368019</v>
      </c>
    </row>
    <row r="1785" spans="89:91">
      <c r="CK1785" s="63">
        <v>37210</v>
      </c>
      <c r="CL1785" s="70">
        <v>68.347095274146056</v>
      </c>
      <c r="CM1785" s="70">
        <v>80.907258668039162</v>
      </c>
    </row>
    <row r="1786" spans="89:91">
      <c r="CK1786" s="63">
        <v>37211</v>
      </c>
      <c r="CL1786" s="70">
        <v>68.359917549949458</v>
      </c>
      <c r="CM1786" s="70">
        <v>80.914560681357358</v>
      </c>
    </row>
    <row r="1787" spans="89:91">
      <c r="CK1787" s="63">
        <v>37212</v>
      </c>
      <c r="CL1787" s="70">
        <v>68.372742231279446</v>
      </c>
      <c r="CM1787" s="70">
        <v>80.921863353694306</v>
      </c>
    </row>
    <row r="1788" spans="89:91">
      <c r="CK1788" s="63">
        <v>37213</v>
      </c>
      <c r="CL1788" s="70">
        <v>68.385569318587329</v>
      </c>
      <c r="CM1788" s="70">
        <v>80.92916668510945</v>
      </c>
    </row>
    <row r="1789" spans="89:91">
      <c r="CK1789" s="63">
        <v>37214</v>
      </c>
      <c r="CL1789" s="70">
        <v>68.626883870581594</v>
      </c>
      <c r="CM1789" s="70">
        <v>80.936470675662278</v>
      </c>
    </row>
    <row r="1790" spans="89:91">
      <c r="CK1790" s="63">
        <v>37215</v>
      </c>
      <c r="CL1790" s="70">
        <v>68.736213440416947</v>
      </c>
      <c r="CM1790" s="70">
        <v>80.943775325412275</v>
      </c>
    </row>
    <row r="1791" spans="89:91">
      <c r="CK1791" s="63">
        <v>37216</v>
      </c>
      <c r="CL1791" s="70">
        <v>68.749108716842059</v>
      </c>
      <c r="CM1791" s="70">
        <v>80.951080634418958</v>
      </c>
    </row>
    <row r="1792" spans="89:91">
      <c r="CK1792" s="63">
        <v>37217</v>
      </c>
      <c r="CL1792" s="70">
        <v>68.626489516865888</v>
      </c>
      <c r="CM1792" s="70">
        <v>80.958386602741797</v>
      </c>
    </row>
    <row r="1793" spans="89:91">
      <c r="CK1793" s="63">
        <v>37218</v>
      </c>
      <c r="CL1793" s="70">
        <v>68.598100024844229</v>
      </c>
      <c r="CM1793" s="70">
        <v>80.965693230440294</v>
      </c>
    </row>
    <row r="1794" spans="89:91">
      <c r="CK1794" s="63">
        <v>37219</v>
      </c>
      <c r="CL1794" s="70">
        <v>68.610969390463623</v>
      </c>
      <c r="CM1794" s="70">
        <v>80.973000517573993</v>
      </c>
    </row>
    <row r="1795" spans="89:91">
      <c r="CK1795" s="63">
        <v>37220</v>
      </c>
      <c r="CL1795" s="70">
        <v>68.623841170443939</v>
      </c>
      <c r="CM1795" s="70">
        <v>80.980308464202366</v>
      </c>
    </row>
    <row r="1796" spans="89:91">
      <c r="CK1796" s="63">
        <v>37221</v>
      </c>
      <c r="CL1796" s="70">
        <v>68.712177044389634</v>
      </c>
      <c r="CM1796" s="70">
        <v>80.987617070384985</v>
      </c>
    </row>
    <row r="1797" spans="89:91">
      <c r="CK1797" s="63">
        <v>37222</v>
      </c>
      <c r="CL1797" s="70">
        <v>68.766319557692924</v>
      </c>
      <c r="CM1797" s="70">
        <v>80.994926336181308</v>
      </c>
    </row>
    <row r="1798" spans="89:91">
      <c r="CK1798" s="63">
        <v>37223</v>
      </c>
      <c r="CL1798" s="70">
        <v>68.882801686563113</v>
      </c>
      <c r="CM1798" s="70">
        <v>81.002236261650935</v>
      </c>
    </row>
    <row r="1799" spans="89:91">
      <c r="CK1799" s="63">
        <v>37224</v>
      </c>
      <c r="CL1799" s="70">
        <v>68.923314908864</v>
      </c>
      <c r="CM1799" s="70">
        <v>81.009546846853382</v>
      </c>
    </row>
    <row r="1800" spans="89:91">
      <c r="CK1800" s="63">
        <v>37225</v>
      </c>
      <c r="CL1800" s="70">
        <v>68.936245286512062</v>
      </c>
      <c r="CM1800" s="70">
        <v>81.016858091848121</v>
      </c>
    </row>
    <row r="1801" spans="89:91">
      <c r="CK1801" s="63">
        <v>37226</v>
      </c>
      <c r="CL1801" s="70">
        <v>68.946123073243086</v>
      </c>
      <c r="CM1801" s="70">
        <v>81.017526607415022</v>
      </c>
    </row>
    <row r="1802" spans="89:91">
      <c r="CK1802" s="63">
        <v>37227</v>
      </c>
      <c r="CL1802" s="70">
        <v>68.955976583616973</v>
      </c>
      <c r="CM1802" s="70">
        <v>81.01819512849822</v>
      </c>
    </row>
    <row r="1803" spans="89:91">
      <c r="CK1803" s="63">
        <v>37228</v>
      </c>
      <c r="CL1803" s="70">
        <v>68.965831502216062</v>
      </c>
      <c r="CM1803" s="70">
        <v>81.018863655097732</v>
      </c>
    </row>
    <row r="1804" spans="89:91">
      <c r="CK1804" s="63">
        <v>37229</v>
      </c>
      <c r="CL1804" s="70">
        <v>69.021465832964026</v>
      </c>
      <c r="CM1804" s="70">
        <v>81.019532187213656</v>
      </c>
    </row>
    <row r="1805" spans="89:91">
      <c r="CK1805" s="63">
        <v>37230</v>
      </c>
      <c r="CL1805" s="70">
        <v>68.916548033992314</v>
      </c>
      <c r="CM1805" s="70">
        <v>81.020200724846021</v>
      </c>
    </row>
    <row r="1806" spans="89:91">
      <c r="CK1806" s="63">
        <v>37231</v>
      </c>
      <c r="CL1806" s="70">
        <v>69.0685545188459</v>
      </c>
      <c r="CM1806" s="70">
        <v>81.02086926799484</v>
      </c>
    </row>
    <row r="1807" spans="89:91">
      <c r="CK1807" s="63">
        <v>37232</v>
      </c>
      <c r="CL1807" s="70">
        <v>69.024131178467613</v>
      </c>
      <c r="CM1807" s="70">
        <v>81.021537816660199</v>
      </c>
    </row>
    <row r="1808" spans="89:91">
      <c r="CK1808" s="63">
        <v>37233</v>
      </c>
      <c r="CL1808" s="70">
        <v>69.033995837454952</v>
      </c>
      <c r="CM1808" s="70">
        <v>81.022206370842127</v>
      </c>
    </row>
    <row r="1809" spans="89:91">
      <c r="CK1809" s="63">
        <v>37234</v>
      </c>
      <c r="CL1809" s="70">
        <v>69.043861906260759</v>
      </c>
      <c r="CM1809" s="70">
        <v>81.022874930540667</v>
      </c>
    </row>
    <row r="1810" spans="89:91">
      <c r="CK1810" s="63">
        <v>37235</v>
      </c>
      <c r="CL1810" s="70">
        <v>69.02570490940694</v>
      </c>
      <c r="CM1810" s="70">
        <v>81.023543495755874</v>
      </c>
    </row>
    <row r="1811" spans="89:91">
      <c r="CK1811" s="63">
        <v>37236</v>
      </c>
      <c r="CL1811" s="70">
        <v>69.091443629139206</v>
      </c>
      <c r="CM1811" s="70">
        <v>81.024212066487777</v>
      </c>
    </row>
    <row r="1812" spans="89:91">
      <c r="CK1812" s="63">
        <v>37237</v>
      </c>
      <c r="CL1812" s="70">
        <v>69.196619612893656</v>
      </c>
      <c r="CM1812" s="70">
        <v>81.02488064273642</v>
      </c>
    </row>
    <row r="1813" spans="89:91">
      <c r="CK1813" s="63">
        <v>37238</v>
      </c>
      <c r="CL1813" s="70">
        <v>69.206508923253736</v>
      </c>
      <c r="CM1813" s="70">
        <v>81.025549224501887</v>
      </c>
    </row>
    <row r="1814" spans="89:91">
      <c r="CK1814" s="63">
        <v>37239</v>
      </c>
      <c r="CL1814" s="70">
        <v>69.365014486622442</v>
      </c>
      <c r="CM1814" s="70">
        <v>81.026217811784193</v>
      </c>
    </row>
    <row r="1815" spans="89:91">
      <c r="CK1815" s="63">
        <v>37240</v>
      </c>
      <c r="CL1815" s="70">
        <v>69.374927863319542</v>
      </c>
      <c r="CM1815" s="70">
        <v>81.026886404583379</v>
      </c>
    </row>
    <row r="1816" spans="89:91">
      <c r="CK1816" s="63">
        <v>37241</v>
      </c>
      <c r="CL1816" s="70">
        <v>69.384842656797673</v>
      </c>
      <c r="CM1816" s="70">
        <v>81.027555002899504</v>
      </c>
    </row>
    <row r="1817" spans="89:91">
      <c r="CK1817" s="63">
        <v>37242</v>
      </c>
      <c r="CL1817" s="70">
        <v>69.394758867259327</v>
      </c>
      <c r="CM1817" s="70">
        <v>81.028223606732624</v>
      </c>
    </row>
    <row r="1818" spans="89:91">
      <c r="CK1818" s="63">
        <v>37243</v>
      </c>
      <c r="CL1818" s="70">
        <v>69.360762266181069</v>
      </c>
      <c r="CM1818" s="70">
        <v>81.028892216082767</v>
      </c>
    </row>
    <row r="1819" spans="89:91">
      <c r="CK1819" s="63">
        <v>37244</v>
      </c>
      <c r="CL1819" s="70">
        <v>69.33358331833098</v>
      </c>
      <c r="CM1819" s="70">
        <v>81.029560830949976</v>
      </c>
    </row>
    <row r="1820" spans="89:91">
      <c r="CK1820" s="63">
        <v>37245</v>
      </c>
      <c r="CL1820" s="70">
        <v>69.270341237337391</v>
      </c>
      <c r="CM1820" s="70">
        <v>81.030229451334293</v>
      </c>
    </row>
    <row r="1821" spans="89:91">
      <c r="CK1821" s="63">
        <v>37246</v>
      </c>
      <c r="CL1821" s="70">
        <v>69.280241083703814</v>
      </c>
      <c r="CM1821" s="70">
        <v>81.030898077235776</v>
      </c>
    </row>
    <row r="1822" spans="89:91">
      <c r="CK1822" s="63">
        <v>37247</v>
      </c>
      <c r="CL1822" s="70">
        <v>69.290142344917555</v>
      </c>
      <c r="CM1822" s="70">
        <v>81.031566708654452</v>
      </c>
    </row>
    <row r="1823" spans="89:91">
      <c r="CK1823" s="63">
        <v>37248</v>
      </c>
      <c r="CL1823" s="70">
        <v>69.30004502118085</v>
      </c>
      <c r="CM1823" s="70">
        <v>81.032235345590394</v>
      </c>
    </row>
    <row r="1824" spans="89:91">
      <c r="CK1824" s="63">
        <v>37249</v>
      </c>
      <c r="CL1824" s="70">
        <v>69.309949112695946</v>
      </c>
      <c r="CM1824" s="70">
        <v>81.032903988043628</v>
      </c>
    </row>
    <row r="1825" spans="89:91">
      <c r="CK1825" s="63">
        <v>37250</v>
      </c>
      <c r="CL1825" s="70">
        <v>69.31985461966508</v>
      </c>
      <c r="CM1825" s="70">
        <v>81.033572636014213</v>
      </c>
    </row>
    <row r="1826" spans="89:91">
      <c r="CK1826" s="63">
        <v>37251</v>
      </c>
      <c r="CL1826" s="70">
        <v>69.329761542290527</v>
      </c>
      <c r="CM1826" s="70">
        <v>81.034241289502191</v>
      </c>
    </row>
    <row r="1827" spans="89:91">
      <c r="CK1827" s="63">
        <v>37252</v>
      </c>
      <c r="CL1827" s="70">
        <v>69.339669880774636</v>
      </c>
      <c r="CM1827" s="70">
        <v>81.034909948507604</v>
      </c>
    </row>
    <row r="1828" spans="89:91">
      <c r="CK1828" s="63">
        <v>37253</v>
      </c>
      <c r="CL1828" s="70">
        <v>69.349579635319742</v>
      </c>
      <c r="CM1828" s="70">
        <v>81.035578613030495</v>
      </c>
    </row>
    <row r="1829" spans="89:91">
      <c r="CK1829" s="63">
        <v>37254</v>
      </c>
      <c r="CL1829" s="70">
        <v>69.359490806128235</v>
      </c>
      <c r="CM1829" s="70">
        <v>81.036247283070921</v>
      </c>
    </row>
    <row r="1830" spans="89:91">
      <c r="CK1830" s="63">
        <v>37255</v>
      </c>
      <c r="CL1830" s="70">
        <v>69.369403393402493</v>
      </c>
      <c r="CM1830" s="70">
        <v>81.036915958628896</v>
      </c>
    </row>
    <row r="1831" spans="89:91">
      <c r="CK1831" s="63">
        <v>37256</v>
      </c>
      <c r="CL1831" s="70">
        <v>69.379317397344991</v>
      </c>
      <c r="CM1831" s="70">
        <v>81.037584639704491</v>
      </c>
    </row>
    <row r="1832" spans="89:91">
      <c r="CK1832" s="63">
        <v>37257</v>
      </c>
      <c r="CL1832" s="70">
        <v>69.336066078346462</v>
      </c>
      <c r="CM1832" s="70">
        <v>80.982702240215843</v>
      </c>
    </row>
    <row r="1833" spans="89:91">
      <c r="CK1833" s="63">
        <v>37258</v>
      </c>
      <c r="CL1833" s="70">
        <v>69.292841722377645</v>
      </c>
      <c r="CM1833" s="70">
        <v>80.927857009625868</v>
      </c>
    </row>
    <row r="1834" spans="89:91">
      <c r="CK1834" s="63">
        <v>37259</v>
      </c>
      <c r="CL1834" s="70">
        <v>69.249644312629655</v>
      </c>
      <c r="CM1834" s="70">
        <v>80.873048922762095</v>
      </c>
    </row>
    <row r="1835" spans="89:91">
      <c r="CK1835" s="63">
        <v>37260</v>
      </c>
      <c r="CL1835" s="70">
        <v>69.206473832304155</v>
      </c>
      <c r="CM1835" s="70">
        <v>80.818277954469082</v>
      </c>
    </row>
    <row r="1836" spans="89:91">
      <c r="CK1836" s="63">
        <v>37261</v>
      </c>
      <c r="CL1836" s="70">
        <v>69.163330264613208</v>
      </c>
      <c r="CM1836" s="70">
        <v>80.76354407960838</v>
      </c>
    </row>
    <row r="1837" spans="89:91">
      <c r="CK1837" s="63">
        <v>37262</v>
      </c>
      <c r="CL1837" s="70">
        <v>69.120213592779393</v>
      </c>
      <c r="CM1837" s="70">
        <v>80.708847273058623</v>
      </c>
    </row>
    <row r="1838" spans="89:91">
      <c r="CK1838" s="63">
        <v>37263</v>
      </c>
      <c r="CL1838" s="70">
        <v>69.07712380003575</v>
      </c>
      <c r="CM1838" s="70">
        <v>80.654187509715456</v>
      </c>
    </row>
    <row r="1839" spans="89:91">
      <c r="CK1839" s="63">
        <v>37264</v>
      </c>
      <c r="CL1839" s="70">
        <v>69.034060869625748</v>
      </c>
      <c r="CM1839" s="70">
        <v>80.599564764491475</v>
      </c>
    </row>
    <row r="1840" spans="89:91">
      <c r="CK1840" s="63">
        <v>37265</v>
      </c>
      <c r="CL1840" s="70">
        <v>68.991024784803301</v>
      </c>
      <c r="CM1840" s="70">
        <v>80.544979012316304</v>
      </c>
    </row>
    <row r="1841" spans="89:91">
      <c r="CK1841" s="63">
        <v>37266</v>
      </c>
      <c r="CL1841" s="70">
        <v>68.948015528832784</v>
      </c>
      <c r="CM1841" s="70">
        <v>80.490430228136589</v>
      </c>
    </row>
    <row r="1842" spans="89:91">
      <c r="CK1842" s="63">
        <v>37267</v>
      </c>
      <c r="CL1842" s="70">
        <v>111.74518124344614</v>
      </c>
      <c r="CM1842" s="70">
        <v>128.69746941906527</v>
      </c>
    </row>
    <row r="1843" spans="89:91">
      <c r="CK1843" s="63">
        <v>37268</v>
      </c>
      <c r="CL1843" s="70">
        <v>111.67551889071892</v>
      </c>
      <c r="CM1843" s="70">
        <v>128.61030954181524</v>
      </c>
    </row>
    <row r="1844" spans="89:91">
      <c r="CK1844" s="63">
        <v>37269</v>
      </c>
      <c r="CL1844" s="70">
        <v>111.60589996575597</v>
      </c>
      <c r="CM1844" s="70">
        <v>128.52320869326437</v>
      </c>
    </row>
    <row r="1845" spans="89:91">
      <c r="CK1845" s="63">
        <v>37270</v>
      </c>
      <c r="CL1845" s="70">
        <v>111.53087104203692</v>
      </c>
      <c r="CM1845" s="70">
        <v>128.43616683343564</v>
      </c>
    </row>
    <row r="1846" spans="89:91">
      <c r="CK1846" s="63">
        <v>37271</v>
      </c>
      <c r="CL1846" s="70">
        <v>119.52281624461601</v>
      </c>
      <c r="CM1846" s="70">
        <v>136.37100791752789</v>
      </c>
    </row>
    <row r="1847" spans="89:91">
      <c r="CK1847" s="63">
        <v>37272</v>
      </c>
      <c r="CL1847" s="70">
        <v>130.84262977575446</v>
      </c>
      <c r="CM1847" s="70">
        <v>152.31143365520452</v>
      </c>
    </row>
    <row r="1848" spans="89:91">
      <c r="CK1848" s="63">
        <v>37273</v>
      </c>
      <c r="CL1848" s="70">
        <v>130.70835653544884</v>
      </c>
      <c r="CM1848" s="70">
        <v>152.20828130946617</v>
      </c>
    </row>
    <row r="1849" spans="89:91">
      <c r="CK1849" s="63">
        <v>37274</v>
      </c>
      <c r="CL1849" s="70">
        <v>134.02636988004014</v>
      </c>
      <c r="CM1849" s="70">
        <v>156.10796721335203</v>
      </c>
    </row>
    <row r="1850" spans="89:91">
      <c r="CK1850" s="63">
        <v>37275</v>
      </c>
      <c r="CL1850" s="70">
        <v>133.94281735321582</v>
      </c>
      <c r="CM1850" s="70">
        <v>156.00224367953678</v>
      </c>
    </row>
    <row r="1851" spans="89:91">
      <c r="CK1851" s="63">
        <v>37276</v>
      </c>
      <c r="CL1851" s="70">
        <v>133.85931691334082</v>
      </c>
      <c r="CM1851" s="70">
        <v>155.89659174658723</v>
      </c>
    </row>
    <row r="1852" spans="89:91">
      <c r="CK1852" s="63">
        <v>37277</v>
      </c>
      <c r="CL1852" s="70">
        <v>133.72292745652734</v>
      </c>
      <c r="CM1852" s="70">
        <v>155.79101136601201</v>
      </c>
    </row>
    <row r="1853" spans="89:91">
      <c r="CK1853" s="63">
        <v>37278</v>
      </c>
      <c r="CL1853" s="70">
        <v>133.68253309010967</v>
      </c>
      <c r="CM1853" s="70">
        <v>155.68550248935253</v>
      </c>
    </row>
    <row r="1854" spans="89:91">
      <c r="CK1854" s="63">
        <v>37279</v>
      </c>
      <c r="CL1854" s="70">
        <v>133.28217283334146</v>
      </c>
      <c r="CM1854" s="70">
        <v>155.58006506818307</v>
      </c>
    </row>
    <row r="1855" spans="89:91">
      <c r="CK1855" s="63">
        <v>37280</v>
      </c>
      <c r="CL1855" s="70">
        <v>133.16338900146144</v>
      </c>
      <c r="CM1855" s="70">
        <v>155.47469905411063</v>
      </c>
    </row>
    <row r="1856" spans="89:91">
      <c r="CK1856" s="63">
        <v>37281</v>
      </c>
      <c r="CL1856" s="70">
        <v>133.29974389065632</v>
      </c>
      <c r="CM1856" s="70">
        <v>155.36940439877503</v>
      </c>
    </row>
    <row r="1857" spans="89:91">
      <c r="CK1857" s="63">
        <v>37282</v>
      </c>
      <c r="CL1857" s="70">
        <v>133.21664434511862</v>
      </c>
      <c r="CM1857" s="70">
        <v>155.26418105384889</v>
      </c>
    </row>
    <row r="1858" spans="89:91">
      <c r="CK1858" s="63">
        <v>37283</v>
      </c>
      <c r="CL1858" s="70">
        <v>133.13359660414002</v>
      </c>
      <c r="CM1858" s="70">
        <v>155.15902897103737</v>
      </c>
    </row>
    <row r="1859" spans="89:91">
      <c r="CK1859" s="63">
        <v>37284</v>
      </c>
      <c r="CL1859" s="70">
        <v>139.9459072182614</v>
      </c>
      <c r="CM1859" s="70">
        <v>164.59572952374498</v>
      </c>
    </row>
    <row r="1860" spans="89:91">
      <c r="CK1860" s="63">
        <v>37285</v>
      </c>
      <c r="CL1860" s="70">
        <v>138.75989506903244</v>
      </c>
      <c r="CM1860" s="70">
        <v>162.89503780380701</v>
      </c>
    </row>
    <row r="1861" spans="89:91">
      <c r="CK1861" s="63">
        <v>37286</v>
      </c>
      <c r="CL1861" s="70">
        <v>138.57011605959153</v>
      </c>
      <c r="CM1861" s="70">
        <v>162.7847177519543</v>
      </c>
    </row>
    <row r="1862" spans="89:91">
      <c r="CK1862" s="63">
        <v>37287</v>
      </c>
      <c r="CL1862" s="70">
        <v>138.28721438575101</v>
      </c>
      <c r="CM1862" s="70">
        <v>162.67447241394197</v>
      </c>
    </row>
    <row r="1863" spans="89:91">
      <c r="CK1863" s="63">
        <v>37288</v>
      </c>
      <c r="CL1863" s="70">
        <v>138.29967755005961</v>
      </c>
      <c r="CM1863" s="70">
        <v>162.50501928297783</v>
      </c>
    </row>
    <row r="1864" spans="89:91">
      <c r="CK1864" s="63">
        <v>37289</v>
      </c>
      <c r="CL1864" s="70">
        <v>138.16158474131072</v>
      </c>
      <c r="CM1864" s="70">
        <v>162.33574266627051</v>
      </c>
    </row>
    <row r="1865" spans="89:91">
      <c r="CK1865" s="63">
        <v>37290</v>
      </c>
      <c r="CL1865" s="70">
        <v>138.02362981881123</v>
      </c>
      <c r="CM1865" s="70">
        <v>162.16664237995028</v>
      </c>
    </row>
    <row r="1866" spans="89:91">
      <c r="CK1866" s="63">
        <v>37291</v>
      </c>
      <c r="CL1866" s="70">
        <v>137.8858126448811</v>
      </c>
      <c r="CM1866" s="70">
        <v>161.99771824033914</v>
      </c>
    </row>
    <row r="1867" spans="89:91">
      <c r="CK1867" s="63">
        <v>37292</v>
      </c>
      <c r="CL1867" s="70">
        <v>137.74813308197784</v>
      </c>
      <c r="CM1867" s="70">
        <v>161.82897006395029</v>
      </c>
    </row>
    <row r="1868" spans="89:91">
      <c r="CK1868" s="63">
        <v>37293</v>
      </c>
      <c r="CL1868" s="70">
        <v>137.61059099269627</v>
      </c>
      <c r="CM1868" s="70">
        <v>161.66039766748816</v>
      </c>
    </row>
    <row r="1869" spans="89:91">
      <c r="CK1869" s="63">
        <v>37294</v>
      </c>
      <c r="CL1869" s="70">
        <v>137.47318623976835</v>
      </c>
      <c r="CM1869" s="70">
        <v>161.49200086784796</v>
      </c>
    </row>
    <row r="1870" spans="89:91">
      <c r="CK1870" s="63">
        <v>37295</v>
      </c>
      <c r="CL1870" s="70">
        <v>137.33591868606322</v>
      </c>
      <c r="CM1870" s="70">
        <v>161.32377948211587</v>
      </c>
    </row>
    <row r="1871" spans="89:91">
      <c r="CK1871" s="63">
        <v>37296</v>
      </c>
      <c r="CL1871" s="70">
        <v>137.19878819458685</v>
      </c>
      <c r="CM1871" s="70">
        <v>161.1557333275683</v>
      </c>
    </row>
    <row r="1872" spans="89:91">
      <c r="CK1872" s="63">
        <v>37297</v>
      </c>
      <c r="CL1872" s="70">
        <v>137.06179462848203</v>
      </c>
      <c r="CM1872" s="70">
        <v>160.98786222167237</v>
      </c>
    </row>
    <row r="1873" spans="89:91">
      <c r="CK1873" s="63">
        <v>37298</v>
      </c>
      <c r="CL1873" s="70">
        <v>129.12813621131872</v>
      </c>
      <c r="CM1873" s="70">
        <v>152.97527983661737</v>
      </c>
    </row>
    <row r="1874" spans="89:91">
      <c r="CK1874" s="63">
        <v>37299</v>
      </c>
      <c r="CL1874" s="70">
        <v>123.64527370216658</v>
      </c>
      <c r="CM1874" s="70">
        <v>144.97921570210164</v>
      </c>
    </row>
    <row r="1875" spans="89:91">
      <c r="CK1875" s="63">
        <v>37300</v>
      </c>
      <c r="CL1875" s="70">
        <v>114.43179178455563</v>
      </c>
      <c r="CM1875" s="70">
        <v>133.08536855356255</v>
      </c>
    </row>
    <row r="1876" spans="89:91">
      <c r="CK1876" s="63">
        <v>37301</v>
      </c>
      <c r="CL1876" s="70">
        <v>120.68446934306476</v>
      </c>
      <c r="CM1876" s="70">
        <v>140.76713383076444</v>
      </c>
    </row>
    <row r="1877" spans="89:91">
      <c r="CK1877" s="63">
        <v>37302</v>
      </c>
      <c r="CL1877" s="70">
        <v>120.65239933161942</v>
      </c>
      <c r="CM1877" s="70">
        <v>140.62050091897126</v>
      </c>
    </row>
    <row r="1878" spans="89:91">
      <c r="CK1878" s="63">
        <v>37303</v>
      </c>
      <c r="CL1878" s="70">
        <v>120.5319274042719</v>
      </c>
      <c r="CM1878" s="70">
        <v>140.47402075029535</v>
      </c>
    </row>
    <row r="1879" spans="89:91">
      <c r="CK1879" s="63">
        <v>37304</v>
      </c>
      <c r="CL1879" s="70">
        <v>120.41157576864971</v>
      </c>
      <c r="CM1879" s="70">
        <v>140.32769316562869</v>
      </c>
    </row>
    <row r="1880" spans="89:91">
      <c r="CK1880" s="63">
        <v>37305</v>
      </c>
      <c r="CL1880" s="70">
        <v>133.36876261792682</v>
      </c>
      <c r="CM1880" s="70">
        <v>155.75724222892126</v>
      </c>
    </row>
    <row r="1881" spans="89:91">
      <c r="CK1881" s="63">
        <v>37306</v>
      </c>
      <c r="CL1881" s="70">
        <v>140.27232970660117</v>
      </c>
      <c r="CM1881" s="70">
        <v>163.37474429817325</v>
      </c>
    </row>
    <row r="1882" spans="89:91">
      <c r="CK1882" s="63">
        <v>37307</v>
      </c>
      <c r="CL1882" s="70">
        <v>140.10601991590519</v>
      </c>
      <c r="CM1882" s="70">
        <v>163.20456171493834</v>
      </c>
    </row>
    <row r="1883" spans="89:91">
      <c r="CK1883" s="63">
        <v>37308</v>
      </c>
      <c r="CL1883" s="70">
        <v>133.50025170657435</v>
      </c>
      <c r="CM1883" s="70">
        <v>155.27100610077022</v>
      </c>
    </row>
    <row r="1884" spans="89:91">
      <c r="CK1884" s="63">
        <v>37309</v>
      </c>
      <c r="CL1884" s="70">
        <v>140.71636198761661</v>
      </c>
      <c r="CM1884" s="70">
        <v>162.86472818612339</v>
      </c>
    </row>
    <row r="1885" spans="89:91">
      <c r="CK1885" s="63">
        <v>37310</v>
      </c>
      <c r="CL1885" s="70">
        <v>140.57585610930926</v>
      </c>
      <c r="CM1885" s="70">
        <v>162.69507687141353</v>
      </c>
    </row>
    <row r="1886" spans="89:91">
      <c r="CK1886" s="63">
        <v>37311</v>
      </c>
      <c r="CL1886" s="70">
        <v>140.43549052671139</v>
      </c>
      <c r="CM1886" s="70">
        <v>162.52560227740256</v>
      </c>
    </row>
    <row r="1887" spans="89:91">
      <c r="CK1887" s="63">
        <v>37312</v>
      </c>
      <c r="CL1887" s="70">
        <v>139.47608592844409</v>
      </c>
      <c r="CM1887" s="70">
        <v>162.35630422000571</v>
      </c>
    </row>
    <row r="1888" spans="89:91">
      <c r="CK1888" s="63">
        <v>37313</v>
      </c>
      <c r="CL1888" s="70">
        <v>139.71067341632786</v>
      </c>
      <c r="CM1888" s="70">
        <v>162.18718251533014</v>
      </c>
    </row>
    <row r="1889" spans="89:91">
      <c r="CK1889" s="63">
        <v>37314</v>
      </c>
      <c r="CL1889" s="70">
        <v>142.78894244996846</v>
      </c>
      <c r="CM1889" s="70">
        <v>165.87581405061911</v>
      </c>
    </row>
    <row r="1890" spans="89:91">
      <c r="CK1890" s="63">
        <v>37315</v>
      </c>
      <c r="CL1890" s="70">
        <v>143.52025966609736</v>
      </c>
      <c r="CM1890" s="70">
        <v>165.70302617785092</v>
      </c>
    </row>
    <row r="1891" spans="89:91">
      <c r="CK1891" s="63">
        <v>37316</v>
      </c>
      <c r="CL1891" s="70">
        <v>139.74905940354736</v>
      </c>
      <c r="CM1891" s="70">
        <v>161.6613444503156</v>
      </c>
    </row>
    <row r="1892" spans="89:91">
      <c r="CK1892" s="63">
        <v>37317</v>
      </c>
      <c r="CL1892" s="70">
        <v>139.59327140669882</v>
      </c>
      <c r="CM1892" s="70">
        <v>161.4734401326518</v>
      </c>
    </row>
    <row r="1893" spans="89:91">
      <c r="CK1893" s="63">
        <v>37318</v>
      </c>
      <c r="CL1893" s="70">
        <v>139.43765707756631</v>
      </c>
      <c r="CM1893" s="70">
        <v>161.28575422237984</v>
      </c>
    </row>
    <row r="1894" spans="89:91">
      <c r="CK1894" s="63">
        <v>37319</v>
      </c>
      <c r="CL1894" s="70">
        <v>136.4495826180603</v>
      </c>
      <c r="CM1894" s="70">
        <v>157.26261297836041</v>
      </c>
    </row>
    <row r="1895" spans="89:91">
      <c r="CK1895" s="63">
        <v>37320</v>
      </c>
      <c r="CL1895" s="70">
        <v>136.297372582604</v>
      </c>
      <c r="CM1895" s="70">
        <v>157.0798214515041</v>
      </c>
    </row>
    <row r="1896" spans="89:91">
      <c r="CK1896" s="63">
        <v>37321</v>
      </c>
      <c r="CL1896" s="70">
        <v>142.72612911096834</v>
      </c>
      <c r="CM1896" s="70">
        <v>164.55076640826297</v>
      </c>
    </row>
    <row r="1897" spans="89:91">
      <c r="CK1897" s="63">
        <v>37322</v>
      </c>
      <c r="CL1897" s="70">
        <v>146.05157173149453</v>
      </c>
      <c r="CM1897" s="70">
        <v>168.18181765774347</v>
      </c>
    </row>
    <row r="1898" spans="89:91">
      <c r="CK1898" s="63">
        <v>37323</v>
      </c>
      <c r="CL1898" s="70">
        <v>148.75035358085299</v>
      </c>
      <c r="CM1898" s="70">
        <v>171.80420561468893</v>
      </c>
    </row>
    <row r="1899" spans="89:91">
      <c r="CK1899" s="63">
        <v>37324</v>
      </c>
      <c r="CL1899" s="70">
        <v>148.5844219879653</v>
      </c>
      <c r="CM1899" s="70">
        <v>171.60451191464227</v>
      </c>
    </row>
    <row r="1900" spans="89:91">
      <c r="CK1900" s="63">
        <v>37325</v>
      </c>
      <c r="CL1900" s="70">
        <v>148.41867549240914</v>
      </c>
      <c r="CM1900" s="70">
        <v>171.40505032517578</v>
      </c>
    </row>
    <row r="1901" spans="89:91">
      <c r="CK1901" s="63">
        <v>37326</v>
      </c>
      <c r="CL1901" s="70">
        <v>155.50780118100957</v>
      </c>
      <c r="CM1901" s="70">
        <v>178.81496815767747</v>
      </c>
    </row>
    <row r="1902" spans="89:91">
      <c r="CK1902" s="63">
        <v>37327</v>
      </c>
      <c r="CL1902" s="70">
        <v>158.57929930062434</v>
      </c>
      <c r="CM1902" s="70">
        <v>182.40727722574692</v>
      </c>
    </row>
    <row r="1903" spans="89:91">
      <c r="CK1903" s="63">
        <v>37328</v>
      </c>
      <c r="CL1903" s="70">
        <v>156.7573194632653</v>
      </c>
      <c r="CM1903" s="70">
        <v>179.91781848520307</v>
      </c>
    </row>
    <row r="1904" spans="89:91">
      <c r="CK1904" s="63">
        <v>37329</v>
      </c>
      <c r="CL1904" s="70">
        <v>156.92180288498398</v>
      </c>
      <c r="CM1904" s="70">
        <v>179.70869406505813</v>
      </c>
    </row>
    <row r="1905" spans="89:91">
      <c r="CK1905" s="63">
        <v>37330</v>
      </c>
      <c r="CL1905" s="70">
        <v>152.36520796608355</v>
      </c>
      <c r="CM1905" s="70">
        <v>174.95551366100085</v>
      </c>
    </row>
    <row r="1906" spans="89:91">
      <c r="CK1906" s="63">
        <v>37331</v>
      </c>
      <c r="CL1906" s="70">
        <v>152.19524398919299</v>
      </c>
      <c r="CM1906" s="70">
        <v>174.75215709157621</v>
      </c>
    </row>
    <row r="1907" spans="89:91">
      <c r="CK1907" s="63">
        <v>37332</v>
      </c>
      <c r="CL1907" s="70">
        <v>152.02546960777391</v>
      </c>
      <c r="CM1907" s="70">
        <v>174.54903689020574</v>
      </c>
    </row>
    <row r="1908" spans="89:91">
      <c r="CK1908" s="63">
        <v>37333</v>
      </c>
      <c r="CL1908" s="70">
        <v>156.50689400589391</v>
      </c>
      <c r="CM1908" s="70">
        <v>179.62936953312536</v>
      </c>
    </row>
    <row r="1909" spans="89:91">
      <c r="CK1909" s="63">
        <v>37334</v>
      </c>
      <c r="CL1909" s="70">
        <v>159.01995742285317</v>
      </c>
      <c r="CM1909" s="70">
        <v>182.43605232599276</v>
      </c>
    </row>
    <row r="1910" spans="89:91">
      <c r="CK1910" s="63">
        <v>37335</v>
      </c>
      <c r="CL1910" s="70">
        <v>163.1886941216994</v>
      </c>
      <c r="CM1910" s="70">
        <v>186.74195131454832</v>
      </c>
    </row>
    <row r="1911" spans="89:91">
      <c r="CK1911" s="63">
        <v>37336</v>
      </c>
      <c r="CL1911" s="70">
        <v>156.16957277044003</v>
      </c>
      <c r="CM1911" s="70">
        <v>179.00372985938503</v>
      </c>
    </row>
    <row r="1912" spans="89:91">
      <c r="CK1912" s="63">
        <v>37337</v>
      </c>
      <c r="CL1912" s="70">
        <v>191.89927468003302</v>
      </c>
      <c r="CM1912" s="70">
        <v>221.61647913787823</v>
      </c>
    </row>
    <row r="1913" spans="89:91">
      <c r="CK1913" s="63">
        <v>37338</v>
      </c>
      <c r="CL1913" s="70">
        <v>191.68521029930977</v>
      </c>
      <c r="CM1913" s="70">
        <v>221.35888698783739</v>
      </c>
    </row>
    <row r="1914" spans="89:91">
      <c r="CK1914" s="63">
        <v>37339</v>
      </c>
      <c r="CL1914" s="70">
        <v>191.47138470822841</v>
      </c>
      <c r="CM1914" s="70">
        <v>221.10159424565646</v>
      </c>
    </row>
    <row r="1915" spans="89:91">
      <c r="CK1915" s="63">
        <v>37340</v>
      </c>
      <c r="CL1915" s="70">
        <v>204.81408092497259</v>
      </c>
      <c r="CM1915" s="70">
        <v>235.81711585575272</v>
      </c>
    </row>
    <row r="1916" spans="89:91">
      <c r="CK1916" s="63">
        <v>37341</v>
      </c>
      <c r="CL1916" s="70">
        <v>188.87347746439346</v>
      </c>
      <c r="CM1916" s="70">
        <v>216.84912753233053</v>
      </c>
    </row>
    <row r="1917" spans="89:91">
      <c r="CK1917" s="63">
        <v>37342</v>
      </c>
      <c r="CL1917" s="70">
        <v>194.41944623907469</v>
      </c>
      <c r="CM1917" s="70">
        <v>224.06594134391153</v>
      </c>
    </row>
    <row r="1918" spans="89:91">
      <c r="CK1918" s="63">
        <v>37343</v>
      </c>
      <c r="CL1918" s="70">
        <v>194.20257059726143</v>
      </c>
      <c r="CM1918" s="70">
        <v>223.8055021030832</v>
      </c>
    </row>
    <row r="1919" spans="89:91">
      <c r="CK1919" s="63">
        <v>37344</v>
      </c>
      <c r="CL1919" s="70">
        <v>193.98593688106277</v>
      </c>
      <c r="CM1919" s="70">
        <v>223.54536557938255</v>
      </c>
    </row>
    <row r="1920" spans="89:91">
      <c r="CK1920" s="63">
        <v>37345</v>
      </c>
      <c r="CL1920" s="70">
        <v>193.76954482060964</v>
      </c>
      <c r="CM1920" s="70">
        <v>223.2855314209514</v>
      </c>
    </row>
    <row r="1921" spans="89:91">
      <c r="CK1921" s="63">
        <v>37346</v>
      </c>
      <c r="CL1921" s="70">
        <v>193.55339414633417</v>
      </c>
      <c r="CM1921" s="70">
        <v>223.0259992763406</v>
      </c>
    </row>
    <row r="1922" spans="89:91">
      <c r="CK1922" s="63">
        <v>37347</v>
      </c>
      <c r="CL1922" s="70">
        <v>192.95337069631617</v>
      </c>
      <c r="CM1922" s="70">
        <v>222.32563637380014</v>
      </c>
    </row>
    <row r="1923" spans="89:91">
      <c r="CK1923" s="63">
        <v>37348</v>
      </c>
      <c r="CL1923" s="70">
        <v>190.88566623799275</v>
      </c>
      <c r="CM1923" s="70">
        <v>217.93368158977592</v>
      </c>
    </row>
    <row r="1924" spans="89:91">
      <c r="CK1924" s="63">
        <v>37349</v>
      </c>
      <c r="CL1924" s="70">
        <v>190.50608425656128</v>
      </c>
      <c r="CM1924" s="70">
        <v>217.2493099636211</v>
      </c>
    </row>
    <row r="1925" spans="89:91">
      <c r="CK1925" s="63">
        <v>37350</v>
      </c>
      <c r="CL1925" s="70">
        <v>172.46228285165503</v>
      </c>
      <c r="CM1925" s="70">
        <v>196.74569300757491</v>
      </c>
    </row>
    <row r="1926" spans="89:91">
      <c r="CK1926" s="63">
        <v>37351</v>
      </c>
      <c r="CL1926" s="70">
        <v>176.34032086093305</v>
      </c>
      <c r="CM1926" s="70">
        <v>201.2506000321406</v>
      </c>
    </row>
    <row r="1927" spans="89:91">
      <c r="CK1927" s="63">
        <v>37352</v>
      </c>
      <c r="CL1927" s="70">
        <v>175.79365864316659</v>
      </c>
      <c r="CM1927" s="70">
        <v>200.61861786488717</v>
      </c>
    </row>
    <row r="1928" spans="89:91">
      <c r="CK1928" s="63">
        <v>37353</v>
      </c>
      <c r="CL1928" s="70">
        <v>175.24869110066709</v>
      </c>
      <c r="CM1928" s="70">
        <v>199.98862029524318</v>
      </c>
    </row>
    <row r="1929" spans="89:91">
      <c r="CK1929" s="63">
        <v>37354</v>
      </c>
      <c r="CL1929" s="70">
        <v>174.89590721283216</v>
      </c>
      <c r="CM1929" s="70">
        <v>199.36060109102701</v>
      </c>
    </row>
    <row r="1930" spans="89:91">
      <c r="CK1930" s="63">
        <v>37355</v>
      </c>
      <c r="CL1930" s="70">
        <v>177.74367203089875</v>
      </c>
      <c r="CM1930" s="70">
        <v>202.34790956762092</v>
      </c>
    </row>
    <row r="1931" spans="89:91">
      <c r="CK1931" s="63">
        <v>37356</v>
      </c>
      <c r="CL1931" s="70">
        <v>177.12252685086412</v>
      </c>
      <c r="CM1931" s="70">
        <v>201.71248154699725</v>
      </c>
    </row>
    <row r="1932" spans="89:91">
      <c r="CK1932" s="63">
        <v>37357</v>
      </c>
      <c r="CL1932" s="70">
        <v>180.43572323946591</v>
      </c>
      <c r="CM1932" s="70">
        <v>204.66974624749687</v>
      </c>
    </row>
    <row r="1933" spans="89:91">
      <c r="CK1933" s="63">
        <v>37358</v>
      </c>
      <c r="CL1933" s="70">
        <v>181.93746846435258</v>
      </c>
      <c r="CM1933" s="70">
        <v>207.60644854859422</v>
      </c>
    </row>
    <row r="1934" spans="89:91">
      <c r="CK1934" s="63">
        <v>37359</v>
      </c>
      <c r="CL1934" s="70">
        <v>181.37345485975004</v>
      </c>
      <c r="CM1934" s="70">
        <v>206.95450727105978</v>
      </c>
    </row>
    <row r="1935" spans="89:91">
      <c r="CK1935" s="63">
        <v>37360</v>
      </c>
      <c r="CL1935" s="70">
        <v>180.81118972042441</v>
      </c>
      <c r="CM1935" s="70">
        <v>206.30461326822376</v>
      </c>
    </row>
    <row r="1936" spans="89:91">
      <c r="CK1936" s="63">
        <v>37361</v>
      </c>
      <c r="CL1936" s="70">
        <v>183.07856278253095</v>
      </c>
      <c r="CM1936" s="70">
        <v>209.20256631989298</v>
      </c>
    </row>
    <row r="1937" spans="89:91">
      <c r="CK1937" s="63">
        <v>37362</v>
      </c>
      <c r="CL1937" s="70">
        <v>173.11391056742949</v>
      </c>
      <c r="CM1937" s="70">
        <v>197.94159858423635</v>
      </c>
    </row>
    <row r="1938" spans="89:91">
      <c r="CK1938" s="63">
        <v>37363</v>
      </c>
      <c r="CL1938" s="70">
        <v>172.57725035373025</v>
      </c>
      <c r="CM1938" s="70">
        <v>197.32000759050558</v>
      </c>
    </row>
    <row r="1939" spans="89:91">
      <c r="CK1939" s="63">
        <v>37364</v>
      </c>
      <c r="CL1939" s="70">
        <v>172.0422538086757</v>
      </c>
      <c r="CM1939" s="70">
        <v>196.70036856324509</v>
      </c>
    </row>
    <row r="1940" spans="89:91">
      <c r="CK1940" s="63">
        <v>37365</v>
      </c>
      <c r="CL1940" s="70">
        <v>193.02067262201336</v>
      </c>
      <c r="CM1940" s="70">
        <v>220.59300979433675</v>
      </c>
    </row>
    <row r="1941" spans="89:91">
      <c r="CK1941" s="63">
        <v>37366</v>
      </c>
      <c r="CL1941" s="70">
        <v>192.42230063054154</v>
      </c>
      <c r="CM1941" s="70">
        <v>219.90028714710721</v>
      </c>
    </row>
    <row r="1942" spans="89:91">
      <c r="CK1942" s="63">
        <v>37367</v>
      </c>
      <c r="CL1942" s="70">
        <v>191.82578361675334</v>
      </c>
      <c r="CM1942" s="70">
        <v>219.20973983927965</v>
      </c>
    </row>
    <row r="1943" spans="89:91">
      <c r="CK1943" s="63">
        <v>37368</v>
      </c>
      <c r="CL1943" s="70">
        <v>191.23111583014187</v>
      </c>
      <c r="CM1943" s="70">
        <v>218.52136103969059</v>
      </c>
    </row>
    <row r="1944" spans="89:91">
      <c r="CK1944" s="63">
        <v>37369</v>
      </c>
      <c r="CL1944" s="70">
        <v>190.63829153802718</v>
      </c>
      <c r="CM1944" s="70">
        <v>217.83514393862865</v>
      </c>
    </row>
    <row r="1945" spans="89:91">
      <c r="CK1945" s="63">
        <v>37370</v>
      </c>
      <c r="CL1945" s="70">
        <v>190.04730502550075</v>
      </c>
      <c r="CM1945" s="70">
        <v>217.15108174776654</v>
      </c>
    </row>
    <row r="1946" spans="89:91">
      <c r="CK1946" s="63">
        <v>37371</v>
      </c>
      <c r="CL1946" s="70">
        <v>189.45815059537063</v>
      </c>
      <c r="CM1946" s="70">
        <v>216.46916770009426</v>
      </c>
    </row>
    <row r="1947" spans="89:91">
      <c r="CK1947" s="63">
        <v>37372</v>
      </c>
      <c r="CL1947" s="70">
        <v>188.87082256810638</v>
      </c>
      <c r="CM1947" s="70">
        <v>215.78939504985223</v>
      </c>
    </row>
    <row r="1948" spans="89:91">
      <c r="CK1948" s="63">
        <v>37373</v>
      </c>
      <c r="CL1948" s="70">
        <v>188.28531528178422</v>
      </c>
      <c r="CM1948" s="70">
        <v>215.11175707246409</v>
      </c>
    </row>
    <row r="1949" spans="89:91">
      <c r="CK1949" s="63">
        <v>37374</v>
      </c>
      <c r="CL1949" s="70">
        <v>187.70162309203275</v>
      </c>
      <c r="CM1949" s="70">
        <v>214.43624706447088</v>
      </c>
    </row>
    <row r="1950" spans="89:91">
      <c r="CK1950" s="63">
        <v>37375</v>
      </c>
      <c r="CL1950" s="70">
        <v>175.0924702676503</v>
      </c>
      <c r="CM1950" s="70">
        <v>200.19061336927589</v>
      </c>
    </row>
    <row r="1951" spans="89:91">
      <c r="CK1951" s="63">
        <v>37376</v>
      </c>
      <c r="CL1951" s="70">
        <v>176.14797532506651</v>
      </c>
      <c r="CM1951" s="70">
        <v>201.59140351082513</v>
      </c>
    </row>
    <row r="1952" spans="89:91">
      <c r="CK1952" s="63">
        <v>37377</v>
      </c>
      <c r="CL1952" s="70">
        <v>175.93656242897129</v>
      </c>
      <c r="CM1952" s="70">
        <v>201.34305756956741</v>
      </c>
    </row>
    <row r="1953" spans="89:91">
      <c r="CK1953" s="63">
        <v>37378</v>
      </c>
      <c r="CL1953" s="70">
        <v>182.91605798107489</v>
      </c>
      <c r="CM1953" s="70">
        <v>209.19280351495391</v>
      </c>
    </row>
    <row r="1954" spans="89:91">
      <c r="CK1954" s="63">
        <v>37379</v>
      </c>
      <c r="CL1954" s="70">
        <v>188.36307770205204</v>
      </c>
      <c r="CM1954" s="70">
        <v>215.67493491816447</v>
      </c>
    </row>
    <row r="1955" spans="89:91">
      <c r="CK1955" s="63">
        <v>37380</v>
      </c>
      <c r="CL1955" s="70">
        <v>188.13706503925442</v>
      </c>
      <c r="CM1955" s="70">
        <v>215.40923909093607</v>
      </c>
    </row>
    <row r="1956" spans="89:91">
      <c r="CK1956" s="63">
        <v>37381</v>
      </c>
      <c r="CL1956" s="70">
        <v>187.91132356401846</v>
      </c>
      <c r="CM1956" s="70">
        <v>215.14387058163464</v>
      </c>
    </row>
    <row r="1957" spans="89:91">
      <c r="CK1957" s="63">
        <v>37382</v>
      </c>
      <c r="CL1957" s="70">
        <v>187.36923376255643</v>
      </c>
      <c r="CM1957" s="70">
        <v>214.87882898702836</v>
      </c>
    </row>
    <row r="1958" spans="89:91">
      <c r="CK1958" s="63">
        <v>37383</v>
      </c>
      <c r="CL1958" s="70">
        <v>186.60058679580021</v>
      </c>
      <c r="CM1958" s="70">
        <v>214.61411390438204</v>
      </c>
    </row>
    <row r="1959" spans="89:91">
      <c r="CK1959" s="63">
        <v>37384</v>
      </c>
      <c r="CL1959" s="70">
        <v>185.82872458477871</v>
      </c>
      <c r="CM1959" s="70">
        <v>214.34972493145696</v>
      </c>
    </row>
    <row r="1960" spans="89:91">
      <c r="CK1960" s="63">
        <v>37385</v>
      </c>
      <c r="CL1960" s="70">
        <v>184.71613129107553</v>
      </c>
      <c r="CM1960" s="70">
        <v>213.41664397380151</v>
      </c>
    </row>
    <row r="1961" spans="89:91">
      <c r="CK1961" s="63">
        <v>37386</v>
      </c>
      <c r="CL1961" s="70">
        <v>187.50581261389019</v>
      </c>
      <c r="CM1961" s="70">
        <v>217.16289126623286</v>
      </c>
    </row>
    <row r="1962" spans="89:91">
      <c r="CK1962" s="63">
        <v>37387</v>
      </c>
      <c r="CL1962" s="70">
        <v>187.28082856438377</v>
      </c>
      <c r="CM1962" s="70">
        <v>216.89536238504786</v>
      </c>
    </row>
    <row r="1963" spans="89:91">
      <c r="CK1963" s="63">
        <v>37388</v>
      </c>
      <c r="CL1963" s="70">
        <v>187.05611446822888</v>
      </c>
      <c r="CM1963" s="70">
        <v>216.628163079979</v>
      </c>
    </row>
    <row r="1964" spans="89:91">
      <c r="CK1964" s="63">
        <v>37389</v>
      </c>
      <c r="CL1964" s="70">
        <v>187.18048188718933</v>
      </c>
      <c r="CM1964" s="70">
        <v>216.36129294501245</v>
      </c>
    </row>
    <row r="1965" spans="89:91">
      <c r="CK1965" s="63">
        <v>37390</v>
      </c>
      <c r="CL1965" s="70">
        <v>184.69607284777473</v>
      </c>
      <c r="CM1965" s="70">
        <v>216.09475157463464</v>
      </c>
    </row>
    <row r="1966" spans="89:91">
      <c r="CK1966" s="63">
        <v>37391</v>
      </c>
      <c r="CL1966" s="70">
        <v>185.38292638962525</v>
      </c>
      <c r="CM1966" s="70">
        <v>215.82853856383147</v>
      </c>
    </row>
    <row r="1967" spans="89:91">
      <c r="CK1967" s="63">
        <v>37392</v>
      </c>
      <c r="CL1967" s="70">
        <v>185.30689349852594</v>
      </c>
      <c r="CM1967" s="70">
        <v>215.56265350808783</v>
      </c>
    </row>
    <row r="1968" spans="89:91">
      <c r="CK1968" s="63">
        <v>37393</v>
      </c>
      <c r="CL1968" s="70">
        <v>195.37230342846505</v>
      </c>
      <c r="CM1968" s="70">
        <v>225.23388504969711</v>
      </c>
    </row>
    <row r="1969" spans="89:91">
      <c r="CK1969" s="63">
        <v>37394</v>
      </c>
      <c r="CL1969" s="70">
        <v>195.13788055178736</v>
      </c>
      <c r="CM1969" s="70">
        <v>224.95641329141947</v>
      </c>
    </row>
    <row r="1970" spans="89:91">
      <c r="CK1970" s="63">
        <v>37395</v>
      </c>
      <c r="CL1970" s="70">
        <v>194.90373895389976</v>
      </c>
      <c r="CM1970" s="70">
        <v>224.67928335815913</v>
      </c>
    </row>
    <row r="1971" spans="89:91">
      <c r="CK1971" s="63">
        <v>37396</v>
      </c>
      <c r="CL1971" s="70">
        <v>202.99200627807798</v>
      </c>
      <c r="CM1971" s="70">
        <v>234.30260489478945</v>
      </c>
    </row>
    <row r="1972" spans="89:91">
      <c r="CK1972" s="63">
        <v>37397</v>
      </c>
      <c r="CL1972" s="70">
        <v>202.74844068961323</v>
      </c>
      <c r="CM1972" s="70">
        <v>234.01396113350617</v>
      </c>
    </row>
    <row r="1973" spans="89:91">
      <c r="CK1973" s="63">
        <v>37398</v>
      </c>
      <c r="CL1973" s="70">
        <v>196.89216257883146</v>
      </c>
      <c r="CM1973" s="70">
        <v>227.14185118680444</v>
      </c>
    </row>
    <row r="1974" spans="89:91">
      <c r="CK1974" s="63">
        <v>37399</v>
      </c>
      <c r="CL1974" s="70">
        <v>192.56139471068064</v>
      </c>
      <c r="CM1974" s="70">
        <v>223.57417346099678</v>
      </c>
    </row>
    <row r="1975" spans="89:91">
      <c r="CK1975" s="63">
        <v>37400</v>
      </c>
      <c r="CL1975" s="70">
        <v>192.33034458078509</v>
      </c>
      <c r="CM1975" s="70">
        <v>223.29874634663514</v>
      </c>
    </row>
    <row r="1976" spans="89:91">
      <c r="CK1976" s="63">
        <v>37401</v>
      </c>
      <c r="CL1976" s="70">
        <v>192.09957168279578</v>
      </c>
      <c r="CM1976" s="70">
        <v>223.02365853843824</v>
      </c>
    </row>
    <row r="1977" spans="89:91">
      <c r="CK1977" s="63">
        <v>37402</v>
      </c>
      <c r="CL1977" s="70">
        <v>191.86907568406838</v>
      </c>
      <c r="CM1977" s="70">
        <v>222.74890961840561</v>
      </c>
    </row>
    <row r="1978" spans="89:91">
      <c r="CK1978" s="63">
        <v>37403</v>
      </c>
      <c r="CL1978" s="70">
        <v>191.6388562523575</v>
      </c>
      <c r="CM1978" s="70">
        <v>222.4744991690516</v>
      </c>
    </row>
    <row r="1979" spans="89:91">
      <c r="CK1979" s="63">
        <v>37404</v>
      </c>
      <c r="CL1979" s="70">
        <v>197.44233362985133</v>
      </c>
      <c r="CM1979" s="70">
        <v>228.73573344321099</v>
      </c>
    </row>
    <row r="1980" spans="89:91">
      <c r="CK1980" s="63">
        <v>37405</v>
      </c>
      <c r="CL1980" s="70">
        <v>203.12348909253072</v>
      </c>
      <c r="CM1980" s="70">
        <v>234.98120331000862</v>
      </c>
    </row>
    <row r="1981" spans="89:91">
      <c r="CK1981" s="63">
        <v>37406</v>
      </c>
      <c r="CL1981" s="70">
        <v>202.87976574076453</v>
      </c>
      <c r="CM1981" s="70">
        <v>234.69172356485291</v>
      </c>
    </row>
    <row r="1982" spans="89:91">
      <c r="CK1982" s="63">
        <v>37407</v>
      </c>
      <c r="CL1982" s="70">
        <v>202.86130270005222</v>
      </c>
      <c r="CM1982" s="70">
        <v>234.40260043768058</v>
      </c>
    </row>
    <row r="1983" spans="89:91">
      <c r="CK1983" s="63">
        <v>37408</v>
      </c>
      <c r="CL1983" s="70">
        <v>202.63825872643241</v>
      </c>
      <c r="CM1983" s="70">
        <v>234.1292246903275</v>
      </c>
    </row>
    <row r="1984" spans="89:91">
      <c r="CK1984" s="63">
        <v>37409</v>
      </c>
      <c r="CL1984" s="70">
        <v>202.41545998743101</v>
      </c>
      <c r="CM1984" s="70">
        <v>233.85616777177196</v>
      </c>
    </row>
    <row r="1985" spans="89:91">
      <c r="CK1985" s="63">
        <v>37410</v>
      </c>
      <c r="CL1985" s="70">
        <v>203.831010097214</v>
      </c>
      <c r="CM1985" s="70">
        <v>234.88111502856475</v>
      </c>
    </row>
    <row r="1986" spans="89:91">
      <c r="CK1986" s="63">
        <v>37411</v>
      </c>
      <c r="CL1986" s="70">
        <v>203.34202212014657</v>
      </c>
      <c r="CM1986" s="70">
        <v>234.60718120598693</v>
      </c>
    </row>
    <row r="1987" spans="89:91">
      <c r="CK1987" s="63">
        <v>37412</v>
      </c>
      <c r="CL1987" s="70">
        <v>202.60672379980554</v>
      </c>
      <c r="CM1987" s="70">
        <v>236.27555774867639</v>
      </c>
    </row>
    <row r="1988" spans="89:91">
      <c r="CK1988" s="63">
        <v>37413</v>
      </c>
      <c r="CL1988" s="70">
        <v>202.65449518642401</v>
      </c>
      <c r="CM1988" s="70">
        <v>235.99999763517852</v>
      </c>
    </row>
    <row r="1989" spans="89:91">
      <c r="CK1989" s="63">
        <v>37414</v>
      </c>
      <c r="CL1989" s="70">
        <v>202.43167859559722</v>
      </c>
      <c r="CM1989" s="70">
        <v>235.72475889802973</v>
      </c>
    </row>
    <row r="1990" spans="89:91">
      <c r="CK1990" s="63">
        <v>37415</v>
      </c>
      <c r="CL1990" s="70">
        <v>202.2091069893838</v>
      </c>
      <c r="CM1990" s="70">
        <v>235.44984116241992</v>
      </c>
    </row>
    <row r="1991" spans="89:91">
      <c r="CK1991" s="63">
        <v>37416</v>
      </c>
      <c r="CL1991" s="70">
        <v>201.98678009842558</v>
      </c>
      <c r="CM1991" s="70">
        <v>235.17524405397589</v>
      </c>
    </row>
    <row r="1992" spans="89:91">
      <c r="CK1992" s="63">
        <v>37417</v>
      </c>
      <c r="CL1992" s="70">
        <v>192.74872536663398</v>
      </c>
      <c r="CM1992" s="70">
        <v>225.24750279333264</v>
      </c>
    </row>
    <row r="1993" spans="89:91">
      <c r="CK1993" s="63">
        <v>37418</v>
      </c>
      <c r="CL1993" s="70">
        <v>192.72233776301354</v>
      </c>
      <c r="CM1993" s="70">
        <v>224.98480432368873</v>
      </c>
    </row>
    <row r="1994" spans="89:91">
      <c r="CK1994" s="63">
        <v>37419</v>
      </c>
      <c r="CL1994" s="70">
        <v>190.30485270675396</v>
      </c>
      <c r="CM1994" s="70">
        <v>224.72241223029798</v>
      </c>
    </row>
    <row r="1995" spans="89:91">
      <c r="CK1995" s="63">
        <v>37420</v>
      </c>
      <c r="CL1995" s="70">
        <v>189.08219611525615</v>
      </c>
      <c r="CM1995" s="70">
        <v>224.46032615584431</v>
      </c>
    </row>
    <row r="1996" spans="89:91">
      <c r="CK1996" s="63">
        <v>37421</v>
      </c>
      <c r="CL1996" s="70">
        <v>193.19360599552556</v>
      </c>
      <c r="CM1996" s="70">
        <v>228.68251665829675</v>
      </c>
    </row>
    <row r="1997" spans="89:91">
      <c r="CK1997" s="63">
        <v>37422</v>
      </c>
      <c r="CL1997" s="70">
        <v>192.98119155775129</v>
      </c>
      <c r="CM1997" s="70">
        <v>228.41581204929793</v>
      </c>
    </row>
    <row r="1998" spans="89:91">
      <c r="CK1998" s="63">
        <v>37423</v>
      </c>
      <c r="CL1998" s="70">
        <v>192.76901066752708</v>
      </c>
      <c r="CM1998" s="70">
        <v>228.14941848877581</v>
      </c>
    </row>
    <row r="1999" spans="89:91">
      <c r="CK1999" s="63">
        <v>37424</v>
      </c>
      <c r="CL1999" s="70">
        <v>192.55706306806982</v>
      </c>
      <c r="CM1999" s="70">
        <v>227.88333561396524</v>
      </c>
    </row>
    <row r="2000" spans="89:91">
      <c r="CK2000" s="63">
        <v>37425</v>
      </c>
      <c r="CL2000" s="70">
        <v>192.24863573434723</v>
      </c>
      <c r="CM2000" s="70">
        <v>226.34239464200559</v>
      </c>
    </row>
    <row r="2001" spans="89:91">
      <c r="CK2001" s="63">
        <v>37426</v>
      </c>
      <c r="CL2001" s="70">
        <v>192.87836026203857</v>
      </c>
      <c r="CM2001" s="70">
        <v>226.71525985496245</v>
      </c>
    </row>
    <row r="2002" spans="89:91">
      <c r="CK2002" s="63">
        <v>37427</v>
      </c>
      <c r="CL2002" s="70">
        <v>195.58932888980902</v>
      </c>
      <c r="CM2002" s="70">
        <v>229.63133905092485</v>
      </c>
    </row>
    <row r="2003" spans="89:91">
      <c r="CK2003" s="63">
        <v>37428</v>
      </c>
      <c r="CL2003" s="70">
        <v>200.09438879492652</v>
      </c>
      <c r="CM2003" s="70">
        <v>236.98780025710502</v>
      </c>
    </row>
    <row r="2004" spans="89:91">
      <c r="CK2004" s="63">
        <v>37429</v>
      </c>
      <c r="CL2004" s="70">
        <v>199.87438701547507</v>
      </c>
      <c r="CM2004" s="70">
        <v>236.71140947949471</v>
      </c>
    </row>
    <row r="2005" spans="89:91">
      <c r="CK2005" s="63">
        <v>37430</v>
      </c>
      <c r="CL2005" s="70">
        <v>199.65462712578</v>
      </c>
      <c r="CM2005" s="70">
        <v>236.43534104700876</v>
      </c>
    </row>
    <row r="2006" spans="89:91">
      <c r="CK2006" s="63">
        <v>37431</v>
      </c>
      <c r="CL2006" s="70">
        <v>201.02656314247588</v>
      </c>
      <c r="CM2006" s="70">
        <v>239.95840843760044</v>
      </c>
    </row>
    <row r="2007" spans="89:91">
      <c r="CK2007" s="63">
        <v>37432</v>
      </c>
      <c r="CL2007" s="70">
        <v>208.43218694430993</v>
      </c>
      <c r="CM2007" s="70">
        <v>246.63492275735734</v>
      </c>
    </row>
    <row r="2008" spans="89:91">
      <c r="CK2008" s="63">
        <v>37433</v>
      </c>
      <c r="CL2008" s="70">
        <v>205.68275246901644</v>
      </c>
      <c r="CM2008" s="70">
        <v>243.188982397557</v>
      </c>
    </row>
    <row r="2009" spans="89:91">
      <c r="CK2009" s="63">
        <v>37434</v>
      </c>
      <c r="CL2009" s="70">
        <v>202.3789345122168</v>
      </c>
      <c r="CM2009" s="70">
        <v>239.7507443359529</v>
      </c>
    </row>
    <row r="2010" spans="89:91">
      <c r="CK2010" s="63">
        <v>37435</v>
      </c>
      <c r="CL2010" s="70">
        <v>202.59668260842668</v>
      </c>
      <c r="CM2010" s="70">
        <v>239.47113123102608</v>
      </c>
    </row>
    <row r="2011" spans="89:91">
      <c r="CK2011" s="63">
        <v>37436</v>
      </c>
      <c r="CL2011" s="70">
        <v>202.37392958195124</v>
      </c>
      <c r="CM2011" s="70">
        <v>239.19184422931386</v>
      </c>
    </row>
    <row r="2012" spans="89:91">
      <c r="CK2012" s="63">
        <v>37437</v>
      </c>
      <c r="CL2012" s="70">
        <v>202.15142147020083</v>
      </c>
      <c r="CM2012" s="70">
        <v>238.91288295049335</v>
      </c>
    </row>
    <row r="2013" spans="89:91">
      <c r="CK2013" s="63">
        <v>37438</v>
      </c>
      <c r="CL2013" s="70">
        <v>201.78956714070949</v>
      </c>
      <c r="CM2013" s="70">
        <v>238.0601609817989</v>
      </c>
    </row>
    <row r="2014" spans="89:91">
      <c r="CK2014" s="63">
        <v>37439</v>
      </c>
      <c r="CL2014" s="70">
        <v>191.69507316935889</v>
      </c>
      <c r="CM2014" s="70">
        <v>229.05085544196629</v>
      </c>
    </row>
    <row r="2015" spans="89:91">
      <c r="CK2015" s="63">
        <v>37440</v>
      </c>
      <c r="CL2015" s="70">
        <v>188.59707247375829</v>
      </c>
      <c r="CM2015" s="70">
        <v>225.07385157520366</v>
      </c>
    </row>
    <row r="2016" spans="89:91">
      <c r="CK2016" s="63">
        <v>37441</v>
      </c>
      <c r="CL2016" s="70">
        <v>188.44810145397292</v>
      </c>
      <c r="CM2016" s="70">
        <v>224.86226634209757</v>
      </c>
    </row>
    <row r="2017" spans="89:91">
      <c r="CK2017" s="63">
        <v>37442</v>
      </c>
      <c r="CL2017" s="70">
        <v>188.2992481049682</v>
      </c>
      <c r="CM2017" s="70">
        <v>224.65088001397558</v>
      </c>
    </row>
    <row r="2018" spans="89:91">
      <c r="CK2018" s="63">
        <v>37443</v>
      </c>
      <c r="CL2018" s="70">
        <v>188.150512333797</v>
      </c>
      <c r="CM2018" s="70">
        <v>224.43969240385303</v>
      </c>
    </row>
    <row r="2019" spans="89:91">
      <c r="CK2019" s="63">
        <v>37444</v>
      </c>
      <c r="CL2019" s="70">
        <v>188.00189404758575</v>
      </c>
      <c r="CM2019" s="70">
        <v>224.22870332492099</v>
      </c>
    </row>
    <row r="2020" spans="89:91">
      <c r="CK2020" s="63">
        <v>37445</v>
      </c>
      <c r="CL2020" s="70">
        <v>187.85339315353431</v>
      </c>
      <c r="CM2020" s="70">
        <v>224.0179125905463</v>
      </c>
    </row>
    <row r="2021" spans="89:91">
      <c r="CK2021" s="63">
        <v>37446</v>
      </c>
      <c r="CL2021" s="70">
        <v>187.70500955891561</v>
      </c>
      <c r="CM2021" s="70">
        <v>223.80732001427111</v>
      </c>
    </row>
    <row r="2022" spans="89:91">
      <c r="CK2022" s="63">
        <v>37447</v>
      </c>
      <c r="CL2022" s="70">
        <v>187.55674317107599</v>
      </c>
      <c r="CM2022" s="70">
        <v>223.59692540981277</v>
      </c>
    </row>
    <row r="2023" spans="89:91">
      <c r="CK2023" s="63">
        <v>37448</v>
      </c>
      <c r="CL2023" s="70">
        <v>188.31382673476796</v>
      </c>
      <c r="CM2023" s="70">
        <v>223.3867285910639</v>
      </c>
    </row>
    <row r="2024" spans="89:91">
      <c r="CK2024" s="63">
        <v>37449</v>
      </c>
      <c r="CL2024" s="70">
        <v>189.38240921896764</v>
      </c>
      <c r="CM2024" s="70">
        <v>223.79839157090024</v>
      </c>
    </row>
    <row r="2025" spans="89:91">
      <c r="CK2025" s="63">
        <v>37450</v>
      </c>
      <c r="CL2025" s="70">
        <v>189.2328178692149</v>
      </c>
      <c r="CM2025" s="70">
        <v>223.58800535980592</v>
      </c>
    </row>
    <row r="2026" spans="89:91">
      <c r="CK2026" s="63">
        <v>37451</v>
      </c>
      <c r="CL2026" s="70">
        <v>189.08334468023548</v>
      </c>
      <c r="CM2026" s="70">
        <v>223.37781692653081</v>
      </c>
    </row>
    <row r="2027" spans="89:91">
      <c r="CK2027" s="63">
        <v>37452</v>
      </c>
      <c r="CL2027" s="70">
        <v>189.65330686325282</v>
      </c>
      <c r="CM2027" s="70">
        <v>223.16782608514987</v>
      </c>
    </row>
    <row r="2028" spans="89:91">
      <c r="CK2028" s="63">
        <v>37453</v>
      </c>
      <c r="CL2028" s="70">
        <v>186.52733362752372</v>
      </c>
      <c r="CM2028" s="70">
        <v>221.10004904449679</v>
      </c>
    </row>
    <row r="2029" spans="89:91">
      <c r="CK2029" s="63">
        <v>37454</v>
      </c>
      <c r="CL2029" s="70">
        <v>186.66903017984612</v>
      </c>
      <c r="CM2029" s="70">
        <v>220.8921994649501</v>
      </c>
    </row>
    <row r="2030" spans="89:91">
      <c r="CK2030" s="63">
        <v>37455</v>
      </c>
      <c r="CL2030" s="70">
        <v>185.32868092314666</v>
      </c>
      <c r="CM2030" s="70">
        <v>220.06638128623374</v>
      </c>
    </row>
    <row r="2031" spans="89:91">
      <c r="CK2031" s="63">
        <v>37456</v>
      </c>
      <c r="CL2031" s="70">
        <v>187.80844160138847</v>
      </c>
      <c r="CM2031" s="70">
        <v>221.09466917659037</v>
      </c>
    </row>
    <row r="2032" spans="89:91">
      <c r="CK2032" s="63">
        <v>37457</v>
      </c>
      <c r="CL2032" s="70">
        <v>187.6600935135699</v>
      </c>
      <c r="CM2032" s="70">
        <v>220.88682465449745</v>
      </c>
    </row>
    <row r="2033" spans="89:91">
      <c r="CK2033" s="63">
        <v>37458</v>
      </c>
      <c r="CL2033" s="70">
        <v>187.51186260448395</v>
      </c>
      <c r="CM2033" s="70">
        <v>220.67917552085754</v>
      </c>
    </row>
    <row r="2034" spans="89:91">
      <c r="CK2034" s="63">
        <v>37459</v>
      </c>
      <c r="CL2034" s="70">
        <v>188.12899986265296</v>
      </c>
      <c r="CM2034" s="70">
        <v>222.93509278296369</v>
      </c>
    </row>
    <row r="2035" spans="89:91">
      <c r="CK2035" s="63">
        <v>37460</v>
      </c>
      <c r="CL2035" s="70">
        <v>188.77967288811678</v>
      </c>
      <c r="CM2035" s="70">
        <v>225.8018374446159</v>
      </c>
    </row>
    <row r="2036" spans="89:91">
      <c r="CK2036" s="63">
        <v>37461</v>
      </c>
      <c r="CL2036" s="70">
        <v>186.79209245510501</v>
      </c>
      <c r="CM2036" s="70">
        <v>223.74551144067502</v>
      </c>
    </row>
    <row r="2037" spans="89:91">
      <c r="CK2037" s="63">
        <v>37462</v>
      </c>
      <c r="CL2037" s="70">
        <v>187.1181999191549</v>
      </c>
      <c r="CM2037" s="70">
        <v>224.14928256408157</v>
      </c>
    </row>
    <row r="2038" spans="89:91">
      <c r="CK2038" s="63">
        <v>37463</v>
      </c>
      <c r="CL2038" s="70">
        <v>185.67888376135667</v>
      </c>
      <c r="CM2038" s="70">
        <v>224.55209680995461</v>
      </c>
    </row>
    <row r="2039" spans="89:91">
      <c r="CK2039" s="63">
        <v>37464</v>
      </c>
      <c r="CL2039" s="70">
        <v>185.53221779086348</v>
      </c>
      <c r="CM2039" s="70">
        <v>224.34100206298379</v>
      </c>
    </row>
    <row r="2040" spans="89:91">
      <c r="CK2040" s="63">
        <v>37465</v>
      </c>
      <c r="CL2040" s="70">
        <v>185.38566767041459</v>
      </c>
      <c r="CM2040" s="70">
        <v>224.13010575990572</v>
      </c>
    </row>
    <row r="2041" spans="89:91">
      <c r="CK2041" s="63">
        <v>37466</v>
      </c>
      <c r="CL2041" s="70">
        <v>184.68150009011222</v>
      </c>
      <c r="CM2041" s="70">
        <v>223.91940771416915</v>
      </c>
    </row>
    <row r="2042" spans="89:91">
      <c r="CK2042" s="63">
        <v>37467</v>
      </c>
      <c r="CL2042" s="70">
        <v>181.77402597831102</v>
      </c>
      <c r="CM2042" s="70">
        <v>224.93136078715443</v>
      </c>
    </row>
    <row r="2043" spans="89:91">
      <c r="CK2043" s="63">
        <v>37468</v>
      </c>
      <c r="CL2043" s="70">
        <v>180.86862269474452</v>
      </c>
      <c r="CM2043" s="70">
        <v>225.94121336140736</v>
      </c>
    </row>
    <row r="2044" spans="89:91">
      <c r="CK2044" s="63">
        <v>37469</v>
      </c>
      <c r="CL2044" s="70">
        <v>174.95835114470631</v>
      </c>
      <c r="CM2044" s="70">
        <v>220.30038353075719</v>
      </c>
    </row>
    <row r="2045" spans="89:91">
      <c r="CK2045" s="63">
        <v>37470</v>
      </c>
      <c r="CL2045" s="70">
        <v>181.18498124899844</v>
      </c>
      <c r="CM2045" s="70">
        <v>221.37521452957955</v>
      </c>
    </row>
    <row r="2046" spans="89:91">
      <c r="CK2046" s="63">
        <v>37471</v>
      </c>
      <c r="CL2046" s="70">
        <v>181.08522463186688</v>
      </c>
      <c r="CM2046" s="70">
        <v>221.22964057946768</v>
      </c>
    </row>
    <row r="2047" spans="89:91">
      <c r="CK2047" s="63">
        <v>37472</v>
      </c>
      <c r="CL2047" s="70">
        <v>180.98552293861809</v>
      </c>
      <c r="CM2047" s="70">
        <v>221.08416235721313</v>
      </c>
    </row>
    <row r="2048" spans="89:91">
      <c r="CK2048" s="63">
        <v>37473</v>
      </c>
      <c r="CL2048" s="70">
        <v>183.11678522966812</v>
      </c>
      <c r="CM2048" s="70">
        <v>221.54742657617453</v>
      </c>
    </row>
    <row r="2049" spans="89:91">
      <c r="CK2049" s="63">
        <v>37474</v>
      </c>
      <c r="CL2049" s="70">
        <v>178.32636561669352</v>
      </c>
      <c r="CM2049" s="70">
        <v>220.79349284451897</v>
      </c>
    </row>
    <row r="2050" spans="89:91">
      <c r="CK2050" s="63">
        <v>37475</v>
      </c>
      <c r="CL2050" s="70">
        <v>181.16086069721646</v>
      </c>
      <c r="CM2050" s="70">
        <v>221.25614798871285</v>
      </c>
    </row>
    <row r="2051" spans="89:91">
      <c r="CK2051" s="63">
        <v>37476</v>
      </c>
      <c r="CL2051" s="70">
        <v>185.40974627417083</v>
      </c>
      <c r="CM2051" s="70">
        <v>221.7180991825478</v>
      </c>
    </row>
    <row r="2052" spans="89:91">
      <c r="CK2052" s="63">
        <v>37477</v>
      </c>
      <c r="CL2052" s="70">
        <v>182.81227682822717</v>
      </c>
      <c r="CM2052" s="70">
        <v>220.9652523586019</v>
      </c>
    </row>
    <row r="2053" spans="89:91">
      <c r="CK2053" s="63">
        <v>37478</v>
      </c>
      <c r="CL2053" s="70">
        <v>182.71162425658034</v>
      </c>
      <c r="CM2053" s="70">
        <v>220.81994799518586</v>
      </c>
    </row>
    <row r="2054" spans="89:91">
      <c r="CK2054" s="63">
        <v>37479</v>
      </c>
      <c r="CL2054" s="70">
        <v>182.61102710210983</v>
      </c>
      <c r="CM2054" s="70">
        <v>220.67473918234987</v>
      </c>
    </row>
    <row r="2055" spans="89:91">
      <c r="CK2055" s="63">
        <v>37480</v>
      </c>
      <c r="CL2055" s="70">
        <v>180.29457140963353</v>
      </c>
      <c r="CM2055" s="70">
        <v>219.31792461628689</v>
      </c>
    </row>
    <row r="2056" spans="89:91">
      <c r="CK2056" s="63">
        <v>37481</v>
      </c>
      <c r="CL2056" s="70">
        <v>178.28131527422551</v>
      </c>
      <c r="CM2056" s="70">
        <v>219.77915573746469</v>
      </c>
    </row>
    <row r="2057" spans="89:91">
      <c r="CK2057" s="63">
        <v>37482</v>
      </c>
      <c r="CL2057" s="70">
        <v>179.27002065004888</v>
      </c>
      <c r="CM2057" s="70">
        <v>220.23968541919828</v>
      </c>
    </row>
    <row r="2058" spans="89:91">
      <c r="CK2058" s="63">
        <v>37483</v>
      </c>
      <c r="CL2058" s="70">
        <v>179.25521138721032</v>
      </c>
      <c r="CM2058" s="70">
        <v>220.0948581807651</v>
      </c>
    </row>
    <row r="2059" spans="89:91">
      <c r="CK2059" s="63">
        <v>37484</v>
      </c>
      <c r="CL2059" s="70">
        <v>178.66348230550057</v>
      </c>
      <c r="CM2059" s="70">
        <v>219.95012617915978</v>
      </c>
    </row>
    <row r="2060" spans="89:91">
      <c r="CK2060" s="63">
        <v>37485</v>
      </c>
      <c r="CL2060" s="70">
        <v>178.56511397233697</v>
      </c>
      <c r="CM2060" s="70">
        <v>219.80548935175543</v>
      </c>
    </row>
    <row r="2061" spans="89:91">
      <c r="CK2061" s="63">
        <v>37486</v>
      </c>
      <c r="CL2061" s="70">
        <v>178.46679979869634</v>
      </c>
      <c r="CM2061" s="70">
        <v>219.66094763596666</v>
      </c>
    </row>
    <row r="2062" spans="89:91">
      <c r="CK2062" s="63">
        <v>37487</v>
      </c>
      <c r="CL2062" s="70">
        <v>178.36853975475961</v>
      </c>
      <c r="CM2062" s="70">
        <v>219.51650096924905</v>
      </c>
    </row>
    <row r="2063" spans="89:91">
      <c r="CK2063" s="63">
        <v>37488</v>
      </c>
      <c r="CL2063" s="70">
        <v>179.20710473795148</v>
      </c>
      <c r="CM2063" s="70">
        <v>218.76947854929421</v>
      </c>
    </row>
    <row r="2064" spans="89:91">
      <c r="CK2064" s="63">
        <v>37489</v>
      </c>
      <c r="CL2064" s="70">
        <v>177.35307837422104</v>
      </c>
      <c r="CM2064" s="70">
        <v>216.2165203828763</v>
      </c>
    </row>
    <row r="2065" spans="89:91">
      <c r="CK2065" s="63">
        <v>37490</v>
      </c>
      <c r="CL2065" s="70">
        <v>175.70593505457865</v>
      </c>
      <c r="CM2065" s="70">
        <v>216.07433873431881</v>
      </c>
    </row>
    <row r="2066" spans="89:91">
      <c r="CK2066" s="63">
        <v>37491</v>
      </c>
      <c r="CL2066" s="70">
        <v>176.61537823680655</v>
      </c>
      <c r="CM2066" s="70">
        <v>217.73669835933643</v>
      </c>
    </row>
    <row r="2067" spans="89:91">
      <c r="CK2067" s="63">
        <v>37492</v>
      </c>
      <c r="CL2067" s="70">
        <v>176.51813754640906</v>
      </c>
      <c r="CM2067" s="70">
        <v>217.5935170581603</v>
      </c>
    </row>
    <row r="2068" spans="89:91">
      <c r="CK2068" s="63">
        <v>37493</v>
      </c>
      <c r="CL2068" s="70">
        <v>176.4209503946783</v>
      </c>
      <c r="CM2068" s="70">
        <v>217.45042991146144</v>
      </c>
    </row>
    <row r="2069" spans="89:91">
      <c r="CK2069" s="63">
        <v>37494</v>
      </c>
      <c r="CL2069" s="70">
        <v>177.33185427907122</v>
      </c>
      <c r="CM2069" s="70">
        <v>217.9077336442235</v>
      </c>
    </row>
    <row r="2070" spans="89:91">
      <c r="CK2070" s="63">
        <v>37495</v>
      </c>
      <c r="CL2070" s="70">
        <v>178.41704038616825</v>
      </c>
      <c r="CM2070" s="70">
        <v>217.16453783387618</v>
      </c>
    </row>
    <row r="2071" spans="89:91">
      <c r="CK2071" s="63">
        <v>37496</v>
      </c>
      <c r="CL2071" s="70">
        <v>176.35717824273723</v>
      </c>
      <c r="CM2071" s="70">
        <v>216.42222523016801</v>
      </c>
    </row>
    <row r="2072" spans="89:91">
      <c r="CK2072" s="63">
        <v>37497</v>
      </c>
      <c r="CL2072" s="70">
        <v>176.54245583881158</v>
      </c>
      <c r="CM2072" s="70">
        <v>216.87902163174942</v>
      </c>
    </row>
    <row r="2073" spans="89:91">
      <c r="CK2073" s="63">
        <v>37498</v>
      </c>
      <c r="CL2073" s="70">
        <v>178.62318395064239</v>
      </c>
      <c r="CM2073" s="70">
        <v>217.33512367850267</v>
      </c>
    </row>
    <row r="2074" spans="89:91">
      <c r="CK2074" s="63">
        <v>37499</v>
      </c>
      <c r="CL2074" s="70">
        <v>178.52483780490036</v>
      </c>
      <c r="CM2074" s="70">
        <v>217.19220644849941</v>
      </c>
    </row>
    <row r="2075" spans="89:91">
      <c r="CK2075" s="63">
        <v>37500</v>
      </c>
      <c r="CL2075" s="70">
        <v>178.47198034671331</v>
      </c>
      <c r="CM2075" s="70">
        <v>217.10746854364353</v>
      </c>
    </row>
    <row r="2076" spans="89:91">
      <c r="CK2076" s="63">
        <v>37501</v>
      </c>
      <c r="CL2076" s="70">
        <v>178.61167281421578</v>
      </c>
      <c r="CM2076" s="70">
        <v>217.02276369942373</v>
      </c>
    </row>
    <row r="2077" spans="89:91">
      <c r="CK2077" s="63">
        <v>37502</v>
      </c>
      <c r="CL2077" s="70">
        <v>179.04858682378659</v>
      </c>
      <c r="CM2077" s="70">
        <v>217.53571750047024</v>
      </c>
    </row>
    <row r="2078" spans="89:91">
      <c r="CK2078" s="63">
        <v>37503</v>
      </c>
      <c r="CL2078" s="70">
        <v>178.37919202491167</v>
      </c>
      <c r="CM2078" s="70">
        <v>218.04823800709542</v>
      </c>
    </row>
    <row r="2079" spans="89:91">
      <c r="CK2079" s="63">
        <v>37504</v>
      </c>
      <c r="CL2079" s="70">
        <v>177.25904271238494</v>
      </c>
      <c r="CM2079" s="70">
        <v>216.76884740162012</v>
      </c>
    </row>
    <row r="2080" spans="89:91">
      <c r="CK2080" s="63">
        <v>37505</v>
      </c>
      <c r="CL2080" s="70">
        <v>176.01246913439738</v>
      </c>
      <c r="CM2080" s="70">
        <v>216.68427467100872</v>
      </c>
    </row>
    <row r="2081" spans="89:91">
      <c r="CK2081" s="63">
        <v>37506</v>
      </c>
      <c r="CL2081" s="70">
        <v>175.96035553585241</v>
      </c>
      <c r="CM2081" s="70">
        <v>216.59973493659055</v>
      </c>
    </row>
    <row r="2082" spans="89:91">
      <c r="CK2082" s="63">
        <v>37507</v>
      </c>
      <c r="CL2082" s="70">
        <v>175.9082573670504</v>
      </c>
      <c r="CM2082" s="70">
        <v>216.51522818549205</v>
      </c>
    </row>
    <row r="2083" spans="89:91">
      <c r="CK2083" s="63">
        <v>37508</v>
      </c>
      <c r="CL2083" s="70">
        <v>175.22226225639278</v>
      </c>
      <c r="CM2083" s="70">
        <v>216.43075440484478</v>
      </c>
    </row>
    <row r="2084" spans="89:91">
      <c r="CK2084" s="63">
        <v>37509</v>
      </c>
      <c r="CL2084" s="70">
        <v>175.54442757533178</v>
      </c>
      <c r="CM2084" s="70">
        <v>216.34631358178513</v>
      </c>
    </row>
    <row r="2085" spans="89:91">
      <c r="CK2085" s="63">
        <v>37510</v>
      </c>
      <c r="CL2085" s="70">
        <v>174.92790491783157</v>
      </c>
      <c r="CM2085" s="70">
        <v>215.66614287782531</v>
      </c>
    </row>
    <row r="2086" spans="89:91">
      <c r="CK2086" s="63">
        <v>37511</v>
      </c>
      <c r="CL2086" s="70">
        <v>175.17439945611292</v>
      </c>
      <c r="CM2086" s="70">
        <v>215.58200036923961</v>
      </c>
    </row>
    <row r="2087" spans="89:91">
      <c r="CK2087" s="63">
        <v>37512</v>
      </c>
      <c r="CL2087" s="70">
        <v>175.23241697988914</v>
      </c>
      <c r="CM2087" s="70">
        <v>216.09318872957263</v>
      </c>
    </row>
    <row r="2088" spans="89:91">
      <c r="CK2088" s="63">
        <v>37513</v>
      </c>
      <c r="CL2088" s="70">
        <v>175.180534338418</v>
      </c>
      <c r="CM2088" s="70">
        <v>216.00887960832927</v>
      </c>
    </row>
    <row r="2089" spans="89:91">
      <c r="CK2089" s="63">
        <v>37514</v>
      </c>
      <c r="CL2089" s="70">
        <v>175.1286670583082</v>
      </c>
      <c r="CM2089" s="70">
        <v>215.92460338043134</v>
      </c>
    </row>
    <row r="2090" spans="89:91">
      <c r="CK2090" s="63">
        <v>37515</v>
      </c>
      <c r="CL2090" s="70">
        <v>174.91139475542556</v>
      </c>
      <c r="CM2090" s="70">
        <v>217.02956311862724</v>
      </c>
    </row>
    <row r="2091" spans="89:91">
      <c r="CK2091" s="63">
        <v>37516</v>
      </c>
      <c r="CL2091" s="70">
        <v>173.57637893018779</v>
      </c>
      <c r="CM2091" s="70">
        <v>215.7561495533437</v>
      </c>
    </row>
    <row r="2092" spans="89:91">
      <c r="CK2092" s="63">
        <v>37517</v>
      </c>
      <c r="CL2092" s="70">
        <v>173.42326940315286</v>
      </c>
      <c r="CM2092" s="70">
        <v>216.86024725593188</v>
      </c>
    </row>
    <row r="2093" spans="89:91">
      <c r="CK2093" s="63">
        <v>37518</v>
      </c>
      <c r="CL2093" s="70">
        <v>172.51314963736581</v>
      </c>
      <c r="CM2093" s="70">
        <v>217.96345058532464</v>
      </c>
    </row>
    <row r="2094" spans="89:91">
      <c r="CK2094" s="63">
        <v>37519</v>
      </c>
      <c r="CL2094" s="70">
        <v>172.30455618865389</v>
      </c>
      <c r="CM2094" s="70">
        <v>217.28473763173599</v>
      </c>
    </row>
    <row r="2095" spans="89:91">
      <c r="CK2095" s="63">
        <v>37520</v>
      </c>
      <c r="CL2095" s="70">
        <v>172.2535404253228</v>
      </c>
      <c r="CM2095" s="70">
        <v>217.19996362568321</v>
      </c>
    </row>
    <row r="2096" spans="89:91">
      <c r="CK2096" s="63">
        <v>37521</v>
      </c>
      <c r="CL2096" s="70">
        <v>172.20253976668863</v>
      </c>
      <c r="CM2096" s="70">
        <v>217.11522269435153</v>
      </c>
    </row>
    <row r="2097" spans="89:91">
      <c r="CK2097" s="63">
        <v>37522</v>
      </c>
      <c r="CL2097" s="70">
        <v>172.17949985472592</v>
      </c>
      <c r="CM2097" s="70">
        <v>217.62349437353856</v>
      </c>
    </row>
    <row r="2098" spans="89:91">
      <c r="CK2098" s="63">
        <v>37523</v>
      </c>
      <c r="CL2098" s="70">
        <v>169.31374531258993</v>
      </c>
      <c r="CM2098" s="70">
        <v>216.35309180750701</v>
      </c>
    </row>
    <row r="2099" spans="89:91">
      <c r="CK2099" s="63">
        <v>37524</v>
      </c>
      <c r="CL2099" s="70">
        <v>167.39176383339469</v>
      </c>
      <c r="CM2099" s="70">
        <v>217.45371515469324</v>
      </c>
    </row>
    <row r="2100" spans="89:91">
      <c r="CK2100" s="63">
        <v>37525</v>
      </c>
      <c r="CL2100" s="70">
        <v>174.85354674409322</v>
      </c>
      <c r="CM2100" s="70">
        <v>214.99973216758721</v>
      </c>
    </row>
    <row r="2101" spans="89:91">
      <c r="CK2101" s="63">
        <v>37526</v>
      </c>
      <c r="CL2101" s="70">
        <v>170.04651353677536</v>
      </c>
      <c r="CM2101" s="70">
        <v>222.02050584737773</v>
      </c>
    </row>
    <row r="2102" spans="89:91">
      <c r="CK2102" s="63">
        <v>37527</v>
      </c>
      <c r="CL2102" s="70">
        <v>169.9961663324892</v>
      </c>
      <c r="CM2102" s="70">
        <v>221.93388417338576</v>
      </c>
    </row>
    <row r="2103" spans="89:91">
      <c r="CK2103" s="63">
        <v>37528</v>
      </c>
      <c r="CL2103" s="70">
        <v>169.94583403495372</v>
      </c>
      <c r="CM2103" s="70">
        <v>221.8472962949858</v>
      </c>
    </row>
    <row r="2104" spans="89:91">
      <c r="CK2104" s="63">
        <v>37529</v>
      </c>
      <c r="CL2104" s="70">
        <v>169.96052244961254</v>
      </c>
      <c r="CM2104" s="70">
        <v>221.76074219899232</v>
      </c>
    </row>
    <row r="2105" spans="89:91">
      <c r="CK2105" s="63">
        <v>37530</v>
      </c>
      <c r="CL2105" s="70">
        <v>171.06021733663141</v>
      </c>
      <c r="CM2105" s="70">
        <v>221.16946225463082</v>
      </c>
    </row>
    <row r="2106" spans="89:91">
      <c r="CK2106" s="63">
        <v>37531</v>
      </c>
      <c r="CL2106" s="70">
        <v>173.35806057091898</v>
      </c>
      <c r="CM2106" s="70">
        <v>221.7609067073835</v>
      </c>
    </row>
    <row r="2107" spans="89:91">
      <c r="CK2107" s="63">
        <v>37532</v>
      </c>
      <c r="CL2107" s="70">
        <v>172.98320669334271</v>
      </c>
      <c r="CM2107" s="70">
        <v>221.76098896162489</v>
      </c>
    </row>
    <row r="2108" spans="89:91">
      <c r="CK2108" s="63">
        <v>37533</v>
      </c>
      <c r="CL2108" s="70">
        <v>172.97131261269996</v>
      </c>
      <c r="CM2108" s="70">
        <v>221.76107121589675</v>
      </c>
    </row>
    <row r="2109" spans="89:91">
      <c r="CK2109" s="63">
        <v>37534</v>
      </c>
      <c r="CL2109" s="70">
        <v>172.98938155364084</v>
      </c>
      <c r="CM2109" s="70">
        <v>221.76115347019916</v>
      </c>
    </row>
    <row r="2110" spans="89:91">
      <c r="CK2110" s="63">
        <v>37535</v>
      </c>
      <c r="CL2110" s="70">
        <v>173.00745238210061</v>
      </c>
      <c r="CM2110" s="70">
        <v>221.76123572453201</v>
      </c>
    </row>
    <row r="2111" spans="89:91">
      <c r="CK2111" s="63">
        <v>37536</v>
      </c>
      <c r="CL2111" s="70">
        <v>174.38766068515176</v>
      </c>
      <c r="CM2111" s="70">
        <v>221.76131797889533</v>
      </c>
    </row>
    <row r="2112" spans="89:91">
      <c r="CK2112" s="63">
        <v>37537</v>
      </c>
      <c r="CL2112" s="70">
        <v>170.97649999889464</v>
      </c>
      <c r="CM2112" s="70">
        <v>221.17003649933383</v>
      </c>
    </row>
    <row r="2113" spans="89:91">
      <c r="CK2113" s="63">
        <v>37538</v>
      </c>
      <c r="CL2113" s="70">
        <v>169.83937767655115</v>
      </c>
      <c r="CM2113" s="70">
        <v>219.98739062781206</v>
      </c>
    </row>
    <row r="2114" spans="89:91">
      <c r="CK2114" s="63">
        <v>37539</v>
      </c>
      <c r="CL2114" s="70">
        <v>167.79896373468256</v>
      </c>
      <c r="CM2114" s="70">
        <v>218.80474387893969</v>
      </c>
    </row>
    <row r="2115" spans="89:91">
      <c r="CK2115" s="63">
        <v>37540</v>
      </c>
      <c r="CL2115" s="70">
        <v>167.08236096771751</v>
      </c>
      <c r="CM2115" s="70">
        <v>218.80482503669876</v>
      </c>
    </row>
    <row r="2116" spans="89:91">
      <c r="CK2116" s="63">
        <v>37541</v>
      </c>
      <c r="CL2116" s="70">
        <v>167.09981473659388</v>
      </c>
      <c r="CM2116" s="70">
        <v>218.80490619448776</v>
      </c>
    </row>
    <row r="2117" spans="89:91">
      <c r="CK2117" s="63">
        <v>37542</v>
      </c>
      <c r="CL2117" s="70">
        <v>167.11727032872707</v>
      </c>
      <c r="CM2117" s="70">
        <v>218.80498735230697</v>
      </c>
    </row>
    <row r="2118" spans="89:91">
      <c r="CK2118" s="63">
        <v>37543</v>
      </c>
      <c r="CL2118" s="70">
        <v>167.13472774430741</v>
      </c>
      <c r="CM2118" s="70">
        <v>218.80506851015622</v>
      </c>
    </row>
    <row r="2119" spans="89:91">
      <c r="CK2119" s="63">
        <v>37544</v>
      </c>
      <c r="CL2119" s="70">
        <v>165.92414690668843</v>
      </c>
      <c r="CM2119" s="70">
        <v>216.43968859054334</v>
      </c>
    </row>
    <row r="2120" spans="89:91">
      <c r="CK2120" s="63">
        <v>37545</v>
      </c>
      <c r="CL2120" s="70">
        <v>164.16298710986587</v>
      </c>
      <c r="CM2120" s="70">
        <v>212.89157593875743</v>
      </c>
    </row>
    <row r="2121" spans="89:91">
      <c r="CK2121" s="63">
        <v>37546</v>
      </c>
      <c r="CL2121" s="70">
        <v>162.29021083162959</v>
      </c>
      <c r="CM2121" s="70">
        <v>212.89165490323913</v>
      </c>
    </row>
    <row r="2122" spans="89:91">
      <c r="CK2122" s="63">
        <v>37547</v>
      </c>
      <c r="CL2122" s="70">
        <v>167.67358033747973</v>
      </c>
      <c r="CM2122" s="70">
        <v>218.80539314185438</v>
      </c>
    </row>
    <row r="2123" spans="89:91">
      <c r="CK2123" s="63">
        <v>37548</v>
      </c>
      <c r="CL2123" s="70">
        <v>167.69109586635383</v>
      </c>
      <c r="CM2123" s="70">
        <v>218.8054742998541</v>
      </c>
    </row>
    <row r="2124" spans="89:91">
      <c r="CK2124" s="63">
        <v>37549</v>
      </c>
      <c r="CL2124" s="70">
        <v>167.70861322493633</v>
      </c>
      <c r="CM2124" s="70">
        <v>218.80555545788405</v>
      </c>
    </row>
    <row r="2125" spans="89:91">
      <c r="CK2125" s="63">
        <v>37550</v>
      </c>
      <c r="CL2125" s="70">
        <v>164.7054887376992</v>
      </c>
      <c r="CM2125" s="70">
        <v>214.66607051780449</v>
      </c>
    </row>
    <row r="2126" spans="89:91">
      <c r="CK2126" s="63">
        <v>37551</v>
      </c>
      <c r="CL2126" s="70">
        <v>163.55165441189524</v>
      </c>
      <c r="CM2126" s="70">
        <v>214.07478333567661</v>
      </c>
    </row>
    <row r="2127" spans="89:91">
      <c r="CK2127" s="63">
        <v>37552</v>
      </c>
      <c r="CL2127" s="70">
        <v>163.83239030533136</v>
      </c>
      <c r="CM2127" s="70">
        <v>213.48349571488563</v>
      </c>
    </row>
    <row r="2128" spans="89:91">
      <c r="CK2128" s="63">
        <v>37553</v>
      </c>
      <c r="CL2128" s="70">
        <v>163.58712350589022</v>
      </c>
      <c r="CM2128" s="70">
        <v>213.48357489891879</v>
      </c>
    </row>
    <row r="2129" spans="89:91">
      <c r="CK2129" s="63">
        <v>37554</v>
      </c>
      <c r="CL2129" s="70">
        <v>165.36110599562858</v>
      </c>
      <c r="CM2129" s="70">
        <v>214.07502154581508</v>
      </c>
    </row>
    <row r="2130" spans="89:91">
      <c r="CK2130" s="63">
        <v>37555</v>
      </c>
      <c r="CL2130" s="70">
        <v>165.37837995865178</v>
      </c>
      <c r="CM2130" s="70">
        <v>214.07510094925343</v>
      </c>
    </row>
    <row r="2131" spans="89:91">
      <c r="CK2131" s="63">
        <v>37556</v>
      </c>
      <c r="CL2131" s="70">
        <v>165.3956557261489</v>
      </c>
      <c r="CM2131" s="70">
        <v>214.07518035272125</v>
      </c>
    </row>
    <row r="2132" spans="89:91">
      <c r="CK2132" s="63">
        <v>37557</v>
      </c>
      <c r="CL2132" s="70">
        <v>165.27655857026224</v>
      </c>
      <c r="CM2132" s="70">
        <v>212.89252351447146</v>
      </c>
    </row>
    <row r="2133" spans="89:91">
      <c r="CK2133" s="63">
        <v>37558</v>
      </c>
      <c r="CL2133" s="70">
        <v>163.73134506545449</v>
      </c>
      <c r="CM2133" s="70">
        <v>211.70986579886409</v>
      </c>
    </row>
    <row r="2134" spans="89:91">
      <c r="CK2134" s="63">
        <v>37559</v>
      </c>
      <c r="CL2134" s="70">
        <v>163.03629582666179</v>
      </c>
      <c r="CM2134" s="70">
        <v>209.93583864633158</v>
      </c>
    </row>
    <row r="2135" spans="89:91">
      <c r="CK2135" s="63">
        <v>37560</v>
      </c>
      <c r="CL2135" s="70">
        <v>163.22537034854054</v>
      </c>
      <c r="CM2135" s="70">
        <v>208.16181017774659</v>
      </c>
    </row>
    <row r="2136" spans="89:91">
      <c r="CK2136" s="63">
        <v>37561</v>
      </c>
      <c r="CL2136" s="70">
        <v>163.81523542677152</v>
      </c>
      <c r="CM2136" s="70">
        <v>208.13782623751331</v>
      </c>
    </row>
    <row r="2137" spans="89:91">
      <c r="CK2137" s="63">
        <v>37562</v>
      </c>
      <c r="CL2137" s="70">
        <v>163.83692528612269</v>
      </c>
      <c r="CM2137" s="70">
        <v>208.11384506065613</v>
      </c>
    </row>
    <row r="2138" spans="89:91">
      <c r="CK2138" s="63">
        <v>37563</v>
      </c>
      <c r="CL2138" s="70">
        <v>163.85861801730692</v>
      </c>
      <c r="CM2138" s="70">
        <v>208.08986664685685</v>
      </c>
    </row>
    <row r="2139" spans="89:91">
      <c r="CK2139" s="63">
        <v>37564</v>
      </c>
      <c r="CL2139" s="70">
        <v>167.19059274890802</v>
      </c>
      <c r="CM2139" s="70">
        <v>211.02137240198726</v>
      </c>
    </row>
    <row r="2140" spans="89:91">
      <c r="CK2140" s="63">
        <v>37565</v>
      </c>
      <c r="CL2140" s="70">
        <v>165.79014986257451</v>
      </c>
      <c r="CM2140" s="70">
        <v>209.22397446003978</v>
      </c>
    </row>
    <row r="2141" spans="89:91">
      <c r="CK2141" s="63">
        <v>37566</v>
      </c>
      <c r="CL2141" s="70">
        <v>165.81210120930336</v>
      </c>
      <c r="CM2141" s="70">
        <v>209.19986813960307</v>
      </c>
    </row>
    <row r="2142" spans="89:91">
      <c r="CK2142" s="63">
        <v>37567</v>
      </c>
      <c r="CL2142" s="70">
        <v>167.30348595949204</v>
      </c>
      <c r="CM2142" s="70">
        <v>210.94844056780093</v>
      </c>
    </row>
    <row r="2143" spans="89:91">
      <c r="CK2143" s="63">
        <v>37568</v>
      </c>
      <c r="CL2143" s="70">
        <v>168.14411697601929</v>
      </c>
      <c r="CM2143" s="70">
        <v>210.33331164909265</v>
      </c>
    </row>
    <row r="2144" spans="89:91">
      <c r="CK2144" s="63">
        <v>37569</v>
      </c>
      <c r="CL2144" s="70">
        <v>168.16637999837155</v>
      </c>
      <c r="CM2144" s="70">
        <v>210.30907751329534</v>
      </c>
    </row>
    <row r="2145" spans="89:91">
      <c r="CK2145" s="63">
        <v>37570</v>
      </c>
      <c r="CL2145" s="70">
        <v>168.18864596844602</v>
      </c>
      <c r="CM2145" s="70">
        <v>210.28484616970113</v>
      </c>
    </row>
    <row r="2146" spans="89:91">
      <c r="CK2146" s="63">
        <v>37571</v>
      </c>
      <c r="CL2146" s="70">
        <v>168.16104580123744</v>
      </c>
      <c r="CM2146" s="70">
        <v>210.2606176179884</v>
      </c>
    </row>
    <row r="2147" spans="89:91">
      <c r="CK2147" s="63">
        <v>37572</v>
      </c>
      <c r="CL2147" s="70">
        <v>166.96843390639518</v>
      </c>
      <c r="CM2147" s="70">
        <v>208.46473687026946</v>
      </c>
    </row>
    <row r="2148" spans="89:91">
      <c r="CK2148" s="63">
        <v>37573</v>
      </c>
      <c r="CL2148" s="70">
        <v>165.35153449966271</v>
      </c>
      <c r="CM2148" s="70">
        <v>208.44071802749718</v>
      </c>
    </row>
    <row r="2149" spans="89:91">
      <c r="CK2149" s="63">
        <v>37574</v>
      </c>
      <c r="CL2149" s="70">
        <v>166.11477983208428</v>
      </c>
      <c r="CM2149" s="70">
        <v>210.18794871092231</v>
      </c>
    </row>
    <row r="2150" spans="89:91">
      <c r="CK2150" s="63">
        <v>37575</v>
      </c>
      <c r="CL2150" s="70">
        <v>165.17867985423675</v>
      </c>
      <c r="CM2150" s="70">
        <v>208.98303620372397</v>
      </c>
    </row>
    <row r="2151" spans="89:91">
      <c r="CK2151" s="63">
        <v>37576</v>
      </c>
      <c r="CL2151" s="70">
        <v>165.20055023964088</v>
      </c>
      <c r="CM2151" s="70">
        <v>208.95895764365667</v>
      </c>
    </row>
    <row r="2152" spans="89:91">
      <c r="CK2152" s="63">
        <v>37577</v>
      </c>
      <c r="CL2152" s="70">
        <v>165.22242352078047</v>
      </c>
      <c r="CM2152" s="70">
        <v>208.9348818578674</v>
      </c>
    </row>
    <row r="2153" spans="89:91">
      <c r="CK2153" s="63">
        <v>37578</v>
      </c>
      <c r="CL2153" s="70">
        <v>165.0384903270905</v>
      </c>
      <c r="CM2153" s="70">
        <v>208.32066531822295</v>
      </c>
    </row>
    <row r="2154" spans="89:91">
      <c r="CK2154" s="63">
        <v>37579</v>
      </c>
      <c r="CL2154" s="70">
        <v>165.93543723961827</v>
      </c>
      <c r="CM2154" s="70">
        <v>207.70658754226352</v>
      </c>
    </row>
    <row r="2155" spans="89:91">
      <c r="CK2155" s="63">
        <v>37580</v>
      </c>
      <c r="CL2155" s="70">
        <v>166.36952109366567</v>
      </c>
      <c r="CM2155" s="70">
        <v>207.68265605176856</v>
      </c>
    </row>
    <row r="2156" spans="89:91">
      <c r="CK2156" s="63">
        <v>37581</v>
      </c>
      <c r="CL2156" s="70">
        <v>165.91811096787822</v>
      </c>
      <c r="CM2156" s="70">
        <v>207.06878775236066</v>
      </c>
    </row>
    <row r="2157" spans="89:91">
      <c r="CK2157" s="63">
        <v>37582</v>
      </c>
      <c r="CL2157" s="70">
        <v>164.75361621510464</v>
      </c>
      <c r="CM2157" s="70">
        <v>206.45505815301442</v>
      </c>
    </row>
    <row r="2158" spans="89:91">
      <c r="CK2158" s="63">
        <v>37583</v>
      </c>
      <c r="CL2158" s="70">
        <v>164.77543032020904</v>
      </c>
      <c r="CM2158" s="70">
        <v>206.4312708609487</v>
      </c>
    </row>
    <row r="2159" spans="89:91">
      <c r="CK2159" s="63">
        <v>37584</v>
      </c>
      <c r="CL2159" s="70">
        <v>164.79724731359713</v>
      </c>
      <c r="CM2159" s="70">
        <v>206.40748630960189</v>
      </c>
    </row>
    <row r="2160" spans="89:91">
      <c r="CK2160" s="63">
        <v>37585</v>
      </c>
      <c r="CL2160" s="70">
        <v>164.51665396977157</v>
      </c>
      <c r="CM2160" s="70">
        <v>206.38370449865809</v>
      </c>
    </row>
    <row r="2161" spans="89:91">
      <c r="CK2161" s="63">
        <v>37586</v>
      </c>
      <c r="CL2161" s="70">
        <v>163.24558388784664</v>
      </c>
      <c r="CM2161" s="70">
        <v>205.18072585392849</v>
      </c>
    </row>
    <row r="2162" spans="89:91">
      <c r="CK2162" s="63">
        <v>37587</v>
      </c>
      <c r="CL2162" s="70">
        <v>164.05911447984022</v>
      </c>
      <c r="CM2162" s="70">
        <v>206.33614909671678</v>
      </c>
    </row>
    <row r="2163" spans="89:91">
      <c r="CK2163" s="63">
        <v>37588</v>
      </c>
      <c r="CL2163" s="70">
        <v>164.08083662985311</v>
      </c>
      <c r="CM2163" s="70">
        <v>206.31237550508774</v>
      </c>
    </row>
    <row r="2164" spans="89:91">
      <c r="CK2164" s="63">
        <v>37589</v>
      </c>
      <c r="CL2164" s="70">
        <v>170.22294455213489</v>
      </c>
      <c r="CM2164" s="70">
        <v>214.54014883870309</v>
      </c>
    </row>
    <row r="2165" spans="89:91">
      <c r="CK2165" s="63">
        <v>37590</v>
      </c>
      <c r="CL2165" s="70">
        <v>170.24548282042272</v>
      </c>
      <c r="CM2165" s="70">
        <v>214.51543000049259</v>
      </c>
    </row>
    <row r="2166" spans="89:91">
      <c r="CK2166" s="63">
        <v>37591</v>
      </c>
      <c r="CL2166" s="70">
        <v>170.28037580704543</v>
      </c>
      <c r="CM2166" s="70">
        <v>214.51376780920631</v>
      </c>
    </row>
    <row r="2167" spans="89:91">
      <c r="CK2167" s="63">
        <v>37592</v>
      </c>
      <c r="CL2167" s="70">
        <v>167.96364960210892</v>
      </c>
      <c r="CM2167" s="70">
        <v>210.97619180172049</v>
      </c>
    </row>
    <row r="2168" spans="89:91">
      <c r="CK2168" s="63">
        <v>37593</v>
      </c>
      <c r="CL2168" s="70">
        <v>165.62098238890655</v>
      </c>
      <c r="CM2168" s="70">
        <v>208.61729941402871</v>
      </c>
    </row>
    <row r="2169" spans="89:91">
      <c r="CK2169" s="63">
        <v>37594</v>
      </c>
      <c r="CL2169" s="70">
        <v>164.64754198026532</v>
      </c>
      <c r="CM2169" s="70">
        <v>208.02637308614433</v>
      </c>
    </row>
    <row r="2170" spans="89:91">
      <c r="CK2170" s="63">
        <v>37595</v>
      </c>
      <c r="CL2170" s="70">
        <v>163.81024876354098</v>
      </c>
      <c r="CM2170" s="70">
        <v>208.02476117587446</v>
      </c>
    </row>
    <row r="2171" spans="89:91">
      <c r="CK2171" s="63">
        <v>37596</v>
      </c>
      <c r="CL2171" s="70">
        <v>164.09497043240378</v>
      </c>
      <c r="CM2171" s="70">
        <v>208.02314927809459</v>
      </c>
    </row>
    <row r="2172" spans="89:91">
      <c r="CK2172" s="63">
        <v>37597</v>
      </c>
      <c r="CL2172" s="70">
        <v>164.12841474762567</v>
      </c>
      <c r="CM2172" s="70">
        <v>208.02153739280462</v>
      </c>
    </row>
    <row r="2173" spans="89:91">
      <c r="CK2173" s="63">
        <v>37598</v>
      </c>
      <c r="CL2173" s="70">
        <v>164.16186587915774</v>
      </c>
      <c r="CM2173" s="70">
        <v>208.01992552000451</v>
      </c>
    </row>
    <row r="2174" spans="89:91">
      <c r="CK2174" s="63">
        <v>37599</v>
      </c>
      <c r="CL2174" s="70">
        <v>163.72761142975509</v>
      </c>
      <c r="CM2174" s="70">
        <v>208.01831365969423</v>
      </c>
    </row>
    <row r="2175" spans="89:91">
      <c r="CK2175" s="63">
        <v>37600</v>
      </c>
      <c r="CL2175" s="70">
        <v>163.28078114818052</v>
      </c>
      <c r="CM2175" s="70">
        <v>207.4274193704801</v>
      </c>
    </row>
    <row r="2176" spans="89:91">
      <c r="CK2176" s="63">
        <v>37601</v>
      </c>
      <c r="CL2176" s="70">
        <v>163.48558856788088</v>
      </c>
      <c r="CM2176" s="70">
        <v>206.836534225967</v>
      </c>
    </row>
    <row r="2177" spans="89:91">
      <c r="CK2177" s="63">
        <v>37602</v>
      </c>
      <c r="CL2177" s="70">
        <v>164.01988560515755</v>
      </c>
      <c r="CM2177" s="70">
        <v>206.2456582260487</v>
      </c>
    </row>
    <row r="2178" spans="89:91">
      <c r="CK2178" s="63">
        <v>37603</v>
      </c>
      <c r="CL2178" s="70">
        <v>165.20240552225533</v>
      </c>
      <c r="CM2178" s="70">
        <v>207.42259760016589</v>
      </c>
    </row>
    <row r="2179" spans="89:91">
      <c r="CK2179" s="63">
        <v>37604</v>
      </c>
      <c r="CL2179" s="70">
        <v>165.23607554462799</v>
      </c>
      <c r="CM2179" s="70">
        <v>207.42099036830234</v>
      </c>
    </row>
    <row r="2180" spans="89:91">
      <c r="CK2180" s="63">
        <v>37605</v>
      </c>
      <c r="CL2180" s="70">
        <v>165.26975242931238</v>
      </c>
      <c r="CM2180" s="70">
        <v>207.41938314889259</v>
      </c>
    </row>
    <row r="2181" spans="89:91">
      <c r="CK2181" s="63">
        <v>37606</v>
      </c>
      <c r="CL2181" s="70">
        <v>167.31752166288155</v>
      </c>
      <c r="CM2181" s="70">
        <v>208.59628603251568</v>
      </c>
    </row>
    <row r="2182" spans="89:91">
      <c r="CK2182" s="63">
        <v>37607</v>
      </c>
      <c r="CL2182" s="70">
        <v>168.33756905736396</v>
      </c>
      <c r="CM2182" s="70">
        <v>208.59466970622626</v>
      </c>
    </row>
    <row r="2183" spans="89:91">
      <c r="CK2183" s="63">
        <v>37608</v>
      </c>
      <c r="CL2183" s="70">
        <v>167.33203058169329</v>
      </c>
      <c r="CM2183" s="70">
        <v>206.236069738309</v>
      </c>
    </row>
    <row r="2184" spans="89:91">
      <c r="CK2184" s="63">
        <v>37609</v>
      </c>
      <c r="CL2184" s="70">
        <v>166.19353218323874</v>
      </c>
      <c r="CM2184" s="70">
        <v>204.46674765721286</v>
      </c>
    </row>
    <row r="2185" spans="89:91">
      <c r="CK2185" s="63">
        <v>37610</v>
      </c>
      <c r="CL2185" s="70">
        <v>168.44791784334967</v>
      </c>
      <c r="CM2185" s="70">
        <v>205.64363689286313</v>
      </c>
    </row>
    <row r="2186" spans="89:91">
      <c r="CK2186" s="63">
        <v>37611</v>
      </c>
      <c r="CL2186" s="70">
        <v>168.48224933594798</v>
      </c>
      <c r="CM2186" s="70">
        <v>205.64204344542983</v>
      </c>
    </row>
    <row r="2187" spans="89:91">
      <c r="CK2187" s="63">
        <v>37612</v>
      </c>
      <c r="CL2187" s="70">
        <v>168.51658782567281</v>
      </c>
      <c r="CM2187" s="70">
        <v>205.64045001034359</v>
      </c>
    </row>
    <row r="2188" spans="89:91">
      <c r="CK2188" s="63">
        <v>37613</v>
      </c>
      <c r="CL2188" s="70">
        <v>166.27341725300465</v>
      </c>
      <c r="CM2188" s="70">
        <v>204.4604104180477</v>
      </c>
    </row>
    <row r="2189" spans="89:91">
      <c r="CK2189" s="63">
        <v>37614</v>
      </c>
      <c r="CL2189" s="70">
        <v>166.09281396126519</v>
      </c>
      <c r="CM2189" s="70">
        <v>204.45882613894668</v>
      </c>
    </row>
    <row r="2190" spans="89:91">
      <c r="CK2190" s="63">
        <v>37615</v>
      </c>
      <c r="CL2190" s="70">
        <v>166.12666545842913</v>
      </c>
      <c r="CM2190" s="70">
        <v>204.45724187212161</v>
      </c>
    </row>
    <row r="2191" spans="89:91">
      <c r="CK2191" s="63">
        <v>37616</v>
      </c>
      <c r="CL2191" s="70">
        <v>163.21410509839453</v>
      </c>
      <c r="CM2191" s="70">
        <v>200.33119190194412</v>
      </c>
    </row>
    <row r="2192" spans="89:91">
      <c r="CK2192" s="63">
        <v>37617</v>
      </c>
      <c r="CL2192" s="70">
        <v>162.96727070807734</v>
      </c>
      <c r="CM2192" s="70">
        <v>200.32963961844848</v>
      </c>
    </row>
    <row r="2193" spans="89:91">
      <c r="CK2193" s="63">
        <v>37618</v>
      </c>
      <c r="CL2193" s="70">
        <v>163.00048518599851</v>
      </c>
      <c r="CM2193" s="70">
        <v>200.32808734698079</v>
      </c>
    </row>
    <row r="2194" spans="89:91">
      <c r="CK2194" s="63">
        <v>37619</v>
      </c>
      <c r="CL2194" s="70">
        <v>163.03370643338667</v>
      </c>
      <c r="CM2194" s="70">
        <v>200.32653508754103</v>
      </c>
    </row>
    <row r="2195" spans="89:91">
      <c r="CK2195" s="63">
        <v>37620</v>
      </c>
      <c r="CL2195" s="70">
        <v>162.67275055352687</v>
      </c>
      <c r="CM2195" s="70">
        <v>199.14660058812828</v>
      </c>
    </row>
    <row r="2196" spans="89:91">
      <c r="CK2196" s="63">
        <v>37621</v>
      </c>
      <c r="CL2196" s="70">
        <v>161.97827592314735</v>
      </c>
      <c r="CM2196" s="70">
        <v>198.55587092293823</v>
      </c>
    </row>
    <row r="2197" spans="89:91">
      <c r="CK2197" s="63">
        <v>37622</v>
      </c>
      <c r="CL2197" s="70">
        <v>161.95835199102294</v>
      </c>
      <c r="CM2197" s="70">
        <v>198.50028081343982</v>
      </c>
    </row>
    <row r="2198" spans="89:91">
      <c r="CK2198" s="63">
        <v>37623</v>
      </c>
      <c r="CL2198" s="70">
        <v>160.74999904617397</v>
      </c>
      <c r="CM2198" s="70">
        <v>197.26699287731032</v>
      </c>
    </row>
    <row r="2199" spans="89:91">
      <c r="CK2199" s="63">
        <v>37624</v>
      </c>
      <c r="CL2199" s="70">
        <v>160.93593618606351</v>
      </c>
      <c r="CM2199" s="70">
        <v>196.62307178604493</v>
      </c>
    </row>
    <row r="2200" spans="89:91">
      <c r="CK2200" s="63">
        <v>37625</v>
      </c>
      <c r="CL2200" s="70">
        <v>160.91614046561475</v>
      </c>
      <c r="CM2200" s="70">
        <v>196.56802280643188</v>
      </c>
    </row>
    <row r="2201" spans="89:91">
      <c r="CK2201" s="63">
        <v>37626</v>
      </c>
      <c r="CL2201" s="70">
        <v>160.89634718011342</v>
      </c>
      <c r="CM2201" s="70">
        <v>196.51298923899867</v>
      </c>
    </row>
    <row r="2202" spans="89:91">
      <c r="CK2202" s="63">
        <v>37627</v>
      </c>
      <c r="CL2202" s="70">
        <v>160.59282175666056</v>
      </c>
      <c r="CM2202" s="70">
        <v>195.86977356122853</v>
      </c>
    </row>
    <row r="2203" spans="89:91">
      <c r="CK2203" s="63">
        <v>37628</v>
      </c>
      <c r="CL2203" s="70">
        <v>159.39000734586898</v>
      </c>
      <c r="CM2203" s="70">
        <v>192.87477128766332</v>
      </c>
    </row>
    <row r="2204" spans="89:91">
      <c r="CK2204" s="63">
        <v>37629</v>
      </c>
      <c r="CL2204" s="70">
        <v>161.66789296705099</v>
      </c>
      <c r="CM2204" s="70">
        <v>193.99650814068707</v>
      </c>
    </row>
    <row r="2205" spans="89:91">
      <c r="CK2205" s="63">
        <v>37630</v>
      </c>
      <c r="CL2205" s="70">
        <v>163.09107360043595</v>
      </c>
      <c r="CM2205" s="70">
        <v>196.29300900478347</v>
      </c>
    </row>
    <row r="2206" spans="89:91">
      <c r="CK2206" s="63">
        <v>37631</v>
      </c>
      <c r="CL2206" s="70">
        <v>164.51433037516608</v>
      </c>
      <c r="CM2206" s="70">
        <v>196.8255915126916</v>
      </c>
    </row>
    <row r="2207" spans="89:91">
      <c r="CK2207" s="63">
        <v>37632</v>
      </c>
      <c r="CL2207" s="70">
        <v>164.49409449888449</v>
      </c>
      <c r="CM2207" s="70">
        <v>196.77048583319987</v>
      </c>
    </row>
    <row r="2208" spans="89:91">
      <c r="CK2208" s="63">
        <v>37633</v>
      </c>
      <c r="CL2208" s="70">
        <v>164.47386111169112</v>
      </c>
      <c r="CM2208" s="70">
        <v>196.71539558176244</v>
      </c>
    </row>
    <row r="2209" spans="89:91">
      <c r="CK2209" s="63">
        <v>37634</v>
      </c>
      <c r="CL2209" s="70">
        <v>163.25644022018321</v>
      </c>
      <c r="CM2209" s="70">
        <v>195.48622928687146</v>
      </c>
    </row>
    <row r="2210" spans="89:91">
      <c r="CK2210" s="63">
        <v>37635</v>
      </c>
      <c r="CL2210" s="70">
        <v>159.6156605788548</v>
      </c>
      <c r="CM2210" s="70">
        <v>190.73644757425836</v>
      </c>
    </row>
    <row r="2211" spans="89:91">
      <c r="CK2211" s="63">
        <v>37636</v>
      </c>
      <c r="CL2211" s="70">
        <v>158.42362501013173</v>
      </c>
      <c r="CM2211" s="70">
        <v>189.50961255189796</v>
      </c>
    </row>
    <row r="2212" spans="89:91">
      <c r="CK2212" s="63">
        <v>37637</v>
      </c>
      <c r="CL2212" s="70">
        <v>159.92661338130952</v>
      </c>
      <c r="CM2212" s="70">
        <v>191.21621354949374</v>
      </c>
    </row>
    <row r="2213" spans="89:91">
      <c r="CK2213" s="63">
        <v>37638</v>
      </c>
      <c r="CL2213" s="70">
        <v>157.22455139126251</v>
      </c>
      <c r="CM2213" s="70">
        <v>188.81712400402745</v>
      </c>
    </row>
    <row r="2214" spans="89:91">
      <c r="CK2214" s="63">
        <v>37639</v>
      </c>
      <c r="CL2214" s="70">
        <v>157.20521218498706</v>
      </c>
      <c r="CM2214" s="70">
        <v>188.76426047221764</v>
      </c>
    </row>
    <row r="2215" spans="89:91">
      <c r="CK2215" s="63">
        <v>37640</v>
      </c>
      <c r="CL2215" s="70">
        <v>157.18587535750615</v>
      </c>
      <c r="CM2215" s="70">
        <v>188.71141174072324</v>
      </c>
    </row>
    <row r="2216" spans="89:91">
      <c r="CK2216" s="63">
        <v>37641</v>
      </c>
      <c r="CL2216" s="70">
        <v>155.67584174692922</v>
      </c>
      <c r="CM2216" s="70">
        <v>186.90088919230683</v>
      </c>
    </row>
    <row r="2217" spans="89:91">
      <c r="CK2217" s="63">
        <v>37642</v>
      </c>
      <c r="CL2217" s="70">
        <v>150.55680328787727</v>
      </c>
      <c r="CM2217" s="70">
        <v>181.57697262501011</v>
      </c>
    </row>
    <row r="2218" spans="89:91">
      <c r="CK2218" s="63">
        <v>37643</v>
      </c>
      <c r="CL2218" s="70">
        <v>149.10118578315232</v>
      </c>
      <c r="CM2218" s="70">
        <v>181.52613613378116</v>
      </c>
    </row>
    <row r="2219" spans="89:91">
      <c r="CK2219" s="63">
        <v>37644</v>
      </c>
      <c r="CL2219" s="70">
        <v>151.92319565966667</v>
      </c>
      <c r="CM2219" s="70">
        <v>183.81693082858322</v>
      </c>
    </row>
    <row r="2220" spans="89:91">
      <c r="CK2220" s="63">
        <v>37645</v>
      </c>
      <c r="CL2220" s="70">
        <v>151.31935717441308</v>
      </c>
      <c r="CM2220" s="70">
        <v>183.76546721149188</v>
      </c>
    </row>
    <row r="2221" spans="89:91">
      <c r="CK2221" s="63">
        <v>37646</v>
      </c>
      <c r="CL2221" s="70">
        <v>151.30074432905297</v>
      </c>
      <c r="CM2221" s="70">
        <v>183.71401800277883</v>
      </c>
    </row>
    <row r="2222" spans="89:91">
      <c r="CK2222" s="63">
        <v>37647</v>
      </c>
      <c r="CL2222" s="70">
        <v>151.28213377314225</v>
      </c>
      <c r="CM2222" s="70">
        <v>183.6625831984102</v>
      </c>
    </row>
    <row r="2223" spans="89:91">
      <c r="CK2223" s="63">
        <v>37648</v>
      </c>
      <c r="CL2223" s="70">
        <v>158.2954436331373</v>
      </c>
      <c r="CM2223" s="70">
        <v>194.13664346409311</v>
      </c>
    </row>
    <row r="2224" spans="89:91">
      <c r="CK2224" s="63">
        <v>37649</v>
      </c>
      <c r="CL2224" s="70">
        <v>158.82589129392645</v>
      </c>
      <c r="CM2224" s="70">
        <v>194.08229061510573</v>
      </c>
    </row>
    <row r="2225" spans="89:91">
      <c r="CK2225" s="63">
        <v>37650</v>
      </c>
      <c r="CL2225" s="70">
        <v>158.04296341409022</v>
      </c>
      <c r="CM2225" s="70">
        <v>193.44353143827038</v>
      </c>
    </row>
    <row r="2226" spans="89:91">
      <c r="CK2226" s="63">
        <v>37651</v>
      </c>
      <c r="CL2226" s="70">
        <v>156.23138747995594</v>
      </c>
      <c r="CM2226" s="70">
        <v>189.88382510100493</v>
      </c>
    </row>
    <row r="2227" spans="89:91">
      <c r="CK2227" s="63">
        <v>37652</v>
      </c>
      <c r="CL2227" s="70">
        <v>154.04799325156057</v>
      </c>
      <c r="CM2227" s="70">
        <v>187.49428553280327</v>
      </c>
    </row>
    <row r="2228" spans="89:91">
      <c r="CK2228" s="63">
        <v>37653</v>
      </c>
      <c r="CL2228" s="70">
        <v>154.06732925909316</v>
      </c>
      <c r="CM2228" s="70">
        <v>187.49301027038914</v>
      </c>
    </row>
    <row r="2229" spans="89:91">
      <c r="CK2229" s="63">
        <v>37654</v>
      </c>
      <c r="CL2229" s="70">
        <v>154.08666769366923</v>
      </c>
      <c r="CM2229" s="70">
        <v>187.49173501664873</v>
      </c>
    </row>
    <row r="2230" spans="89:91">
      <c r="CK2230" s="63">
        <v>37655</v>
      </c>
      <c r="CL2230" s="70">
        <v>153.57832991422899</v>
      </c>
      <c r="CM2230" s="70">
        <v>185.73821248399727</v>
      </c>
    </row>
    <row r="2231" spans="89:91">
      <c r="CK2231" s="63">
        <v>37656</v>
      </c>
      <c r="CL2231" s="70">
        <v>153.08045268819686</v>
      </c>
      <c r="CM2231" s="70">
        <v>185.15287070920559</v>
      </c>
    </row>
    <row r="2232" spans="89:91">
      <c r="CK2232" s="63">
        <v>37657</v>
      </c>
      <c r="CL2232" s="70">
        <v>150.98999408342914</v>
      </c>
      <c r="CM2232" s="70">
        <v>184.56753688835062</v>
      </c>
    </row>
    <row r="2233" spans="89:91">
      <c r="CK2233" s="63">
        <v>37658</v>
      </c>
      <c r="CL2233" s="70">
        <v>151.0148782085588</v>
      </c>
      <c r="CM2233" s="70">
        <v>184.56628153252998</v>
      </c>
    </row>
    <row r="2234" spans="89:91">
      <c r="CK2234" s="63">
        <v>37659</v>
      </c>
      <c r="CL2234" s="70">
        <v>151.22999355855907</v>
      </c>
      <c r="CM2234" s="70">
        <v>183.98095964668696</v>
      </c>
    </row>
    <row r="2235" spans="89:91">
      <c r="CK2235" s="63">
        <v>37660</v>
      </c>
      <c r="CL2235" s="70">
        <v>151.24897585253689</v>
      </c>
      <c r="CM2235" s="70">
        <v>183.97970828053411</v>
      </c>
    </row>
    <row r="2236" spans="89:91">
      <c r="CK2236" s="63">
        <v>37661</v>
      </c>
      <c r="CL2236" s="70">
        <v>151.2679605291604</v>
      </c>
      <c r="CM2236" s="70">
        <v>183.97845692289255</v>
      </c>
    </row>
    <row r="2237" spans="89:91">
      <c r="CK2237" s="63">
        <v>37662</v>
      </c>
      <c r="CL2237" s="70">
        <v>149.56107937162503</v>
      </c>
      <c r="CM2237" s="70">
        <v>182.80909633202413</v>
      </c>
    </row>
    <row r="2238" spans="89:91">
      <c r="CK2238" s="63">
        <v>37663</v>
      </c>
      <c r="CL2238" s="70">
        <v>148.95047773978018</v>
      </c>
      <c r="CM2238" s="70">
        <v>181.63975163970645</v>
      </c>
    </row>
    <row r="2239" spans="89:91">
      <c r="CK2239" s="63">
        <v>37664</v>
      </c>
      <c r="CL2239" s="70">
        <v>148.35090105779423</v>
      </c>
      <c r="CM2239" s="70">
        <v>181.63851619753001</v>
      </c>
    </row>
    <row r="2240" spans="89:91">
      <c r="CK2240" s="63">
        <v>37665</v>
      </c>
      <c r="CL2240" s="70">
        <v>150.05133592377766</v>
      </c>
      <c r="CM2240" s="70">
        <v>183.38940887401796</v>
      </c>
    </row>
    <row r="2241" spans="89:91">
      <c r="CK2241" s="63">
        <v>37666</v>
      </c>
      <c r="CL2241" s="70">
        <v>151.30666891194261</v>
      </c>
      <c r="CM2241" s="70">
        <v>185.7243164553272</v>
      </c>
    </row>
    <row r="2242" spans="89:91">
      <c r="CK2242" s="63">
        <v>37667</v>
      </c>
      <c r="CL2242" s="70">
        <v>151.32566083016275</v>
      </c>
      <c r="CM2242" s="70">
        <v>185.7230532315468</v>
      </c>
    </row>
    <row r="2243" spans="89:91">
      <c r="CK2243" s="63">
        <v>37668</v>
      </c>
      <c r="CL2243" s="70">
        <v>151.34465513223654</v>
      </c>
      <c r="CM2243" s="70">
        <v>185.72179001635834</v>
      </c>
    </row>
    <row r="2244" spans="89:91">
      <c r="CK2244" s="63">
        <v>37669</v>
      </c>
      <c r="CL2244" s="70">
        <v>150.21650227465955</v>
      </c>
      <c r="CM2244" s="70">
        <v>184.5524731820274</v>
      </c>
    </row>
    <row r="2245" spans="89:91">
      <c r="CK2245" s="63">
        <v>37670</v>
      </c>
      <c r="CL2245" s="70">
        <v>151.57655179577247</v>
      </c>
      <c r="CM2245" s="70">
        <v>185.13524077021063</v>
      </c>
    </row>
    <row r="2246" spans="89:91">
      <c r="CK2246" s="63">
        <v>37671</v>
      </c>
      <c r="CL2246" s="70">
        <v>152.80332589277501</v>
      </c>
      <c r="CM2246" s="70">
        <v>186.30201929159674</v>
      </c>
    </row>
    <row r="2247" spans="89:91">
      <c r="CK2247" s="63">
        <v>37672</v>
      </c>
      <c r="CL2247" s="70">
        <v>153.88849300560631</v>
      </c>
      <c r="CM2247" s="70">
        <v>187.46878193248057</v>
      </c>
    </row>
    <row r="2248" spans="89:91">
      <c r="CK2248" s="63">
        <v>37673</v>
      </c>
      <c r="CL2248" s="70">
        <v>153.73580247839357</v>
      </c>
      <c r="CM2248" s="70">
        <v>187.46750684353185</v>
      </c>
    </row>
    <row r="2249" spans="89:91">
      <c r="CK2249" s="63">
        <v>37674</v>
      </c>
      <c r="CL2249" s="70">
        <v>153.75509929993603</v>
      </c>
      <c r="CM2249" s="70">
        <v>187.46623176325579</v>
      </c>
    </row>
    <row r="2250" spans="89:91">
      <c r="CK2250" s="63">
        <v>37675</v>
      </c>
      <c r="CL2250" s="70">
        <v>153.7743985436035</v>
      </c>
      <c r="CM2250" s="70">
        <v>187.46495669165233</v>
      </c>
    </row>
    <row r="2251" spans="89:91">
      <c r="CK2251" s="63">
        <v>37676</v>
      </c>
      <c r="CL2251" s="70">
        <v>151.97336985943096</v>
      </c>
      <c r="CM2251" s="70">
        <v>185.12768559596472</v>
      </c>
    </row>
    <row r="2252" spans="89:91">
      <c r="CK2252" s="63">
        <v>37677</v>
      </c>
      <c r="CL2252" s="70">
        <v>151.38147543050098</v>
      </c>
      <c r="CM2252" s="70">
        <v>184.54243139417528</v>
      </c>
    </row>
    <row r="2253" spans="89:91">
      <c r="CK2253" s="63">
        <v>37678</v>
      </c>
      <c r="CL2253" s="70">
        <v>152.04915173386942</v>
      </c>
      <c r="CM2253" s="70">
        <v>185.1251672730653</v>
      </c>
    </row>
    <row r="2254" spans="89:91">
      <c r="CK2254" s="63">
        <v>37679</v>
      </c>
      <c r="CL2254" s="70">
        <v>153.09325756975508</v>
      </c>
      <c r="CM2254" s="70">
        <v>186.29188230821259</v>
      </c>
    </row>
    <row r="2255" spans="89:91">
      <c r="CK2255" s="63">
        <v>37680</v>
      </c>
      <c r="CL2255" s="70">
        <v>153.2081093393287</v>
      </c>
      <c r="CM2255" s="70">
        <v>186.29061522407244</v>
      </c>
    </row>
    <row r="2256" spans="89:91">
      <c r="CK2256" s="63">
        <v>37681</v>
      </c>
      <c r="CL2256" s="70">
        <v>153.21043260907018</v>
      </c>
      <c r="CM2256" s="70">
        <v>186.26537551249592</v>
      </c>
    </row>
    <row r="2257" spans="89:91">
      <c r="CK2257" s="63">
        <v>37682</v>
      </c>
      <c r="CL2257" s="70">
        <v>153.21275591404208</v>
      </c>
      <c r="CM2257" s="70">
        <v>186.24013922053911</v>
      </c>
    </row>
    <row r="2258" spans="89:91">
      <c r="CK2258" s="63">
        <v>37683</v>
      </c>
      <c r="CL2258" s="70">
        <v>154.56878568922582</v>
      </c>
      <c r="CM2258" s="70">
        <v>187.38239792358647</v>
      </c>
    </row>
    <row r="2259" spans="89:91">
      <c r="CK2259" s="63">
        <v>37684</v>
      </c>
      <c r="CL2259" s="70">
        <v>153.16310647868002</v>
      </c>
      <c r="CM2259" s="70">
        <v>185.60601019490497</v>
      </c>
    </row>
    <row r="2260" spans="89:91">
      <c r="CK2260" s="63">
        <v>37685</v>
      </c>
      <c r="CL2260" s="70">
        <v>153.01765465068218</v>
      </c>
      <c r="CM2260" s="70">
        <v>184.99727561726601</v>
      </c>
    </row>
    <row r="2261" spans="89:91">
      <c r="CK2261" s="63">
        <v>37686</v>
      </c>
      <c r="CL2261" s="70">
        <v>154.23986061474062</v>
      </c>
      <c r="CM2261" s="70">
        <v>185.5557196871672</v>
      </c>
    </row>
    <row r="2262" spans="89:91">
      <c r="CK2262" s="63">
        <v>37687</v>
      </c>
      <c r="CL2262" s="70">
        <v>153.49397790700647</v>
      </c>
      <c r="CM2262" s="70">
        <v>184.36372055257678</v>
      </c>
    </row>
    <row r="2263" spans="89:91">
      <c r="CK2263" s="63">
        <v>37688</v>
      </c>
      <c r="CL2263" s="70">
        <v>153.49619652996051</v>
      </c>
      <c r="CM2263" s="70">
        <v>184.33874190764445</v>
      </c>
    </row>
    <row r="2264" spans="89:91">
      <c r="CK2264" s="63">
        <v>37689</v>
      </c>
      <c r="CL2264" s="70">
        <v>153.49841518498286</v>
      </c>
      <c r="CM2264" s="70">
        <v>184.31376664696097</v>
      </c>
    </row>
    <row r="2265" spans="89:91">
      <c r="CK2265" s="63">
        <v>37690</v>
      </c>
      <c r="CL2265" s="70">
        <v>152.26628200690149</v>
      </c>
      <c r="CM2265" s="70">
        <v>183.12240999304203</v>
      </c>
    </row>
    <row r="2266" spans="89:91">
      <c r="CK2266" s="63">
        <v>37691</v>
      </c>
      <c r="CL2266" s="70">
        <v>152.36409572218082</v>
      </c>
      <c r="CM2266" s="70">
        <v>182.51448615362813</v>
      </c>
    </row>
    <row r="2267" spans="89:91">
      <c r="CK2267" s="63">
        <v>37692</v>
      </c>
      <c r="CL2267" s="70">
        <v>151.53318975060833</v>
      </c>
      <c r="CM2267" s="70">
        <v>181.32368931192894</v>
      </c>
    </row>
    <row r="2268" spans="89:91">
      <c r="CK2268" s="63">
        <v>37693</v>
      </c>
      <c r="CL2268" s="70">
        <v>152.02624416072717</v>
      </c>
      <c r="CM2268" s="70">
        <v>181.88207792567798</v>
      </c>
    </row>
    <row r="2269" spans="89:91">
      <c r="CK2269" s="63">
        <v>37694</v>
      </c>
      <c r="CL2269" s="70">
        <v>151.48444545724254</v>
      </c>
      <c r="CM2269" s="70">
        <v>181.85743550779642</v>
      </c>
    </row>
    <row r="2270" spans="89:91">
      <c r="CK2270" s="63">
        <v>37695</v>
      </c>
      <c r="CL2270" s="70">
        <v>151.48663503413968</v>
      </c>
      <c r="CM2270" s="70">
        <v>181.83279642860973</v>
      </c>
    </row>
    <row r="2271" spans="89:91">
      <c r="CK2271" s="63">
        <v>37696</v>
      </c>
      <c r="CL2271" s="70">
        <v>151.48882464268524</v>
      </c>
      <c r="CM2271" s="70">
        <v>181.80816068766552</v>
      </c>
    </row>
    <row r="2272" spans="89:91">
      <c r="CK2272" s="63">
        <v>37697</v>
      </c>
      <c r="CL2272" s="70">
        <v>149.94463568375031</v>
      </c>
      <c r="CM2272" s="70">
        <v>180.61824925704676</v>
      </c>
    </row>
    <row r="2273" spans="89:91">
      <c r="CK2273" s="63">
        <v>37698</v>
      </c>
      <c r="CL2273" s="70">
        <v>148.04575317381702</v>
      </c>
      <c r="CM2273" s="70">
        <v>178.26353577218219</v>
      </c>
    </row>
    <row r="2274" spans="89:91">
      <c r="CK2274" s="63">
        <v>37699</v>
      </c>
      <c r="CL2274" s="70">
        <v>145.07727196220259</v>
      </c>
      <c r="CM2274" s="70">
        <v>175.32697538595968</v>
      </c>
    </row>
    <row r="2275" spans="89:91">
      <c r="CK2275" s="63">
        <v>37700</v>
      </c>
      <c r="CL2275" s="70">
        <v>145.94494758088854</v>
      </c>
      <c r="CM2275" s="70">
        <v>176.46802654638631</v>
      </c>
    </row>
    <row r="2276" spans="89:91">
      <c r="CK2276" s="63">
        <v>37701</v>
      </c>
      <c r="CL2276" s="70">
        <v>146.38044433594237</v>
      </c>
      <c r="CM2276" s="70">
        <v>175.86179383432</v>
      </c>
    </row>
    <row r="2277" spans="89:91">
      <c r="CK2277" s="63">
        <v>37702</v>
      </c>
      <c r="CL2277" s="70">
        <v>146.38256013890916</v>
      </c>
      <c r="CM2277" s="70">
        <v>175.83796707875129</v>
      </c>
    </row>
    <row r="2278" spans="89:91">
      <c r="CK2278" s="63">
        <v>37703</v>
      </c>
      <c r="CL2278" s="70">
        <v>146.38467597245798</v>
      </c>
      <c r="CM2278" s="70">
        <v>175.81414355136681</v>
      </c>
    </row>
    <row r="2279" spans="89:91">
      <c r="CK2279" s="63">
        <v>37704</v>
      </c>
      <c r="CL2279" s="70">
        <v>145.4229702627938</v>
      </c>
      <c r="CM2279" s="70">
        <v>174.04406176247372</v>
      </c>
    </row>
    <row r="2280" spans="89:91">
      <c r="CK2280" s="63">
        <v>37705</v>
      </c>
      <c r="CL2280" s="70">
        <v>143.35210511407311</v>
      </c>
      <c r="CM2280" s="70">
        <v>171.1104397905431</v>
      </c>
    </row>
    <row r="2281" spans="89:91">
      <c r="CK2281" s="63">
        <v>37706</v>
      </c>
      <c r="CL2281" s="70">
        <v>141.36643084540603</v>
      </c>
      <c r="CM2281" s="70">
        <v>168.75953899617321</v>
      </c>
    </row>
    <row r="2282" spans="89:91">
      <c r="CK2282" s="63">
        <v>37707</v>
      </c>
      <c r="CL2282" s="70">
        <v>140.35530142210416</v>
      </c>
      <c r="CM2282" s="70">
        <v>167.57297329105472</v>
      </c>
    </row>
    <row r="2283" spans="89:91">
      <c r="CK2283" s="63">
        <v>37708</v>
      </c>
      <c r="CL2283" s="70">
        <v>145.91858967321264</v>
      </c>
      <c r="CM2283" s="70">
        <v>173.36798724479181</v>
      </c>
    </row>
    <row r="2284" spans="89:91">
      <c r="CK2284" s="63">
        <v>37709</v>
      </c>
      <c r="CL2284" s="70">
        <v>145.9206988004689</v>
      </c>
      <c r="CM2284" s="70">
        <v>173.34449836431659</v>
      </c>
    </row>
    <row r="2285" spans="89:91">
      <c r="CK2285" s="63">
        <v>37710</v>
      </c>
      <c r="CL2285" s="70">
        <v>145.9228079582108</v>
      </c>
      <c r="CM2285" s="70">
        <v>173.32101266624849</v>
      </c>
    </row>
    <row r="2286" spans="89:91">
      <c r="CK2286" s="63">
        <v>37711</v>
      </c>
      <c r="CL2286" s="70">
        <v>145.9249171464387</v>
      </c>
      <c r="CM2286" s="70">
        <v>173.29753015015626</v>
      </c>
    </row>
    <row r="2287" spans="89:91">
      <c r="CK2287" s="63">
        <v>37712</v>
      </c>
      <c r="CL2287" s="70">
        <v>145.99701835934866</v>
      </c>
      <c r="CM2287" s="70">
        <v>172.10932431978256</v>
      </c>
    </row>
    <row r="2288" spans="89:91">
      <c r="CK2288" s="63">
        <v>37713</v>
      </c>
      <c r="CL2288" s="70">
        <v>143.36888504039456</v>
      </c>
      <c r="CM2288" s="70">
        <v>168.59599973386372</v>
      </c>
    </row>
    <row r="2289" spans="89:91">
      <c r="CK2289" s="63">
        <v>37714</v>
      </c>
      <c r="CL2289" s="70">
        <v>143.33672413779803</v>
      </c>
      <c r="CM2289" s="70">
        <v>168.57138126326657</v>
      </c>
    </row>
    <row r="2290" spans="89:91">
      <c r="CK2290" s="63">
        <v>37715</v>
      </c>
      <c r="CL2290" s="70">
        <v>143.69964928684212</v>
      </c>
      <c r="CM2290" s="70">
        <v>168.54676638747063</v>
      </c>
    </row>
    <row r="2291" spans="89:91">
      <c r="CK2291" s="63">
        <v>37716</v>
      </c>
      <c r="CL2291" s="70">
        <v>143.71221773595889</v>
      </c>
      <c r="CM2291" s="70">
        <v>168.52215510595093</v>
      </c>
    </row>
    <row r="2292" spans="89:91">
      <c r="CK2292" s="63">
        <v>37717</v>
      </c>
      <c r="CL2292" s="70">
        <v>143.72478728435399</v>
      </c>
      <c r="CM2292" s="70">
        <v>168.49754741818265</v>
      </c>
    </row>
    <row r="2293" spans="89:91">
      <c r="CK2293" s="63">
        <v>37718</v>
      </c>
      <c r="CL2293" s="70">
        <v>144.0569328761012</v>
      </c>
      <c r="CM2293" s="70">
        <v>168.472943323641</v>
      </c>
    </row>
    <row r="2294" spans="89:91">
      <c r="CK2294" s="63">
        <v>37719</v>
      </c>
      <c r="CL2294" s="70">
        <v>144.85758922961756</v>
      </c>
      <c r="CM2294" s="70">
        <v>169.61005553091715</v>
      </c>
    </row>
    <row r="2295" spans="89:91">
      <c r="CK2295" s="63">
        <v>37720</v>
      </c>
      <c r="CL2295" s="70">
        <v>145.39056525138426</v>
      </c>
      <c r="CM2295" s="70">
        <v>169.58528898739502</v>
      </c>
    </row>
    <row r="2296" spans="89:91">
      <c r="CK2296" s="63">
        <v>37721</v>
      </c>
      <c r="CL2296" s="70">
        <v>143.29469725423289</v>
      </c>
      <c r="CM2296" s="70">
        <v>167.81846586104612</v>
      </c>
    </row>
    <row r="2297" spans="89:91">
      <c r="CK2297" s="63">
        <v>37722</v>
      </c>
      <c r="CL2297" s="70">
        <v>144.03881812257933</v>
      </c>
      <c r="CM2297" s="70">
        <v>168.37456286724813</v>
      </c>
    </row>
    <row r="2298" spans="89:91">
      <c r="CK2298" s="63">
        <v>37723</v>
      </c>
      <c r="CL2298" s="70">
        <v>144.0514162365302</v>
      </c>
      <c r="CM2298" s="70">
        <v>168.34997673097092</v>
      </c>
    </row>
    <row r="2299" spans="89:91">
      <c r="CK2299" s="63">
        <v>37724</v>
      </c>
      <c r="CL2299" s="70">
        <v>144.064015452354</v>
      </c>
      <c r="CM2299" s="70">
        <v>168.32539418477344</v>
      </c>
    </row>
    <row r="2300" spans="89:91">
      <c r="CK2300" s="63">
        <v>37725</v>
      </c>
      <c r="CL2300" s="70">
        <v>146.18109991093428</v>
      </c>
      <c r="CM2300" s="70">
        <v>170.04185814428445</v>
      </c>
    </row>
    <row r="2301" spans="89:91">
      <c r="CK2301" s="63">
        <v>37726</v>
      </c>
      <c r="CL2301" s="70">
        <v>148.37961607135796</v>
      </c>
      <c r="CM2301" s="70">
        <v>171.17755434087442</v>
      </c>
    </row>
    <row r="2302" spans="89:91">
      <c r="CK2302" s="63">
        <v>37727</v>
      </c>
      <c r="CL2302" s="70">
        <v>148.0497750184613</v>
      </c>
      <c r="CM2302" s="70">
        <v>169.99220257881103</v>
      </c>
    </row>
    <row r="2303" spans="89:91">
      <c r="CK2303" s="63">
        <v>37728</v>
      </c>
      <c r="CL2303" s="70">
        <v>148.06272394403842</v>
      </c>
      <c r="CM2303" s="70">
        <v>169.96738023398956</v>
      </c>
    </row>
    <row r="2304" spans="89:91">
      <c r="CK2304" s="63">
        <v>37729</v>
      </c>
      <c r="CL2304" s="70">
        <v>148.07567400217161</v>
      </c>
      <c r="CM2304" s="70">
        <v>169.94256151373904</v>
      </c>
    </row>
    <row r="2305" spans="89:91">
      <c r="CK2305" s="63">
        <v>37730</v>
      </c>
      <c r="CL2305" s="70">
        <v>148.08862519295988</v>
      </c>
      <c r="CM2305" s="70">
        <v>169.91774641753014</v>
      </c>
    </row>
    <row r="2306" spans="89:91">
      <c r="CK2306" s="63">
        <v>37731</v>
      </c>
      <c r="CL2306" s="70">
        <v>148.1015775165024</v>
      </c>
      <c r="CM2306" s="70">
        <v>169.89293494483383</v>
      </c>
    </row>
    <row r="2307" spans="89:91">
      <c r="CK2307" s="63">
        <v>37732</v>
      </c>
      <c r="CL2307" s="70">
        <v>146.5291861358746</v>
      </c>
      <c r="CM2307" s="70">
        <v>167.54910829518749</v>
      </c>
    </row>
    <row r="2308" spans="89:91">
      <c r="CK2308" s="63">
        <v>37733</v>
      </c>
      <c r="CL2308" s="70">
        <v>144.65731989521078</v>
      </c>
      <c r="CM2308" s="70">
        <v>165.2059625165214</v>
      </c>
    </row>
    <row r="2309" spans="89:91">
      <c r="CK2309" s="63">
        <v>37734</v>
      </c>
      <c r="CL2309" s="70">
        <v>144.76151469211723</v>
      </c>
      <c r="CM2309" s="70">
        <v>164.60225366060857</v>
      </c>
    </row>
    <row r="2310" spans="89:91">
      <c r="CK2310" s="63">
        <v>37735</v>
      </c>
      <c r="CL2310" s="70">
        <v>145.97346545590219</v>
      </c>
      <c r="CM2310" s="70">
        <v>165.73721989651028</v>
      </c>
    </row>
    <row r="2311" spans="89:91">
      <c r="CK2311" s="63">
        <v>37736</v>
      </c>
      <c r="CL2311" s="70">
        <v>146.26687436552558</v>
      </c>
      <c r="CM2311" s="70">
        <v>165.7130188663476</v>
      </c>
    </row>
    <row r="2312" spans="89:91">
      <c r="CK2312" s="63">
        <v>37737</v>
      </c>
      <c r="CL2312" s="70">
        <v>146.27966735268353</v>
      </c>
      <c r="CM2312" s="70">
        <v>165.68882137003118</v>
      </c>
    </row>
    <row r="2313" spans="89:91">
      <c r="CK2313" s="63">
        <v>37738</v>
      </c>
      <c r="CL2313" s="70">
        <v>146.29246145875874</v>
      </c>
      <c r="CM2313" s="70">
        <v>165.66462740704509</v>
      </c>
    </row>
    <row r="2314" spans="89:91">
      <c r="CK2314" s="63">
        <v>37739</v>
      </c>
      <c r="CL2314" s="70">
        <v>146.42726856629892</v>
      </c>
      <c r="CM2314" s="70">
        <v>165.64043697687333</v>
      </c>
    </row>
    <row r="2315" spans="89:91">
      <c r="CK2315" s="63">
        <v>37740</v>
      </c>
      <c r="CL2315" s="70">
        <v>146.97630800962597</v>
      </c>
      <c r="CM2315" s="70">
        <v>165.03717228152104</v>
      </c>
    </row>
    <row r="2316" spans="89:91">
      <c r="CK2316" s="63">
        <v>37741</v>
      </c>
      <c r="CL2316" s="70">
        <v>146.58282808749689</v>
      </c>
      <c r="CM2316" s="70">
        <v>163.27609375188973</v>
      </c>
    </row>
    <row r="2317" spans="89:91">
      <c r="CK2317" s="63">
        <v>37742</v>
      </c>
      <c r="CL2317" s="70">
        <v>146.60502235671012</v>
      </c>
      <c r="CM2317" s="70">
        <v>163.28803702827838</v>
      </c>
    </row>
    <row r="2318" spans="89:91">
      <c r="CK2318" s="63">
        <v>37743</v>
      </c>
      <c r="CL2318" s="70">
        <v>144.50765433203941</v>
      </c>
      <c r="CM2318" s="70">
        <v>161.56274733596831</v>
      </c>
    </row>
    <row r="2319" spans="89:91">
      <c r="CK2319" s="63">
        <v>37744</v>
      </c>
      <c r="CL2319" s="70">
        <v>144.52956658258847</v>
      </c>
      <c r="CM2319" s="70">
        <v>161.57456528494779</v>
      </c>
    </row>
    <row r="2320" spans="89:91">
      <c r="CK2320" s="63">
        <v>37745</v>
      </c>
      <c r="CL2320" s="70">
        <v>144.55148215577626</v>
      </c>
      <c r="CM2320" s="70">
        <v>161.58638409838352</v>
      </c>
    </row>
    <row r="2321" spans="89:91">
      <c r="CK2321" s="63">
        <v>37746</v>
      </c>
      <c r="CL2321" s="70">
        <v>144.37225843722152</v>
      </c>
      <c r="CM2321" s="70">
        <v>162.17740880779502</v>
      </c>
    </row>
    <row r="2322" spans="89:91">
      <c r="CK2322" s="63">
        <v>37747</v>
      </c>
      <c r="CL2322" s="70">
        <v>144.75539828047141</v>
      </c>
      <c r="CM2322" s="70">
        <v>162.18927171786885</v>
      </c>
    </row>
    <row r="2323" spans="89:91">
      <c r="CK2323" s="63">
        <v>37748</v>
      </c>
      <c r="CL2323" s="70">
        <v>145.22958301308788</v>
      </c>
      <c r="CM2323" s="70">
        <v>161.62184572606014</v>
      </c>
    </row>
    <row r="2324" spans="89:91">
      <c r="CK2324" s="63">
        <v>37749</v>
      </c>
      <c r="CL2324" s="70">
        <v>144.65456546055771</v>
      </c>
      <c r="CM2324" s="70">
        <v>160.01153799653989</v>
      </c>
    </row>
    <row r="2325" spans="89:91">
      <c r="CK2325" s="63">
        <v>37750</v>
      </c>
      <c r="CL2325" s="70">
        <v>145.9955679032899</v>
      </c>
      <c r="CM2325" s="70">
        <v>161.0661166144225</v>
      </c>
    </row>
    <row r="2326" spans="89:91">
      <c r="CK2326" s="63">
        <v>37751</v>
      </c>
      <c r="CL2326" s="70">
        <v>146.01770577188751</v>
      </c>
      <c r="CM2326" s="70">
        <v>161.07789823598975</v>
      </c>
    </row>
    <row r="2327" spans="89:91">
      <c r="CK2327" s="63">
        <v>37752</v>
      </c>
      <c r="CL2327" s="70">
        <v>146.03984699733513</v>
      </c>
      <c r="CM2327" s="70">
        <v>161.0896807193559</v>
      </c>
    </row>
    <row r="2328" spans="89:91">
      <c r="CK2328" s="63">
        <v>37753</v>
      </c>
      <c r="CL2328" s="70">
        <v>146.04532165858183</v>
      </c>
      <c r="CM2328" s="70">
        <v>160.52196239528698</v>
      </c>
    </row>
    <row r="2329" spans="89:91">
      <c r="CK2329" s="63">
        <v>37754</v>
      </c>
      <c r="CL2329" s="70">
        <v>145.75906362954706</v>
      </c>
      <c r="CM2329" s="70">
        <v>160.53370421320577</v>
      </c>
    </row>
    <row r="2330" spans="89:91">
      <c r="CK2330" s="63">
        <v>37755</v>
      </c>
      <c r="CL2330" s="70">
        <v>146.99612686757922</v>
      </c>
      <c r="CM2330" s="70">
        <v>162.28420624261139</v>
      </c>
    </row>
    <row r="2331" spans="89:91">
      <c r="CK2331" s="63">
        <v>37756</v>
      </c>
      <c r="CL2331" s="70">
        <v>147.93025966369439</v>
      </c>
      <c r="CM2331" s="70">
        <v>164.61459234988524</v>
      </c>
    </row>
    <row r="2332" spans="89:91">
      <c r="CK2332" s="63">
        <v>37757</v>
      </c>
      <c r="CL2332" s="70">
        <v>153.66986851297588</v>
      </c>
      <c r="CM2332" s="70">
        <v>170.42334598280902</v>
      </c>
    </row>
    <row r="2333" spans="89:91">
      <c r="CK2333" s="63">
        <v>37758</v>
      </c>
      <c r="CL2333" s="70">
        <v>153.69317006524497</v>
      </c>
      <c r="CM2333" s="70">
        <v>170.43581206450764</v>
      </c>
    </row>
    <row r="2334" spans="89:91">
      <c r="CK2334" s="63">
        <v>37759</v>
      </c>
      <c r="CL2334" s="70">
        <v>153.71647515081787</v>
      </c>
      <c r="CM2334" s="70">
        <v>170.44827905807185</v>
      </c>
    </row>
    <row r="2335" spans="89:91">
      <c r="CK2335" s="63">
        <v>37760</v>
      </c>
      <c r="CL2335" s="70">
        <v>152.58428885361315</v>
      </c>
      <c r="CM2335" s="70">
        <v>169.30115004544894</v>
      </c>
    </row>
    <row r="2336" spans="89:91">
      <c r="CK2336" s="63">
        <v>37761</v>
      </c>
      <c r="CL2336" s="70">
        <v>150.33601942667835</v>
      </c>
      <c r="CM2336" s="70">
        <v>166.99417056104235</v>
      </c>
    </row>
    <row r="2337" spans="89:91">
      <c r="CK2337" s="63">
        <v>37762</v>
      </c>
      <c r="CL2337" s="70">
        <v>148.62474750645035</v>
      </c>
      <c r="CM2337" s="70">
        <v>164.74484099853294</v>
      </c>
    </row>
    <row r="2338" spans="89:91">
      <c r="CK2338" s="63">
        <v>37763</v>
      </c>
      <c r="CL2338" s="70">
        <v>150.58038607956757</v>
      </c>
      <c r="CM2338" s="70">
        <v>166.72863909452991</v>
      </c>
    </row>
    <row r="2339" spans="89:91">
      <c r="CK2339" s="63">
        <v>37764</v>
      </c>
      <c r="CL2339" s="70">
        <v>153.45800049080091</v>
      </c>
      <c r="CM2339" s="70">
        <v>168.19075522041351</v>
      </c>
    </row>
    <row r="2340" spans="89:91">
      <c r="CK2340" s="63">
        <v>37765</v>
      </c>
      <c r="CL2340" s="70">
        <v>153.48126991670819</v>
      </c>
      <c r="CM2340" s="70">
        <v>168.2030579931554</v>
      </c>
    </row>
    <row r="2341" spans="89:91">
      <c r="CK2341" s="63">
        <v>37766</v>
      </c>
      <c r="CL2341" s="70">
        <v>153.50454287104787</v>
      </c>
      <c r="CM2341" s="70">
        <v>168.21536166581717</v>
      </c>
    </row>
    <row r="2342" spans="89:91">
      <c r="CK2342" s="63">
        <v>37767</v>
      </c>
      <c r="CL2342" s="70">
        <v>152.02027674378044</v>
      </c>
      <c r="CM2342" s="70">
        <v>166.48738003599789</v>
      </c>
    </row>
    <row r="2343" spans="89:91">
      <c r="CK2343" s="63">
        <v>37768</v>
      </c>
      <c r="CL2343" s="70">
        <v>150.40112493786739</v>
      </c>
      <c r="CM2343" s="70">
        <v>166.49955821070361</v>
      </c>
    </row>
    <row r="2344" spans="89:91">
      <c r="CK2344" s="63">
        <v>37769</v>
      </c>
      <c r="CL2344" s="70">
        <v>150.53000837801605</v>
      </c>
      <c r="CM2344" s="70">
        <v>167.0919175454703</v>
      </c>
    </row>
    <row r="2345" spans="89:91">
      <c r="CK2345" s="63">
        <v>37770</v>
      </c>
      <c r="CL2345" s="70">
        <v>152.35343076193547</v>
      </c>
      <c r="CM2345" s="70">
        <v>167.10413994072542</v>
      </c>
    </row>
    <row r="2346" spans="89:91">
      <c r="CK2346" s="63">
        <v>37771</v>
      </c>
      <c r="CL2346" s="70">
        <v>149.75533101788471</v>
      </c>
      <c r="CM2346" s="70">
        <v>165.37556777970832</v>
      </c>
    </row>
    <row r="2347" spans="89:91">
      <c r="CK2347" s="63">
        <v>37772</v>
      </c>
      <c r="CL2347" s="70">
        <v>149.7780389938012</v>
      </c>
      <c r="CM2347" s="70">
        <v>165.38766462786612</v>
      </c>
    </row>
    <row r="2348" spans="89:91">
      <c r="CK2348" s="63">
        <v>37773</v>
      </c>
      <c r="CL2348" s="70">
        <v>149.78095485672847</v>
      </c>
      <c r="CM2348" s="70">
        <v>165.39839991519</v>
      </c>
    </row>
    <row r="2349" spans="89:91">
      <c r="CK2349" s="63">
        <v>37774</v>
      </c>
      <c r="CL2349" s="70">
        <v>149.85513796498421</v>
      </c>
      <c r="CM2349" s="70">
        <v>165.40913589933973</v>
      </c>
    </row>
    <row r="2350" spans="89:91">
      <c r="CK2350" s="63">
        <v>37775</v>
      </c>
      <c r="CL2350" s="70">
        <v>149.20904797203147</v>
      </c>
      <c r="CM2350" s="70">
        <v>164.25903136927016</v>
      </c>
    </row>
    <row r="2351" spans="89:91">
      <c r="CK2351" s="63">
        <v>37776</v>
      </c>
      <c r="CL2351" s="70">
        <v>149.07572425573196</v>
      </c>
      <c r="CM2351" s="70">
        <v>163.80532677274221</v>
      </c>
    </row>
    <row r="2352" spans="89:91">
      <c r="CK2352" s="63">
        <v>37777</v>
      </c>
      <c r="CL2352" s="70">
        <v>150.54659638420623</v>
      </c>
      <c r="CM2352" s="70">
        <v>164.28035611717348</v>
      </c>
    </row>
    <row r="2353" spans="89:91">
      <c r="CK2353" s="63">
        <v>37778</v>
      </c>
      <c r="CL2353" s="70">
        <v>149.52539320861112</v>
      </c>
      <c r="CM2353" s="70">
        <v>163.71048589136333</v>
      </c>
    </row>
    <row r="2354" spans="89:91">
      <c r="CK2354" s="63">
        <v>37779</v>
      </c>
      <c r="CL2354" s="70">
        <v>149.52830415305712</v>
      </c>
      <c r="CM2354" s="70">
        <v>163.72111231327895</v>
      </c>
    </row>
    <row r="2355" spans="89:91">
      <c r="CK2355" s="63">
        <v>37780</v>
      </c>
      <c r="CL2355" s="70">
        <v>149.53121515417308</v>
      </c>
      <c r="CM2355" s="70">
        <v>163.73173942495393</v>
      </c>
    </row>
    <row r="2356" spans="89:91">
      <c r="CK2356" s="63">
        <v>37781</v>
      </c>
      <c r="CL2356" s="70">
        <v>149.52704768014499</v>
      </c>
      <c r="CM2356" s="70">
        <v>163.45204388028694</v>
      </c>
    </row>
    <row r="2357" spans="89:91">
      <c r="CK2357" s="63">
        <v>37782</v>
      </c>
      <c r="CL2357" s="70">
        <v>149.20030903266846</v>
      </c>
      <c r="CM2357" s="70">
        <v>163.17231133578326</v>
      </c>
    </row>
    <row r="2358" spans="89:91">
      <c r="CK2358" s="63">
        <v>37783</v>
      </c>
      <c r="CL2358" s="70">
        <v>150.05177648245564</v>
      </c>
      <c r="CM2358" s="70">
        <v>163.8797693138049</v>
      </c>
    </row>
    <row r="2359" spans="89:91">
      <c r="CK2359" s="63">
        <v>37784</v>
      </c>
      <c r="CL2359" s="70">
        <v>150.7178834192797</v>
      </c>
      <c r="CM2359" s="70">
        <v>164.70347040004469</v>
      </c>
    </row>
    <row r="2360" spans="89:91">
      <c r="CK2360" s="63">
        <v>37785</v>
      </c>
      <c r="CL2360" s="70">
        <v>150.63397719145144</v>
      </c>
      <c r="CM2360" s="70">
        <v>163.78488533128672</v>
      </c>
    </row>
    <row r="2361" spans="89:91">
      <c r="CK2361" s="63">
        <v>37786</v>
      </c>
      <c r="CL2361" s="70">
        <v>150.63690971769248</v>
      </c>
      <c r="CM2361" s="70">
        <v>163.79551658245828</v>
      </c>
    </row>
    <row r="2362" spans="89:91">
      <c r="CK2362" s="63">
        <v>37787</v>
      </c>
      <c r="CL2362" s="70">
        <v>150.63984230102361</v>
      </c>
      <c r="CM2362" s="70">
        <v>163.80614852370272</v>
      </c>
    </row>
    <row r="2363" spans="89:91">
      <c r="CK2363" s="63">
        <v>37788</v>
      </c>
      <c r="CL2363" s="70">
        <v>150.64277494144596</v>
      </c>
      <c r="CM2363" s="70">
        <v>163.81678115506477</v>
      </c>
    </row>
    <row r="2364" spans="89:91">
      <c r="CK2364" s="63">
        <v>37789</v>
      </c>
      <c r="CL2364" s="70">
        <v>149.26717259459534</v>
      </c>
      <c r="CM2364" s="70">
        <v>162.66551792001766</v>
      </c>
    </row>
    <row r="2365" spans="89:91">
      <c r="CK2365" s="63">
        <v>37790</v>
      </c>
      <c r="CL2365" s="70">
        <v>148.04665187403222</v>
      </c>
      <c r="CM2365" s="70">
        <v>162.38558351945289</v>
      </c>
    </row>
    <row r="2366" spans="89:91">
      <c r="CK2366" s="63">
        <v>37791</v>
      </c>
      <c r="CL2366" s="70">
        <v>148.71036231205412</v>
      </c>
      <c r="CM2366" s="70">
        <v>162.68663579179196</v>
      </c>
    </row>
    <row r="2367" spans="89:91">
      <c r="CK2367" s="63">
        <v>37792</v>
      </c>
      <c r="CL2367" s="70">
        <v>148.39708677038627</v>
      </c>
      <c r="CM2367" s="70">
        <v>162.98772646246522</v>
      </c>
    </row>
    <row r="2368" spans="89:91">
      <c r="CK2368" s="63">
        <v>37793</v>
      </c>
      <c r="CL2368" s="70">
        <v>148.39997574908259</v>
      </c>
      <c r="CM2368" s="70">
        <v>162.99830597017987</v>
      </c>
    </row>
    <row r="2369" spans="89:91">
      <c r="CK2369" s="63">
        <v>37794</v>
      </c>
      <c r="CL2369" s="70">
        <v>148.40286478402118</v>
      </c>
      <c r="CM2369" s="70">
        <v>163.00888616460867</v>
      </c>
    </row>
    <row r="2370" spans="89:91">
      <c r="CK2370" s="63">
        <v>37795</v>
      </c>
      <c r="CL2370" s="70">
        <v>147.91648013062084</v>
      </c>
      <c r="CM2370" s="70">
        <v>162.14770518993643</v>
      </c>
    </row>
    <row r="2371" spans="89:91">
      <c r="CK2371" s="63">
        <v>37796</v>
      </c>
      <c r="CL2371" s="70">
        <v>146.80934855908751</v>
      </c>
      <c r="CM2371" s="70">
        <v>160.99580558295563</v>
      </c>
    </row>
    <row r="2372" spans="89:91">
      <c r="CK2372" s="63">
        <v>37797</v>
      </c>
      <c r="CL2372" s="70">
        <v>147.0600245158854</v>
      </c>
      <c r="CM2372" s="70">
        <v>161.00625579539897</v>
      </c>
    </row>
    <row r="2373" spans="89:91">
      <c r="CK2373" s="63">
        <v>37798</v>
      </c>
      <c r="CL2373" s="70">
        <v>147.0894517412257</v>
      </c>
      <c r="CM2373" s="70">
        <v>162.17928218570307</v>
      </c>
    </row>
    <row r="2374" spans="89:91">
      <c r="CK2374" s="63">
        <v>37799</v>
      </c>
      <c r="CL2374" s="70">
        <v>148.67746866132421</v>
      </c>
      <c r="CM2374" s="70">
        <v>163.75938801630514</v>
      </c>
    </row>
    <row r="2375" spans="89:91">
      <c r="CK2375" s="63">
        <v>37800</v>
      </c>
      <c r="CL2375" s="70">
        <v>148.68036309846531</v>
      </c>
      <c r="CM2375" s="70">
        <v>163.77001761245</v>
      </c>
    </row>
    <row r="2376" spans="89:91">
      <c r="CK2376" s="63">
        <v>37801</v>
      </c>
      <c r="CL2376" s="70">
        <v>148.68325759195503</v>
      </c>
      <c r="CM2376" s="70">
        <v>163.78064789856026</v>
      </c>
    </row>
    <row r="2377" spans="89:91">
      <c r="CK2377" s="63">
        <v>37802</v>
      </c>
      <c r="CL2377" s="70">
        <v>148.80765335743399</v>
      </c>
      <c r="CM2377" s="70">
        <v>162.80283310227409</v>
      </c>
    </row>
    <row r="2378" spans="89:91">
      <c r="CK2378" s="63">
        <v>37803</v>
      </c>
      <c r="CL2378" s="70">
        <v>149.12278084881774</v>
      </c>
      <c r="CM2378" s="70">
        <v>162.79650176243788</v>
      </c>
    </row>
    <row r="2379" spans="89:91">
      <c r="CK2379" s="63">
        <v>37804</v>
      </c>
      <c r="CL2379" s="70">
        <v>149.23525124170106</v>
      </c>
      <c r="CM2379" s="70">
        <v>162.790170668825</v>
      </c>
    </row>
    <row r="2380" spans="89:91">
      <c r="CK2380" s="63">
        <v>37805</v>
      </c>
      <c r="CL2380" s="70">
        <v>148.53157718851838</v>
      </c>
      <c r="CM2380" s="70">
        <v>162.49315439317346</v>
      </c>
    </row>
    <row r="2381" spans="89:91">
      <c r="CK2381" s="63">
        <v>37806</v>
      </c>
      <c r="CL2381" s="70">
        <v>148.51895699576724</v>
      </c>
      <c r="CM2381" s="70">
        <v>162.48683509662357</v>
      </c>
    </row>
    <row r="2382" spans="89:91">
      <c r="CK2382" s="63">
        <v>37807</v>
      </c>
      <c r="CL2382" s="70">
        <v>148.50594597660768</v>
      </c>
      <c r="CM2382" s="70">
        <v>162.48051604582878</v>
      </c>
    </row>
    <row r="2383" spans="89:91">
      <c r="CK2383" s="63">
        <v>37808</v>
      </c>
      <c r="CL2383" s="70">
        <v>148.49293609727982</v>
      </c>
      <c r="CM2383" s="70">
        <v>162.4741972407794</v>
      </c>
    </row>
    <row r="2384" spans="89:91">
      <c r="CK2384" s="63">
        <v>37809</v>
      </c>
      <c r="CL2384" s="70">
        <v>146.52944519689044</v>
      </c>
      <c r="CM2384" s="70">
        <v>161.88659825684533</v>
      </c>
    </row>
    <row r="2385" spans="89:91">
      <c r="CK2385" s="63">
        <v>37810</v>
      </c>
      <c r="CL2385" s="70">
        <v>145.8582219033791</v>
      </c>
      <c r="CM2385" s="70">
        <v>161.29904473018388</v>
      </c>
    </row>
    <row r="2386" spans="89:91">
      <c r="CK2386" s="63">
        <v>37811</v>
      </c>
      <c r="CL2386" s="70">
        <v>145.84544397820272</v>
      </c>
      <c r="CM2386" s="70">
        <v>161.29277187210158</v>
      </c>
    </row>
    <row r="2387" spans="89:91">
      <c r="CK2387" s="63">
        <v>37812</v>
      </c>
      <c r="CL2387" s="70">
        <v>145.43999689409327</v>
      </c>
      <c r="CM2387" s="70">
        <v>160.58904412604195</v>
      </c>
    </row>
    <row r="2388" spans="89:91">
      <c r="CK2388" s="63">
        <v>37813</v>
      </c>
      <c r="CL2388" s="70">
        <v>144.95377851221232</v>
      </c>
      <c r="CM2388" s="70">
        <v>160.40844187757043</v>
      </c>
    </row>
    <row r="2389" spans="89:91">
      <c r="CK2389" s="63">
        <v>37814</v>
      </c>
      <c r="CL2389" s="70">
        <v>144.94107982089622</v>
      </c>
      <c r="CM2389" s="70">
        <v>160.40220365469199</v>
      </c>
    </row>
    <row r="2390" spans="89:91">
      <c r="CK2390" s="63">
        <v>37815</v>
      </c>
      <c r="CL2390" s="70">
        <v>144.92838224205036</v>
      </c>
      <c r="CM2390" s="70">
        <v>160.39596567441569</v>
      </c>
    </row>
    <row r="2391" spans="89:91">
      <c r="CK2391" s="63">
        <v>37816</v>
      </c>
      <c r="CL2391" s="70">
        <v>145.78345226405818</v>
      </c>
      <c r="CM2391" s="70">
        <v>160.97085013940131</v>
      </c>
    </row>
    <row r="2392" spans="89:91">
      <c r="CK2392" s="63">
        <v>37817</v>
      </c>
      <c r="CL2392" s="70">
        <v>145.60033497404081</v>
      </c>
      <c r="CM2392" s="70">
        <v>160.96459004468096</v>
      </c>
    </row>
    <row r="2393" spans="89:91">
      <c r="CK2393" s="63">
        <v>37818</v>
      </c>
      <c r="CL2393" s="70">
        <v>146.23784385489401</v>
      </c>
      <c r="CM2393" s="70">
        <v>161.53940719772163</v>
      </c>
    </row>
    <row r="2394" spans="89:91">
      <c r="CK2394" s="63">
        <v>37819</v>
      </c>
      <c r="CL2394" s="70">
        <v>146.41609402170261</v>
      </c>
      <c r="CM2394" s="70">
        <v>162.11417939848121</v>
      </c>
    </row>
    <row r="2395" spans="89:91">
      <c r="CK2395" s="63">
        <v>37820</v>
      </c>
      <c r="CL2395" s="70">
        <v>147.0368577591139</v>
      </c>
      <c r="CM2395" s="70">
        <v>162.68890664958661</v>
      </c>
    </row>
    <row r="2396" spans="89:91">
      <c r="CK2396" s="63">
        <v>37821</v>
      </c>
      <c r="CL2396" s="70">
        <v>147.02397657941694</v>
      </c>
      <c r="CM2396" s="70">
        <v>162.68257974030647</v>
      </c>
    </row>
    <row r="2397" spans="89:91">
      <c r="CK2397" s="63">
        <v>37822</v>
      </c>
      <c r="CL2397" s="70">
        <v>147.01109652817709</v>
      </c>
      <c r="CM2397" s="70">
        <v>162.67625307707738</v>
      </c>
    </row>
    <row r="2398" spans="89:91">
      <c r="CK2398" s="63">
        <v>37823</v>
      </c>
      <c r="CL2398" s="70">
        <v>147.06735977642427</v>
      </c>
      <c r="CM2398" s="70">
        <v>162.66992665988982</v>
      </c>
    </row>
    <row r="2399" spans="89:91">
      <c r="CK2399" s="63">
        <v>37824</v>
      </c>
      <c r="CL2399" s="70">
        <v>145.97398773591902</v>
      </c>
      <c r="CM2399" s="70">
        <v>161.50171762810044</v>
      </c>
    </row>
    <row r="2400" spans="89:91">
      <c r="CK2400" s="63">
        <v>37825</v>
      </c>
      <c r="CL2400" s="70">
        <v>146.2312729080856</v>
      </c>
      <c r="CM2400" s="70">
        <v>161.49543688814671</v>
      </c>
    </row>
    <row r="2401" spans="89:91">
      <c r="CK2401" s="63">
        <v>37826</v>
      </c>
      <c r="CL2401" s="70">
        <v>147.76925787760285</v>
      </c>
      <c r="CM2401" s="70">
        <v>163.23184513049659</v>
      </c>
    </row>
    <row r="2402" spans="89:91">
      <c r="CK2402" s="63">
        <v>37827</v>
      </c>
      <c r="CL2402" s="70">
        <v>148.68553451420587</v>
      </c>
      <c r="CM2402" s="70">
        <v>163.80637076173031</v>
      </c>
    </row>
    <row r="2403" spans="89:91">
      <c r="CK2403" s="63">
        <v>37828</v>
      </c>
      <c r="CL2403" s="70">
        <v>148.67250890200492</v>
      </c>
      <c r="CM2403" s="70">
        <v>163.80000039469877</v>
      </c>
    </row>
    <row r="2404" spans="89:91">
      <c r="CK2404" s="63">
        <v>37829</v>
      </c>
      <c r="CL2404" s="70">
        <v>148.65948443091412</v>
      </c>
      <c r="CM2404" s="70">
        <v>163.79363027540842</v>
      </c>
    </row>
    <row r="2405" spans="89:91">
      <c r="CK2405" s="63">
        <v>37830</v>
      </c>
      <c r="CL2405" s="70">
        <v>149.21980101528627</v>
      </c>
      <c r="CM2405" s="70">
        <v>164.65846923578482</v>
      </c>
    </row>
    <row r="2406" spans="89:91">
      <c r="CK2406" s="63">
        <v>37831</v>
      </c>
      <c r="CL2406" s="70">
        <v>149.05879113201422</v>
      </c>
      <c r="CM2406" s="70">
        <v>165.23284903160828</v>
      </c>
    </row>
    <row r="2407" spans="89:91">
      <c r="CK2407" s="63">
        <v>37832</v>
      </c>
      <c r="CL2407" s="70">
        <v>151.31187376364034</v>
      </c>
      <c r="CM2407" s="70">
        <v>168.71098747457216</v>
      </c>
    </row>
    <row r="2408" spans="89:91">
      <c r="CK2408" s="63">
        <v>37833</v>
      </c>
      <c r="CL2408" s="70">
        <v>151.35692603872752</v>
      </c>
      <c r="CM2408" s="70">
        <v>169.57553356182945</v>
      </c>
    </row>
    <row r="2409" spans="89:91">
      <c r="CK2409" s="63">
        <v>37834</v>
      </c>
      <c r="CL2409" s="70">
        <v>151.61224068903854</v>
      </c>
      <c r="CM2409" s="70">
        <v>170.75977318595716</v>
      </c>
    </row>
    <row r="2410" spans="89:91">
      <c r="CK2410" s="63">
        <v>37835</v>
      </c>
      <c r="CL2410" s="70">
        <v>151.62783514620398</v>
      </c>
      <c r="CM2410" s="70">
        <v>170.78253958771862</v>
      </c>
    </row>
    <row r="2411" spans="89:91">
      <c r="CK2411" s="63">
        <v>37836</v>
      </c>
      <c r="CL2411" s="70">
        <v>151.64343120737652</v>
      </c>
      <c r="CM2411" s="70">
        <v>170.80530902479134</v>
      </c>
    </row>
    <row r="2412" spans="89:91">
      <c r="CK2412" s="63">
        <v>37837</v>
      </c>
      <c r="CL2412" s="70">
        <v>152.11985705985765</v>
      </c>
      <c r="CM2412" s="70">
        <v>171.69965334195518</v>
      </c>
    </row>
    <row r="2413" spans="89:91">
      <c r="CK2413" s="63">
        <v>37838</v>
      </c>
      <c r="CL2413" s="70">
        <v>151.78323515281755</v>
      </c>
      <c r="CM2413" s="70">
        <v>170.56029432450512</v>
      </c>
    </row>
    <row r="2414" spans="89:91">
      <c r="CK2414" s="63">
        <v>37839</v>
      </c>
      <c r="CL2414" s="70">
        <v>150.72311071501858</v>
      </c>
      <c r="CM2414" s="70">
        <v>170.00183128890342</v>
      </c>
    </row>
    <row r="2415" spans="89:91">
      <c r="CK2415" s="63">
        <v>37840</v>
      </c>
      <c r="CL2415" s="70">
        <v>152.12022227561505</v>
      </c>
      <c r="CM2415" s="70">
        <v>170.31513680389952</v>
      </c>
    </row>
    <row r="2416" spans="89:91">
      <c r="CK2416" s="63">
        <v>37841</v>
      </c>
      <c r="CL2416" s="70">
        <v>152.00442139017807</v>
      </c>
      <c r="CM2416" s="70">
        <v>170.22157235907386</v>
      </c>
    </row>
    <row r="2417" spans="89:91">
      <c r="CK2417" s="63">
        <v>37842</v>
      </c>
      <c r="CL2417" s="70">
        <v>152.02005618607291</v>
      </c>
      <c r="CM2417" s="70">
        <v>170.2442670056671</v>
      </c>
    </row>
    <row r="2418" spans="89:91">
      <c r="CK2418" s="63">
        <v>37843</v>
      </c>
      <c r="CL2418" s="70">
        <v>152.03569259012392</v>
      </c>
      <c r="CM2418" s="70">
        <v>170.26696467800485</v>
      </c>
    </row>
    <row r="2419" spans="89:91">
      <c r="CK2419" s="63">
        <v>37844</v>
      </c>
      <c r="CL2419" s="70">
        <v>151.33393904646178</v>
      </c>
      <c r="CM2419" s="70">
        <v>169.53359787311123</v>
      </c>
    </row>
    <row r="2420" spans="89:91">
      <c r="CK2420" s="63">
        <v>37845</v>
      </c>
      <c r="CL2420" s="70">
        <v>150.08421434003287</v>
      </c>
      <c r="CM2420" s="70">
        <v>168.68369890520134</v>
      </c>
    </row>
    <row r="2421" spans="89:91">
      <c r="CK2421" s="63">
        <v>37846</v>
      </c>
      <c r="CL2421" s="70">
        <v>149.48136549261952</v>
      </c>
      <c r="CM2421" s="70">
        <v>167.8335702996595</v>
      </c>
    </row>
    <row r="2422" spans="89:91">
      <c r="CK2422" s="63">
        <v>37847</v>
      </c>
      <c r="CL2422" s="70">
        <v>149.78650341053904</v>
      </c>
      <c r="CM2422" s="70">
        <v>168.43776960626954</v>
      </c>
    </row>
    <row r="2423" spans="89:91">
      <c r="CK2423" s="63">
        <v>37848</v>
      </c>
      <c r="CL2423" s="70">
        <v>149.82204427172286</v>
      </c>
      <c r="CM2423" s="70">
        <v>168.46022642887544</v>
      </c>
    </row>
    <row r="2424" spans="89:91">
      <c r="CK2424" s="63">
        <v>37849</v>
      </c>
      <c r="CL2424" s="70">
        <v>149.83745459374717</v>
      </c>
      <c r="CM2424" s="70">
        <v>168.48268624551818</v>
      </c>
    </row>
    <row r="2425" spans="89:91">
      <c r="CK2425" s="63">
        <v>37850</v>
      </c>
      <c r="CL2425" s="70">
        <v>149.85286650083879</v>
      </c>
      <c r="CM2425" s="70">
        <v>168.50514905659691</v>
      </c>
    </row>
    <row r="2426" spans="89:91">
      <c r="CK2426" s="63">
        <v>37851</v>
      </c>
      <c r="CL2426" s="70">
        <v>149.86827999316074</v>
      </c>
      <c r="CM2426" s="70">
        <v>168.5276148625108</v>
      </c>
    </row>
    <row r="2427" spans="89:91">
      <c r="CK2427" s="63">
        <v>37852</v>
      </c>
      <c r="CL2427" s="70">
        <v>149.42636451161914</v>
      </c>
      <c r="CM2427" s="70">
        <v>168.43364146423696</v>
      </c>
    </row>
    <row r="2428" spans="89:91">
      <c r="CK2428" s="63">
        <v>37853</v>
      </c>
      <c r="CL2428" s="70">
        <v>150.5036547162203</v>
      </c>
      <c r="CM2428" s="70">
        <v>169.73713270023731</v>
      </c>
    </row>
    <row r="2429" spans="89:91">
      <c r="CK2429" s="63">
        <v>37854</v>
      </c>
      <c r="CL2429" s="70">
        <v>151.50567015091411</v>
      </c>
      <c r="CM2429" s="70">
        <v>171.79804464494231</v>
      </c>
    </row>
    <row r="2430" spans="89:91">
      <c r="CK2430" s="63">
        <v>37855</v>
      </c>
      <c r="CL2430" s="70">
        <v>151.7374230185529</v>
      </c>
      <c r="CM2430" s="70">
        <v>171.82094947336444</v>
      </c>
    </row>
    <row r="2431" spans="89:91">
      <c r="CK2431" s="63">
        <v>37856</v>
      </c>
      <c r="CL2431" s="70">
        <v>151.75303035166081</v>
      </c>
      <c r="CM2431" s="70">
        <v>171.84385735555338</v>
      </c>
    </row>
    <row r="2432" spans="89:91">
      <c r="CK2432" s="63">
        <v>37857</v>
      </c>
      <c r="CL2432" s="70">
        <v>151.76863929010008</v>
      </c>
      <c r="CM2432" s="70">
        <v>171.86676829191626</v>
      </c>
    </row>
    <row r="2433" spans="89:91">
      <c r="CK2433" s="63">
        <v>37858</v>
      </c>
      <c r="CL2433" s="70">
        <v>150.38704911207495</v>
      </c>
      <c r="CM2433" s="70">
        <v>170.43299006012407</v>
      </c>
    </row>
    <row r="2434" spans="89:91">
      <c r="CK2434" s="63">
        <v>37859</v>
      </c>
      <c r="CL2434" s="70">
        <v>151.08272110093475</v>
      </c>
      <c r="CM2434" s="70">
        <v>171.32984475479665</v>
      </c>
    </row>
    <row r="2435" spans="89:91">
      <c r="CK2435" s="63">
        <v>37860</v>
      </c>
      <c r="CL2435" s="70">
        <v>152.4323807596887</v>
      </c>
      <c r="CM2435" s="70">
        <v>172.5183516993753</v>
      </c>
    </row>
    <row r="2436" spans="89:91">
      <c r="CK2436" s="63">
        <v>37861</v>
      </c>
      <c r="CL2436" s="70">
        <v>152.15631560704114</v>
      </c>
      <c r="CM2436" s="70">
        <v>171.95844258725182</v>
      </c>
    </row>
    <row r="2437" spans="89:91">
      <c r="CK2437" s="63">
        <v>37862</v>
      </c>
      <c r="CL2437" s="70">
        <v>152.45515676470185</v>
      </c>
      <c r="CM2437" s="70">
        <v>172.33116141510303</v>
      </c>
    </row>
    <row r="2438" spans="89:91">
      <c r="CK2438" s="63">
        <v>37863</v>
      </c>
      <c r="CL2438" s="70">
        <v>152.47083792211379</v>
      </c>
      <c r="CM2438" s="70">
        <v>172.35413732086579</v>
      </c>
    </row>
    <row r="2439" spans="89:91">
      <c r="CK2439" s="63">
        <v>37864</v>
      </c>
      <c r="CL2439" s="70">
        <v>152.48652069245057</v>
      </c>
      <c r="CM2439" s="70">
        <v>172.37711628987174</v>
      </c>
    </row>
    <row r="2440" spans="89:91">
      <c r="CK2440" s="63">
        <v>37865</v>
      </c>
      <c r="CL2440" s="70">
        <v>152.73564564519347</v>
      </c>
      <c r="CM2440" s="70">
        <v>172.62660829528724</v>
      </c>
    </row>
    <row r="2441" spans="89:91">
      <c r="CK2441" s="63">
        <v>37866</v>
      </c>
      <c r="CL2441" s="70">
        <v>153.51206268558542</v>
      </c>
      <c r="CM2441" s="70">
        <v>173.80935027262154</v>
      </c>
    </row>
    <row r="2442" spans="89:91">
      <c r="CK2442" s="63">
        <v>37867</v>
      </c>
      <c r="CL2442" s="70">
        <v>153.85695235474057</v>
      </c>
      <c r="CM2442" s="70">
        <v>173.82569778536953</v>
      </c>
    </row>
    <row r="2443" spans="89:91">
      <c r="CK2443" s="63">
        <v>37868</v>
      </c>
      <c r="CL2443" s="70">
        <v>153.3511139746561</v>
      </c>
      <c r="CM2443" s="70">
        <v>172.44197665981332</v>
      </c>
    </row>
    <row r="2444" spans="89:91">
      <c r="CK2444" s="63">
        <v>37869</v>
      </c>
      <c r="CL2444" s="70">
        <v>152.9613625793865</v>
      </c>
      <c r="CM2444" s="70">
        <v>170.94131021857547</v>
      </c>
    </row>
    <row r="2445" spans="89:91">
      <c r="CK2445" s="63">
        <v>37870</v>
      </c>
      <c r="CL2445" s="70">
        <v>152.97591596277911</v>
      </c>
      <c r="CM2445" s="70">
        <v>170.95738797989023</v>
      </c>
    </row>
    <row r="2446" spans="89:91">
      <c r="CK2446" s="63">
        <v>37871</v>
      </c>
      <c r="CL2446" s="70">
        <v>152.99047073084151</v>
      </c>
      <c r="CM2446" s="70">
        <v>170.97346725338724</v>
      </c>
    </row>
    <row r="2447" spans="89:91">
      <c r="CK2447" s="63">
        <v>37872</v>
      </c>
      <c r="CL2447" s="70">
        <v>153.19815587776796</v>
      </c>
      <c r="CM2447" s="70">
        <v>171.57313011442778</v>
      </c>
    </row>
    <row r="2448" spans="89:91">
      <c r="CK2448" s="63">
        <v>37873</v>
      </c>
      <c r="CL2448" s="70">
        <v>153.84914940249297</v>
      </c>
      <c r="CM2448" s="70">
        <v>171.58926730110599</v>
      </c>
    </row>
    <row r="2449" spans="89:91">
      <c r="CK2449" s="63">
        <v>37874</v>
      </c>
      <c r="CL2449" s="70">
        <v>153.94597669947979</v>
      </c>
      <c r="CM2449" s="70">
        <v>171.19682170554231</v>
      </c>
    </row>
    <row r="2450" spans="89:91">
      <c r="CK2450" s="63">
        <v>37875</v>
      </c>
      <c r="CL2450" s="70">
        <v>151.94459427702913</v>
      </c>
      <c r="CM2450" s="70">
        <v>169.28655920441022</v>
      </c>
    </row>
    <row r="2451" spans="89:91">
      <c r="CK2451" s="63">
        <v>37876</v>
      </c>
      <c r="CL2451" s="70">
        <v>152.67591024859306</v>
      </c>
      <c r="CM2451" s="70">
        <v>169.30248132931501</v>
      </c>
    </row>
    <row r="2452" spans="89:91">
      <c r="CK2452" s="63">
        <v>37877</v>
      </c>
      <c r="CL2452" s="70">
        <v>152.69043647285781</v>
      </c>
      <c r="CM2452" s="70">
        <v>169.31840495176371</v>
      </c>
    </row>
    <row r="2453" spans="89:91">
      <c r="CK2453" s="63">
        <v>37878</v>
      </c>
      <c r="CL2453" s="70">
        <v>152.70496407920825</v>
      </c>
      <c r="CM2453" s="70">
        <v>169.33433007189726</v>
      </c>
    </row>
    <row r="2454" spans="89:91">
      <c r="CK2454" s="63">
        <v>37879</v>
      </c>
      <c r="CL2454" s="70">
        <v>152.32372947809202</v>
      </c>
      <c r="CM2454" s="70">
        <v>168.7662902874776</v>
      </c>
    </row>
    <row r="2455" spans="89:91">
      <c r="CK2455" s="63">
        <v>37880</v>
      </c>
      <c r="CL2455" s="70">
        <v>151.92754458340229</v>
      </c>
      <c r="CM2455" s="70">
        <v>169.0157720096322</v>
      </c>
    </row>
    <row r="2456" spans="89:91">
      <c r="CK2456" s="63">
        <v>37881</v>
      </c>
      <c r="CL2456" s="70">
        <v>153.08219293061313</v>
      </c>
      <c r="CM2456" s="70">
        <v>169.96619067643533</v>
      </c>
    </row>
    <row r="2457" spans="89:91">
      <c r="CK2457" s="63">
        <v>37882</v>
      </c>
      <c r="CL2457" s="70">
        <v>153.16369426543113</v>
      </c>
      <c r="CM2457" s="70">
        <v>169.98217672358669</v>
      </c>
    </row>
    <row r="2458" spans="89:91">
      <c r="CK2458" s="63">
        <v>37883</v>
      </c>
      <c r="CL2458" s="70">
        <v>153.62094613501415</v>
      </c>
      <c r="CM2458" s="70">
        <v>169.9981642742942</v>
      </c>
    </row>
    <row r="2459" spans="89:91">
      <c r="CK2459" s="63">
        <v>37884</v>
      </c>
      <c r="CL2459" s="70">
        <v>153.63556227394326</v>
      </c>
      <c r="CM2459" s="70">
        <v>170.01415332869922</v>
      </c>
    </row>
    <row r="2460" spans="89:91">
      <c r="CK2460" s="63">
        <v>37885</v>
      </c>
      <c r="CL2460" s="70">
        <v>153.65017980351291</v>
      </c>
      <c r="CM2460" s="70">
        <v>170.03014388694322</v>
      </c>
    </row>
    <row r="2461" spans="89:91">
      <c r="CK2461" s="63">
        <v>37886</v>
      </c>
      <c r="CL2461" s="70">
        <v>154.2089872954889</v>
      </c>
      <c r="CM2461" s="70">
        <v>169.75396045784598</v>
      </c>
    </row>
    <row r="2462" spans="89:91">
      <c r="CK2462" s="63">
        <v>37887</v>
      </c>
      <c r="CL2462" s="70">
        <v>153.40533926129302</v>
      </c>
      <c r="CM2462" s="70">
        <v>169.47772357216155</v>
      </c>
    </row>
    <row r="2463" spans="89:91">
      <c r="CK2463" s="63">
        <v>37888</v>
      </c>
      <c r="CL2463" s="70">
        <v>153.18792168344396</v>
      </c>
      <c r="CM2463" s="70">
        <v>168.90920276766198</v>
      </c>
    </row>
    <row r="2464" spans="89:91">
      <c r="CK2464" s="63">
        <v>37889</v>
      </c>
      <c r="CL2464" s="70">
        <v>153.01192672471728</v>
      </c>
      <c r="CM2464" s="70">
        <v>169.21734734071936</v>
      </c>
    </row>
    <row r="2465" spans="89:91">
      <c r="CK2465" s="63">
        <v>37890</v>
      </c>
      <c r="CL2465" s="70">
        <v>153.46181434654997</v>
      </c>
      <c r="CM2465" s="70">
        <v>169.81783381244958</v>
      </c>
    </row>
    <row r="2466" spans="89:91">
      <c r="CK2466" s="63">
        <v>37891</v>
      </c>
      <c r="CL2466" s="70">
        <v>153.47641534501557</v>
      </c>
      <c r="CM2466" s="70">
        <v>169.83380590600348</v>
      </c>
    </row>
    <row r="2467" spans="89:91">
      <c r="CK2467" s="63">
        <v>37892</v>
      </c>
      <c r="CL2467" s="70">
        <v>153.49101773268117</v>
      </c>
      <c r="CM2467" s="70">
        <v>169.84977950180101</v>
      </c>
    </row>
    <row r="2468" spans="89:91">
      <c r="CK2468" s="63">
        <v>37893</v>
      </c>
      <c r="CL2468" s="70">
        <v>154.33560233968959</v>
      </c>
      <c r="CM2468" s="70">
        <v>170.15812250807303</v>
      </c>
    </row>
    <row r="2469" spans="89:91">
      <c r="CK2469" s="63">
        <v>37894</v>
      </c>
      <c r="CL2469" s="70">
        <v>155.08455760058439</v>
      </c>
      <c r="CM2469" s="70">
        <v>170.46652201377569</v>
      </c>
    </row>
    <row r="2470" spans="89:91">
      <c r="CK2470" s="63">
        <v>37895</v>
      </c>
      <c r="CL2470" s="70">
        <v>154.92229060176942</v>
      </c>
      <c r="CM2470" s="70">
        <v>169.84367443846457</v>
      </c>
    </row>
    <row r="2471" spans="89:91">
      <c r="CK2471" s="63">
        <v>37896</v>
      </c>
      <c r="CL2471" s="70">
        <v>154.89374547659486</v>
      </c>
      <c r="CM2471" s="70">
        <v>169.74717331830647</v>
      </c>
    </row>
    <row r="2472" spans="89:91">
      <c r="CK2472" s="63">
        <v>37897</v>
      </c>
      <c r="CL2472" s="70">
        <v>153.44177185994792</v>
      </c>
      <c r="CM2472" s="70">
        <v>168.59879071226229</v>
      </c>
    </row>
    <row r="2473" spans="89:91">
      <c r="CK2473" s="63">
        <v>37898</v>
      </c>
      <c r="CL2473" s="70">
        <v>153.41848934444383</v>
      </c>
      <c r="CM2473" s="70">
        <v>168.56102135328126</v>
      </c>
    </row>
    <row r="2474" spans="89:91">
      <c r="CK2474" s="63">
        <v>37899</v>
      </c>
      <c r="CL2474" s="70">
        <v>153.39521036171649</v>
      </c>
      <c r="CM2474" s="70">
        <v>168.52326045536017</v>
      </c>
    </row>
    <row r="2475" spans="89:91">
      <c r="CK2475" s="63">
        <v>37900</v>
      </c>
      <c r="CL2475" s="70">
        <v>152.96831030610701</v>
      </c>
      <c r="CM2475" s="70">
        <v>167.20069651699703</v>
      </c>
    </row>
    <row r="2476" spans="89:91">
      <c r="CK2476" s="63">
        <v>37901</v>
      </c>
      <c r="CL2476" s="70">
        <v>153.99698926405912</v>
      </c>
      <c r="CM2476" s="70">
        <v>167.74711475663437</v>
      </c>
    </row>
    <row r="2477" spans="89:91">
      <c r="CK2477" s="63">
        <v>37902</v>
      </c>
      <c r="CL2477" s="70">
        <v>153.53554827863795</v>
      </c>
      <c r="CM2477" s="70">
        <v>166.77554642988773</v>
      </c>
    </row>
    <row r="2478" spans="89:91">
      <c r="CK2478" s="63">
        <v>37903</v>
      </c>
      <c r="CL2478" s="70">
        <v>152.44491441263492</v>
      </c>
      <c r="CM2478" s="70">
        <v>165.62932113567669</v>
      </c>
    </row>
    <row r="2479" spans="89:91">
      <c r="CK2479" s="63">
        <v>37904</v>
      </c>
      <c r="CL2479" s="70">
        <v>152.57691881117194</v>
      </c>
      <c r="CM2479" s="70">
        <v>165.59221699476717</v>
      </c>
    </row>
    <row r="2480" spans="89:91">
      <c r="CK2480" s="63">
        <v>37905</v>
      </c>
      <c r="CL2480" s="70">
        <v>152.55376752430442</v>
      </c>
      <c r="CM2480" s="70">
        <v>165.55512116589605</v>
      </c>
    </row>
    <row r="2481" spans="89:91">
      <c r="CK2481" s="63">
        <v>37906</v>
      </c>
      <c r="CL2481" s="70">
        <v>152.5306197503017</v>
      </c>
      <c r="CM2481" s="70">
        <v>165.51803364720126</v>
      </c>
    </row>
    <row r="2482" spans="89:91">
      <c r="CK2482" s="63">
        <v>37907</v>
      </c>
      <c r="CL2482" s="70">
        <v>152.50747548863069</v>
      </c>
      <c r="CM2482" s="70">
        <v>165.48095443682115</v>
      </c>
    </row>
    <row r="2483" spans="89:91">
      <c r="CK2483" s="63">
        <v>37908</v>
      </c>
      <c r="CL2483" s="70">
        <v>152.24880502275857</v>
      </c>
      <c r="CM2483" s="70">
        <v>165.38558759084628</v>
      </c>
    </row>
    <row r="2484" spans="89:91">
      <c r="CK2484" s="63">
        <v>37909</v>
      </c>
      <c r="CL2484" s="70">
        <v>152.17729883955064</v>
      </c>
      <c r="CM2484" s="70">
        <v>165.52338669884136</v>
      </c>
    </row>
    <row r="2485" spans="89:91">
      <c r="CK2485" s="63">
        <v>37910</v>
      </c>
      <c r="CL2485" s="70">
        <v>152.03419980091195</v>
      </c>
      <c r="CM2485" s="70">
        <v>165.54457611543336</v>
      </c>
    </row>
    <row r="2486" spans="89:91">
      <c r="CK2486" s="63">
        <v>37911</v>
      </c>
      <c r="CL2486" s="70">
        <v>151.87348954452199</v>
      </c>
      <c r="CM2486" s="70">
        <v>165.74051804943528</v>
      </c>
    </row>
    <row r="2487" spans="89:91">
      <c r="CK2487" s="63">
        <v>37912</v>
      </c>
      <c r="CL2487" s="70">
        <v>151.85044499262375</v>
      </c>
      <c r="CM2487" s="70">
        <v>165.70338899828687</v>
      </c>
    </row>
    <row r="2488" spans="89:91">
      <c r="CK2488" s="63">
        <v>37913</v>
      </c>
      <c r="CL2488" s="70">
        <v>151.82740393739488</v>
      </c>
      <c r="CM2488" s="70">
        <v>165.66626826475729</v>
      </c>
    </row>
    <row r="2489" spans="89:91">
      <c r="CK2489" s="63">
        <v>37914</v>
      </c>
      <c r="CL2489" s="70">
        <v>152.24022209269606</v>
      </c>
      <c r="CM2489" s="70">
        <v>166.21133214170013</v>
      </c>
    </row>
    <row r="2490" spans="89:91">
      <c r="CK2490" s="63">
        <v>37915</v>
      </c>
      <c r="CL2490" s="70">
        <v>152.33429291971908</v>
      </c>
      <c r="CM2490" s="70">
        <v>165.88307468113854</v>
      </c>
    </row>
    <row r="2491" spans="89:91">
      <c r="CK2491" s="63">
        <v>37916</v>
      </c>
      <c r="CL2491" s="70">
        <v>152.79675320152199</v>
      </c>
      <c r="CM2491" s="70">
        <v>165.84591369457371</v>
      </c>
    </row>
    <row r="2492" spans="89:91">
      <c r="CK2492" s="63">
        <v>37917</v>
      </c>
      <c r="CL2492" s="70">
        <v>152.50029757354409</v>
      </c>
      <c r="CM2492" s="70">
        <v>165.57604698220953</v>
      </c>
    </row>
    <row r="2493" spans="89:91">
      <c r="CK2493" s="63">
        <v>37918</v>
      </c>
      <c r="CL2493" s="70">
        <v>152.22193216916776</v>
      </c>
      <c r="CM2493" s="70">
        <v>165.18996189848065</v>
      </c>
    </row>
    <row r="2494" spans="89:91">
      <c r="CK2494" s="63">
        <v>37919</v>
      </c>
      <c r="CL2494" s="70">
        <v>152.19883474626371</v>
      </c>
      <c r="CM2494" s="70">
        <v>165.15295618245716</v>
      </c>
    </row>
    <row r="2495" spans="89:91">
      <c r="CK2495" s="63">
        <v>37920</v>
      </c>
      <c r="CL2495" s="70">
        <v>152.1757408280514</v>
      </c>
      <c r="CM2495" s="70">
        <v>165.11595875642297</v>
      </c>
    </row>
    <row r="2496" spans="89:91">
      <c r="CK2496" s="63">
        <v>37921</v>
      </c>
      <c r="CL2496" s="70">
        <v>151.95222622984596</v>
      </c>
      <c r="CM2496" s="70">
        <v>165.07896961852097</v>
      </c>
    </row>
    <row r="2497" spans="89:91">
      <c r="CK2497" s="63">
        <v>37922</v>
      </c>
      <c r="CL2497" s="70">
        <v>152.37240980136733</v>
      </c>
      <c r="CM2497" s="70">
        <v>165.62312253015818</v>
      </c>
    </row>
    <row r="2498" spans="89:91">
      <c r="CK2498" s="63">
        <v>37923</v>
      </c>
      <c r="CL2498" s="70">
        <v>152.77338805573945</v>
      </c>
      <c r="CM2498" s="70">
        <v>165.87652156693909</v>
      </c>
    </row>
    <row r="2499" spans="89:91">
      <c r="CK2499" s="63">
        <v>37924</v>
      </c>
      <c r="CL2499" s="70">
        <v>153.4272001268877</v>
      </c>
      <c r="CM2499" s="70">
        <v>166.71067218175148</v>
      </c>
    </row>
    <row r="2500" spans="89:91">
      <c r="CK2500" s="63">
        <v>37925</v>
      </c>
      <c r="CL2500" s="70">
        <v>152.80900472953175</v>
      </c>
      <c r="CM2500" s="70">
        <v>166.38295414976128</v>
      </c>
    </row>
    <row r="2501" spans="89:91">
      <c r="CK2501" s="63">
        <v>37926</v>
      </c>
      <c r="CL2501" s="70">
        <v>152.80705627988266</v>
      </c>
      <c r="CM2501" s="70">
        <v>166.37229524770112</v>
      </c>
    </row>
    <row r="2502" spans="89:91">
      <c r="CK2502" s="63">
        <v>37927</v>
      </c>
      <c r="CL2502" s="70">
        <v>152.80510785507798</v>
      </c>
      <c r="CM2502" s="70">
        <v>166.36163702847648</v>
      </c>
    </row>
    <row r="2503" spans="89:91">
      <c r="CK2503" s="63">
        <v>37928</v>
      </c>
      <c r="CL2503" s="70">
        <v>152.07764147724617</v>
      </c>
      <c r="CM2503" s="70">
        <v>165.77034780097196</v>
      </c>
    </row>
    <row r="2504" spans="89:91">
      <c r="CK2504" s="63">
        <v>37929</v>
      </c>
      <c r="CL2504" s="70">
        <v>152.06321934532011</v>
      </c>
      <c r="CM2504" s="70">
        <v>165.75972814398418</v>
      </c>
    </row>
    <row r="2505" spans="89:91">
      <c r="CK2505" s="63">
        <v>37930</v>
      </c>
      <c r="CL2505" s="70">
        <v>151.77468252292073</v>
      </c>
      <c r="CM2505" s="70">
        <v>165.74910916731773</v>
      </c>
    </row>
    <row r="2506" spans="89:91">
      <c r="CK2506" s="63">
        <v>37931</v>
      </c>
      <c r="CL2506" s="70">
        <v>151.77274726179249</v>
      </c>
      <c r="CM2506" s="70">
        <v>165.73849087092916</v>
      </c>
    </row>
    <row r="2507" spans="89:91">
      <c r="CK2507" s="63">
        <v>37932</v>
      </c>
      <c r="CL2507" s="70">
        <v>151.72306449284164</v>
      </c>
      <c r="CM2507" s="70">
        <v>165.26348691991024</v>
      </c>
    </row>
    <row r="2508" spans="89:91">
      <c r="CK2508" s="63">
        <v>37933</v>
      </c>
      <c r="CL2508" s="70">
        <v>151.7211298898888</v>
      </c>
      <c r="CM2508" s="70">
        <v>165.25289973367956</v>
      </c>
    </row>
    <row r="2509" spans="89:91">
      <c r="CK2509" s="63">
        <v>37934</v>
      </c>
      <c r="CL2509" s="70">
        <v>151.71919531160384</v>
      </c>
      <c r="CM2509" s="70">
        <v>165.24231322569005</v>
      </c>
    </row>
    <row r="2510" spans="89:91">
      <c r="CK2510" s="63">
        <v>37935</v>
      </c>
      <c r="CL2510" s="70">
        <v>151.51386022365963</v>
      </c>
      <c r="CM2510" s="70">
        <v>165.40583880516698</v>
      </c>
    </row>
    <row r="2511" spans="89:91">
      <c r="CK2511" s="63">
        <v>37936</v>
      </c>
      <c r="CL2511" s="70">
        <v>152.03814305642305</v>
      </c>
      <c r="CM2511" s="70">
        <v>165.97557668373258</v>
      </c>
    </row>
    <row r="2512" spans="89:91">
      <c r="CK2512" s="63">
        <v>37937</v>
      </c>
      <c r="CL2512" s="70">
        <v>151.8173818998236</v>
      </c>
      <c r="CM2512" s="70">
        <v>165.67479537599132</v>
      </c>
    </row>
    <row r="2513" spans="89:91">
      <c r="CK2513" s="63">
        <v>37938</v>
      </c>
      <c r="CL2513" s="70">
        <v>152.09232691335762</v>
      </c>
      <c r="CM2513" s="70">
        <v>166.24444167164194</v>
      </c>
    </row>
    <row r="2514" spans="89:91">
      <c r="CK2514" s="63">
        <v>37939</v>
      </c>
      <c r="CL2514" s="70">
        <v>152.34303236180594</v>
      </c>
      <c r="CM2514" s="70">
        <v>166.52390297225244</v>
      </c>
    </row>
    <row r="2515" spans="89:91">
      <c r="CK2515" s="63">
        <v>37940</v>
      </c>
      <c r="CL2515" s="70">
        <v>152.34108985371572</v>
      </c>
      <c r="CM2515" s="70">
        <v>166.5132350406634</v>
      </c>
    </row>
    <row r="2516" spans="89:91">
      <c r="CK2516" s="63">
        <v>37941</v>
      </c>
      <c r="CL2516" s="70">
        <v>152.33914737039416</v>
      </c>
      <c r="CM2516" s="70">
        <v>166.50256779248829</v>
      </c>
    </row>
    <row r="2517" spans="89:91">
      <c r="CK2517" s="63">
        <v>37942</v>
      </c>
      <c r="CL2517" s="70">
        <v>152.23001606360805</v>
      </c>
      <c r="CM2517" s="70">
        <v>166.2018456506317</v>
      </c>
    </row>
    <row r="2518" spans="89:91">
      <c r="CK2518" s="63">
        <v>37943</v>
      </c>
      <c r="CL2518" s="70">
        <v>152.31615185760103</v>
      </c>
      <c r="CM2518" s="70">
        <v>166.19119835082833</v>
      </c>
    </row>
    <row r="2519" spans="89:91">
      <c r="CK2519" s="63">
        <v>37944</v>
      </c>
      <c r="CL2519" s="70">
        <v>152.99958358433324</v>
      </c>
      <c r="CM2519" s="70">
        <v>166.76058856290118</v>
      </c>
    </row>
    <row r="2520" spans="89:91">
      <c r="CK2520" s="63">
        <v>37945</v>
      </c>
      <c r="CL2520" s="70">
        <v>153.22730247477296</v>
      </c>
      <c r="CM2520" s="70">
        <v>167.03990530424753</v>
      </c>
    </row>
    <row r="2521" spans="89:91">
      <c r="CK2521" s="63">
        <v>37946</v>
      </c>
      <c r="CL2521" s="70">
        <v>154.14122991930316</v>
      </c>
      <c r="CM2521" s="70">
        <v>167.60916683126456</v>
      </c>
    </row>
    <row r="2522" spans="89:91">
      <c r="CK2522" s="63">
        <v>37947</v>
      </c>
      <c r="CL2522" s="70">
        <v>154.13926448260733</v>
      </c>
      <c r="CM2522" s="70">
        <v>167.59842937499832</v>
      </c>
    </row>
    <row r="2523" spans="89:91">
      <c r="CK2523" s="63">
        <v>37948</v>
      </c>
      <c r="CL2523" s="70">
        <v>154.13729907097255</v>
      </c>
      <c r="CM2523" s="70">
        <v>167.58769260659992</v>
      </c>
    </row>
    <row r="2524" spans="89:91">
      <c r="CK2524" s="63">
        <v>37949</v>
      </c>
      <c r="CL2524" s="70">
        <v>154.0459232747267</v>
      </c>
      <c r="CM2524" s="70">
        <v>167.98285226847597</v>
      </c>
    </row>
    <row r="2525" spans="89:91">
      <c r="CK2525" s="63">
        <v>37950</v>
      </c>
      <c r="CL2525" s="70">
        <v>155.12223897734506</v>
      </c>
      <c r="CM2525" s="70">
        <v>169.30566287509811</v>
      </c>
    </row>
    <row r="2526" spans="89:91">
      <c r="CK2526" s="63">
        <v>37951</v>
      </c>
      <c r="CL2526" s="70">
        <v>158.36963506156707</v>
      </c>
      <c r="CM2526" s="70">
        <v>172.77347735500055</v>
      </c>
    </row>
    <row r="2527" spans="89:91">
      <c r="CK2527" s="63">
        <v>37952</v>
      </c>
      <c r="CL2527" s="70">
        <v>157.81892671271561</v>
      </c>
      <c r="CM2527" s="70">
        <v>171.89279961869713</v>
      </c>
    </row>
    <row r="2528" spans="89:91">
      <c r="CK2528" s="63">
        <v>37953</v>
      </c>
      <c r="CL2528" s="70">
        <v>159.41635277260019</v>
      </c>
      <c r="CM2528" s="70">
        <v>173.33104396278293</v>
      </c>
    </row>
    <row r="2529" spans="89:91">
      <c r="CK2529" s="63">
        <v>37954</v>
      </c>
      <c r="CL2529" s="70">
        <v>159.4143200734332</v>
      </c>
      <c r="CM2529" s="70">
        <v>173.31993994896712</v>
      </c>
    </row>
    <row r="2530" spans="89:91">
      <c r="CK2530" s="63">
        <v>37955</v>
      </c>
      <c r="CL2530" s="70">
        <v>159.41228740018491</v>
      </c>
      <c r="CM2530" s="70">
        <v>173.3088366465019</v>
      </c>
    </row>
    <row r="2531" spans="89:91">
      <c r="CK2531" s="63">
        <v>37956</v>
      </c>
      <c r="CL2531" s="70">
        <v>159.13474052721281</v>
      </c>
      <c r="CM2531" s="70">
        <v>172.73251290585685</v>
      </c>
    </row>
    <row r="2532" spans="89:91">
      <c r="CK2532" s="63">
        <v>37957</v>
      </c>
      <c r="CL2532" s="70">
        <v>159.41566177314584</v>
      </c>
      <c r="CM2532" s="70">
        <v>172.44599224758383</v>
      </c>
    </row>
    <row r="2533" spans="89:91">
      <c r="CK2533" s="63">
        <v>37958</v>
      </c>
      <c r="CL2533" s="70">
        <v>159.29882671611745</v>
      </c>
      <c r="CM2533" s="70">
        <v>172.15946056326132</v>
      </c>
    </row>
    <row r="2534" spans="89:91">
      <c r="CK2534" s="63">
        <v>37959</v>
      </c>
      <c r="CL2534" s="70">
        <v>159.2178682970443</v>
      </c>
      <c r="CM2534" s="70">
        <v>172.16275413900172</v>
      </c>
    </row>
    <row r="2535" spans="89:91">
      <c r="CK2535" s="63">
        <v>37960</v>
      </c>
      <c r="CL2535" s="70">
        <v>159.18286523899963</v>
      </c>
      <c r="CM2535" s="70">
        <v>171.87620594647564</v>
      </c>
    </row>
    <row r="2536" spans="89:91">
      <c r="CK2536" s="63">
        <v>37961</v>
      </c>
      <c r="CL2536" s="70">
        <v>159.19187304930881</v>
      </c>
      <c r="CM2536" s="70">
        <v>171.87949410328326</v>
      </c>
    </row>
    <row r="2537" spans="89:91">
      <c r="CK2537" s="63">
        <v>37962</v>
      </c>
      <c r="CL2537" s="70">
        <v>159.2008813693503</v>
      </c>
      <c r="CM2537" s="70">
        <v>171.88278232299646</v>
      </c>
    </row>
    <row r="2538" spans="89:91">
      <c r="CK2538" s="63">
        <v>37963</v>
      </c>
      <c r="CL2538" s="70">
        <v>159.20989019915294</v>
      </c>
      <c r="CM2538" s="70">
        <v>171.88607060561651</v>
      </c>
    </row>
    <row r="2539" spans="89:91">
      <c r="CK2539" s="63">
        <v>37964</v>
      </c>
      <c r="CL2539" s="70">
        <v>158.27596272794511</v>
      </c>
      <c r="CM2539" s="70">
        <v>170.44003889253455</v>
      </c>
    </row>
    <row r="2540" spans="89:91">
      <c r="CK2540" s="63">
        <v>37965</v>
      </c>
      <c r="CL2540" s="70">
        <v>158.01332429193988</v>
      </c>
      <c r="CM2540" s="70">
        <v>170.4432995740878</v>
      </c>
    </row>
    <row r="2541" spans="89:91">
      <c r="CK2541" s="63">
        <v>37966</v>
      </c>
      <c r="CL2541" s="70">
        <v>158.59813264656364</v>
      </c>
      <c r="CM2541" s="70">
        <v>171.02631052318441</v>
      </c>
    </row>
    <row r="2542" spans="89:91">
      <c r="CK2542" s="63">
        <v>37967</v>
      </c>
      <c r="CL2542" s="70">
        <v>159.46880653458572</v>
      </c>
      <c r="CM2542" s="70">
        <v>171.43541532811562</v>
      </c>
    </row>
    <row r="2543" spans="89:91">
      <c r="CK2543" s="63">
        <v>37968</v>
      </c>
      <c r="CL2543" s="70">
        <v>159.47783052568764</v>
      </c>
      <c r="CM2543" s="70">
        <v>171.4386950521756</v>
      </c>
    </row>
    <row r="2544" spans="89:91">
      <c r="CK2544" s="63">
        <v>37969</v>
      </c>
      <c r="CL2544" s="70">
        <v>159.48685502743754</v>
      </c>
      <c r="CM2544" s="70">
        <v>171.44197483897986</v>
      </c>
    </row>
    <row r="2545" spans="89:91">
      <c r="CK2545" s="63">
        <v>37970</v>
      </c>
      <c r="CL2545" s="70">
        <v>160.07384117478409</v>
      </c>
      <c r="CM2545" s="70">
        <v>171.67717251698883</v>
      </c>
    </row>
    <row r="2546" spans="89:91">
      <c r="CK2546" s="63">
        <v>37971</v>
      </c>
      <c r="CL2546" s="70">
        <v>160.18085973244845</v>
      </c>
      <c r="CM2546" s="70">
        <v>172.02834026400086</v>
      </c>
    </row>
    <row r="2547" spans="89:91">
      <c r="CK2547" s="63">
        <v>37972</v>
      </c>
      <c r="CL2547" s="70">
        <v>160.26274333720954</v>
      </c>
      <c r="CM2547" s="70">
        <v>171.74172295357718</v>
      </c>
    </row>
    <row r="2548" spans="89:91">
      <c r="CK2548" s="63">
        <v>37973</v>
      </c>
      <c r="CL2548" s="70">
        <v>160.6877773211074</v>
      </c>
      <c r="CM2548" s="70">
        <v>172.15088803110146</v>
      </c>
    </row>
    <row r="2549" spans="89:91">
      <c r="CK2549" s="63">
        <v>37974</v>
      </c>
      <c r="CL2549" s="70">
        <v>160.63846724600216</v>
      </c>
      <c r="CM2549" s="70">
        <v>171.98022976068256</v>
      </c>
    </row>
    <row r="2550" spans="89:91">
      <c r="CK2550" s="63">
        <v>37975</v>
      </c>
      <c r="CL2550" s="70">
        <v>160.64755742564645</v>
      </c>
      <c r="CM2550" s="70">
        <v>171.98351990756566</v>
      </c>
    </row>
    <row r="2551" spans="89:91">
      <c r="CK2551" s="63">
        <v>37976</v>
      </c>
      <c r="CL2551" s="70">
        <v>160.65664811968409</v>
      </c>
      <c r="CM2551" s="70">
        <v>171.98681011739234</v>
      </c>
    </row>
    <row r="2552" spans="89:91">
      <c r="CK2552" s="63">
        <v>37977</v>
      </c>
      <c r="CL2552" s="70">
        <v>160.45525438000777</v>
      </c>
      <c r="CM2552" s="70">
        <v>171.64217705828898</v>
      </c>
    </row>
    <row r="2553" spans="89:91">
      <c r="CK2553" s="63">
        <v>37978</v>
      </c>
      <c r="CL2553" s="70">
        <v>160.47180440509166</v>
      </c>
      <c r="CM2553" s="70">
        <v>171.47149574390826</v>
      </c>
    </row>
    <row r="2554" spans="89:91">
      <c r="CK2554" s="63">
        <v>37979</v>
      </c>
      <c r="CL2554" s="70">
        <v>160.84371301782292</v>
      </c>
      <c r="CM2554" s="70">
        <v>171.6487444803297</v>
      </c>
    </row>
    <row r="2555" spans="89:91">
      <c r="CK2555" s="63">
        <v>37980</v>
      </c>
      <c r="CL2555" s="70">
        <v>160.85281481187664</v>
      </c>
      <c r="CM2555" s="70">
        <v>171.65202828558108</v>
      </c>
    </row>
    <row r="2556" spans="89:91">
      <c r="CK2556" s="63">
        <v>37981</v>
      </c>
      <c r="CL2556" s="70">
        <v>160.36542339009785</v>
      </c>
      <c r="CM2556" s="70">
        <v>171.07539555854117</v>
      </c>
    </row>
    <row r="2557" spans="89:91">
      <c r="CK2557" s="63">
        <v>37982</v>
      </c>
      <c r="CL2557" s="70">
        <v>160.3744981187873</v>
      </c>
      <c r="CM2557" s="70">
        <v>171.07866839507741</v>
      </c>
    </row>
    <row r="2558" spans="89:91">
      <c r="CK2558" s="63">
        <v>37983</v>
      </c>
      <c r="CL2558" s="70">
        <v>160.38357336099583</v>
      </c>
      <c r="CM2558" s="70">
        <v>171.08194129422611</v>
      </c>
    </row>
    <row r="2559" spans="89:91">
      <c r="CK2559" s="63">
        <v>37984</v>
      </c>
      <c r="CL2559" s="70">
        <v>160.61428339315412</v>
      </c>
      <c r="CM2559" s="70">
        <v>170.62125435292145</v>
      </c>
    </row>
    <row r="2560" spans="89:91">
      <c r="CK2560" s="63">
        <v>37985</v>
      </c>
      <c r="CL2560" s="70">
        <v>160.00494655708138</v>
      </c>
      <c r="CM2560" s="70">
        <v>170.21854581961821</v>
      </c>
    </row>
    <row r="2561" spans="89:91">
      <c r="CK2561" s="63">
        <v>37986</v>
      </c>
      <c r="CL2561" s="70">
        <v>159.95112927819088</v>
      </c>
      <c r="CM2561" s="70">
        <v>169.9318162292754</v>
      </c>
    </row>
    <row r="2562" spans="89:91">
      <c r="CK2562" s="63">
        <v>37987</v>
      </c>
      <c r="CL2562" s="70">
        <v>159.9524849334021</v>
      </c>
      <c r="CM2562" s="70">
        <v>169.93238988175872</v>
      </c>
    </row>
    <row r="2563" spans="89:91">
      <c r="CK2563" s="63">
        <v>37988</v>
      </c>
      <c r="CL2563" s="70">
        <v>160.01190296187596</v>
      </c>
      <c r="CM2563" s="70">
        <v>169.35298755141338</v>
      </c>
    </row>
    <row r="2564" spans="89:91">
      <c r="CK2564" s="63">
        <v>37989</v>
      </c>
      <c r="CL2564" s="70">
        <v>160.01325913217056</v>
      </c>
      <c r="CM2564" s="70">
        <v>169.35355924989824</v>
      </c>
    </row>
    <row r="2565" spans="89:91">
      <c r="CK2565" s="63">
        <v>37990</v>
      </c>
      <c r="CL2565" s="70">
        <v>160.0146153139593</v>
      </c>
      <c r="CM2565" s="70">
        <v>169.35413095031299</v>
      </c>
    </row>
    <row r="2566" spans="89:91">
      <c r="CK2566" s="63">
        <v>37991</v>
      </c>
      <c r="CL2566" s="70">
        <v>158.87920794941846</v>
      </c>
      <c r="CM2566" s="70">
        <v>167.03477521905955</v>
      </c>
    </row>
    <row r="2567" spans="89:91">
      <c r="CK2567" s="63">
        <v>37992</v>
      </c>
      <c r="CL2567" s="70">
        <v>158.17812854255007</v>
      </c>
      <c r="CM2567" s="70">
        <v>166.16536336733253</v>
      </c>
    </row>
    <row r="2568" spans="89:91">
      <c r="CK2568" s="63">
        <v>37993</v>
      </c>
      <c r="CL2568" s="70">
        <v>159.2390452503619</v>
      </c>
      <c r="CM2568" s="70">
        <v>167.44189300831374</v>
      </c>
    </row>
    <row r="2569" spans="89:91">
      <c r="CK2569" s="63">
        <v>37994</v>
      </c>
      <c r="CL2569" s="70">
        <v>160.05806042979503</v>
      </c>
      <c r="CM2569" s="70">
        <v>167.73245212140992</v>
      </c>
    </row>
    <row r="2570" spans="89:91">
      <c r="CK2570" s="63">
        <v>37995</v>
      </c>
      <c r="CL2570" s="70">
        <v>160.66935963165724</v>
      </c>
      <c r="CM2570" s="70">
        <v>167.61702041132219</v>
      </c>
    </row>
    <row r="2571" spans="89:91">
      <c r="CK2571" s="63">
        <v>37996</v>
      </c>
      <c r="CL2571" s="70">
        <v>160.67072137418234</v>
      </c>
      <c r="CM2571" s="70">
        <v>167.61758624956329</v>
      </c>
    </row>
    <row r="2572" spans="89:91">
      <c r="CK2572" s="63">
        <v>37997</v>
      </c>
      <c r="CL2572" s="70">
        <v>160.67208312824877</v>
      </c>
      <c r="CM2572" s="70">
        <v>167.61815208971456</v>
      </c>
    </row>
    <row r="2573" spans="89:91">
      <c r="CK2573" s="63">
        <v>37998</v>
      </c>
      <c r="CL2573" s="70">
        <v>158.76856108526459</v>
      </c>
      <c r="CM2573" s="70">
        <v>165.008737894776</v>
      </c>
    </row>
    <row r="2574" spans="89:91">
      <c r="CK2574" s="63">
        <v>37999</v>
      </c>
      <c r="CL2574" s="70">
        <v>159.07107065147849</v>
      </c>
      <c r="CM2574" s="70">
        <v>166.16928997145902</v>
      </c>
    </row>
    <row r="2575" spans="89:91">
      <c r="CK2575" s="63">
        <v>38000</v>
      </c>
      <c r="CL2575" s="70">
        <v>159.37882801654735</v>
      </c>
      <c r="CM2575" s="70">
        <v>166.7498504021398</v>
      </c>
    </row>
    <row r="2576" spans="89:91">
      <c r="CK2576" s="63">
        <v>38001</v>
      </c>
      <c r="CL2576" s="70">
        <v>158.45494305599362</v>
      </c>
      <c r="CM2576" s="70">
        <v>166.17041187539499</v>
      </c>
    </row>
    <row r="2577" spans="89:91">
      <c r="CK2577" s="63">
        <v>38002</v>
      </c>
      <c r="CL2577" s="70">
        <v>158.30965170879077</v>
      </c>
      <c r="CM2577" s="70">
        <v>167.09897826311206</v>
      </c>
    </row>
    <row r="2578" spans="89:91">
      <c r="CK2578" s="63">
        <v>38003</v>
      </c>
      <c r="CL2578" s="70">
        <v>158.3109934517675</v>
      </c>
      <c r="CM2578" s="70">
        <v>167.09954235255665</v>
      </c>
    </row>
    <row r="2579" spans="89:91">
      <c r="CK2579" s="63">
        <v>38004</v>
      </c>
      <c r="CL2579" s="70">
        <v>158.31233520611607</v>
      </c>
      <c r="CM2579" s="70">
        <v>167.1001064439055</v>
      </c>
    </row>
    <row r="2580" spans="89:91">
      <c r="CK2580" s="63">
        <v>38005</v>
      </c>
      <c r="CL2580" s="70">
        <v>158.59046056302643</v>
      </c>
      <c r="CM2580" s="70">
        <v>167.33267424495057</v>
      </c>
    </row>
    <row r="2581" spans="89:91">
      <c r="CK2581" s="63">
        <v>38006</v>
      </c>
      <c r="CL2581" s="70">
        <v>159.59488505242109</v>
      </c>
      <c r="CM2581" s="70">
        <v>167.79724810527247</v>
      </c>
    </row>
    <row r="2582" spans="89:91">
      <c r="CK2582" s="63">
        <v>38007</v>
      </c>
      <c r="CL2582" s="70">
        <v>160.57658636923566</v>
      </c>
      <c r="CM2582" s="70">
        <v>168.78383696719493</v>
      </c>
    </row>
    <row r="2583" spans="89:91">
      <c r="CK2583" s="63">
        <v>38008</v>
      </c>
      <c r="CL2583" s="70">
        <v>160.15639597595523</v>
      </c>
      <c r="CM2583" s="70">
        <v>167.91438402917538</v>
      </c>
    </row>
    <row r="2584" spans="89:91">
      <c r="CK2584" s="63">
        <v>38009</v>
      </c>
      <c r="CL2584" s="70">
        <v>160.25304430769557</v>
      </c>
      <c r="CM2584" s="70">
        <v>168.78497652343336</v>
      </c>
    </row>
    <row r="2585" spans="89:91">
      <c r="CK2585" s="63">
        <v>38010</v>
      </c>
      <c r="CL2585" s="70">
        <v>160.25440252176767</v>
      </c>
      <c r="CM2585" s="70">
        <v>168.7855463044377</v>
      </c>
    </row>
    <row r="2586" spans="89:91">
      <c r="CK2586" s="63">
        <v>38011</v>
      </c>
      <c r="CL2586" s="70">
        <v>160.25576074735125</v>
      </c>
      <c r="CM2586" s="70">
        <v>168.78611608736557</v>
      </c>
    </row>
    <row r="2587" spans="89:91">
      <c r="CK2587" s="63">
        <v>38012</v>
      </c>
      <c r="CL2587" s="70">
        <v>160.04500673925565</v>
      </c>
      <c r="CM2587" s="70">
        <v>168.78668587221682</v>
      </c>
    </row>
    <row r="2588" spans="89:91">
      <c r="CK2588" s="63">
        <v>38013</v>
      </c>
      <c r="CL2588" s="70">
        <v>160.11584897152989</v>
      </c>
      <c r="CM2588" s="70">
        <v>168.90326064569882</v>
      </c>
    </row>
    <row r="2589" spans="89:91">
      <c r="CK2589" s="63">
        <v>38014</v>
      </c>
      <c r="CL2589" s="70">
        <v>159.98471412008976</v>
      </c>
      <c r="CM2589" s="70">
        <v>169.36785233926261</v>
      </c>
    </row>
    <row r="2590" spans="89:91">
      <c r="CK2590" s="63">
        <v>38015</v>
      </c>
      <c r="CL2590" s="70">
        <v>159.82045392015749</v>
      </c>
      <c r="CM2590" s="70">
        <v>171.22451640669954</v>
      </c>
    </row>
    <row r="2591" spans="89:91">
      <c r="CK2591" s="63">
        <v>38016</v>
      </c>
      <c r="CL2591" s="70">
        <v>159.53548529405094</v>
      </c>
      <c r="CM2591" s="70">
        <v>169.83302048465586</v>
      </c>
    </row>
    <row r="2592" spans="89:91">
      <c r="CK2592" s="63">
        <v>38017</v>
      </c>
      <c r="CL2592" s="70">
        <v>159.53683742649912</v>
      </c>
      <c r="CM2592" s="70">
        <v>169.83359380362643</v>
      </c>
    </row>
    <row r="2593" spans="89:91">
      <c r="CK2593" s="63">
        <v>38018</v>
      </c>
      <c r="CL2593" s="70">
        <v>159.55386056470752</v>
      </c>
      <c r="CM2593" s="70">
        <v>169.84043177499763</v>
      </c>
    </row>
    <row r="2594" spans="89:91">
      <c r="CK2594" s="63">
        <v>38019</v>
      </c>
      <c r="CL2594" s="70">
        <v>158.94889745334831</v>
      </c>
      <c r="CM2594" s="70">
        <v>169.67324617944917</v>
      </c>
    </row>
    <row r="2595" spans="89:91">
      <c r="CK2595" s="63">
        <v>38020</v>
      </c>
      <c r="CL2595" s="70">
        <v>160.08589630481339</v>
      </c>
      <c r="CM2595" s="70">
        <v>170.20217024153359</v>
      </c>
    </row>
    <row r="2596" spans="89:91">
      <c r="CK2596" s="63">
        <v>38021</v>
      </c>
      <c r="CL2596" s="70">
        <v>160.57554768935441</v>
      </c>
      <c r="CM2596" s="70">
        <v>170.73113662046077</v>
      </c>
    </row>
    <row r="2597" spans="89:91">
      <c r="CK2597" s="63">
        <v>38022</v>
      </c>
      <c r="CL2597" s="70">
        <v>161.13742706317925</v>
      </c>
      <c r="CM2597" s="70">
        <v>171.43419018190974</v>
      </c>
    </row>
    <row r="2598" spans="89:91">
      <c r="CK2598" s="63">
        <v>38023</v>
      </c>
      <c r="CL2598" s="70">
        <v>161.52272540724528</v>
      </c>
      <c r="CM2598" s="70">
        <v>171.44109259772895</v>
      </c>
    </row>
    <row r="2599" spans="89:91">
      <c r="CK2599" s="63">
        <v>38024</v>
      </c>
      <c r="CL2599" s="70">
        <v>161.53996044664288</v>
      </c>
      <c r="CM2599" s="70">
        <v>171.4479952914586</v>
      </c>
    </row>
    <row r="2600" spans="89:91">
      <c r="CK2600" s="63">
        <v>38025</v>
      </c>
      <c r="CL2600" s="70">
        <v>161.55719732507941</v>
      </c>
      <c r="CM2600" s="70">
        <v>171.45489826310981</v>
      </c>
    </row>
    <row r="2601" spans="89:91">
      <c r="CK2601" s="63">
        <v>38026</v>
      </c>
      <c r="CL2601" s="70">
        <v>160.57817812348063</v>
      </c>
      <c r="CM2601" s="70">
        <v>170.30131554644888</v>
      </c>
    </row>
    <row r="2602" spans="89:91">
      <c r="CK2602" s="63">
        <v>38027</v>
      </c>
      <c r="CL2602" s="70">
        <v>160.82029269923953</v>
      </c>
      <c r="CM2602" s="70">
        <v>170.3081723495942</v>
      </c>
    </row>
    <row r="2603" spans="89:91">
      <c r="CK2603" s="63">
        <v>38028</v>
      </c>
      <c r="CL2603" s="70">
        <v>161.79203629379663</v>
      </c>
      <c r="CM2603" s="70">
        <v>170.60517428303638</v>
      </c>
    </row>
    <row r="2604" spans="89:91">
      <c r="CK2604" s="63">
        <v>38029</v>
      </c>
      <c r="CL2604" s="70">
        <v>161.54267410304615</v>
      </c>
      <c r="CM2604" s="70">
        <v>169.97369894060685</v>
      </c>
    </row>
    <row r="2605" spans="89:91">
      <c r="CK2605" s="63">
        <v>38030</v>
      </c>
      <c r="CL2605" s="70">
        <v>160.64926493107811</v>
      </c>
      <c r="CM2605" s="70">
        <v>169.4582397592209</v>
      </c>
    </row>
    <row r="2606" spans="89:91">
      <c r="CK2606" s="63">
        <v>38031</v>
      </c>
      <c r="CL2606" s="70">
        <v>160.66640676918973</v>
      </c>
      <c r="CM2606" s="70">
        <v>169.46506261779754</v>
      </c>
    </row>
    <row r="2607" spans="89:91">
      <c r="CK2607" s="63">
        <v>38032</v>
      </c>
      <c r="CL2607" s="70">
        <v>160.68355043639542</v>
      </c>
      <c r="CM2607" s="70">
        <v>169.4718857510814</v>
      </c>
    </row>
    <row r="2608" spans="89:91">
      <c r="CK2608" s="63">
        <v>38033</v>
      </c>
      <c r="CL2608" s="70">
        <v>160.594786500932</v>
      </c>
      <c r="CM2608" s="70">
        <v>169.36262785144032</v>
      </c>
    </row>
    <row r="2609" spans="89:91">
      <c r="CK2609" s="63">
        <v>38034</v>
      </c>
      <c r="CL2609" s="70">
        <v>161.45269378228031</v>
      </c>
      <c r="CM2609" s="70">
        <v>169.89183377670972</v>
      </c>
    </row>
    <row r="2610" spans="89:91">
      <c r="CK2610" s="63">
        <v>38035</v>
      </c>
      <c r="CL2610" s="70">
        <v>161.30709011745608</v>
      </c>
      <c r="CM2610" s="70">
        <v>170.42108204202265</v>
      </c>
    </row>
    <row r="2611" spans="89:91">
      <c r="CK2611" s="63">
        <v>38036</v>
      </c>
      <c r="CL2611" s="70">
        <v>160.7284644840563</v>
      </c>
      <c r="CM2611" s="70">
        <v>170.3698960025624</v>
      </c>
    </row>
    <row r="2612" spans="89:91">
      <c r="CK2612" s="63">
        <v>38037</v>
      </c>
      <c r="CL2612" s="70">
        <v>159.25009613826398</v>
      </c>
      <c r="CM2612" s="70">
        <v>170.08650555746337</v>
      </c>
    </row>
    <row r="2613" spans="89:91">
      <c r="CK2613" s="63">
        <v>38038</v>
      </c>
      <c r="CL2613" s="70">
        <v>159.26708868017468</v>
      </c>
      <c r="CM2613" s="70">
        <v>170.093353711763</v>
      </c>
    </row>
    <row r="2614" spans="89:91">
      <c r="CK2614" s="63">
        <v>38039</v>
      </c>
      <c r="CL2614" s="70">
        <v>159.28408303524898</v>
      </c>
      <c r="CM2614" s="70">
        <v>170.10020214178832</v>
      </c>
    </row>
    <row r="2615" spans="89:91">
      <c r="CK2615" s="63">
        <v>38040</v>
      </c>
      <c r="CL2615" s="70">
        <v>159.27491222847362</v>
      </c>
      <c r="CM2615" s="70">
        <v>169.70065174996242</v>
      </c>
    </row>
    <row r="2616" spans="89:91">
      <c r="CK2616" s="63">
        <v>38041</v>
      </c>
      <c r="CL2616" s="70">
        <v>159.40667612470324</v>
      </c>
      <c r="CM2616" s="70">
        <v>169.35912825985301</v>
      </c>
    </row>
    <row r="2617" spans="89:91">
      <c r="CK2617" s="63">
        <v>38042</v>
      </c>
      <c r="CL2617" s="70">
        <v>159.25636241938818</v>
      </c>
      <c r="CM2617" s="70">
        <v>169.77237895168159</v>
      </c>
    </row>
    <row r="2618" spans="89:91">
      <c r="CK2618" s="63">
        <v>38043</v>
      </c>
      <c r="CL2618" s="70">
        <v>159.28835312758949</v>
      </c>
      <c r="CM2618" s="70">
        <v>170.01147056570332</v>
      </c>
    </row>
    <row r="2619" spans="89:91">
      <c r="CK2619" s="63">
        <v>38044</v>
      </c>
      <c r="CL2619" s="70">
        <v>159.62849677119061</v>
      </c>
      <c r="CM2619" s="70">
        <v>169.72798387562986</v>
      </c>
    </row>
    <row r="2620" spans="89:91">
      <c r="CK2620" s="63">
        <v>38045</v>
      </c>
      <c r="CL2620" s="70">
        <v>159.64552968977148</v>
      </c>
      <c r="CM2620" s="70">
        <v>169.73481759485253</v>
      </c>
    </row>
    <row r="2621" spans="89:91">
      <c r="CK2621" s="63">
        <v>38046</v>
      </c>
      <c r="CL2621" s="70">
        <v>159.66256442582437</v>
      </c>
      <c r="CM2621" s="70">
        <v>169.74165158921971</v>
      </c>
    </row>
    <row r="2622" spans="89:91">
      <c r="CK2622" s="63">
        <v>38047</v>
      </c>
      <c r="CL2622" s="70">
        <v>159.87122023475712</v>
      </c>
      <c r="CM2622" s="70">
        <v>169.54642647170698</v>
      </c>
    </row>
    <row r="2623" spans="89:91">
      <c r="CK2623" s="63">
        <v>38048</v>
      </c>
      <c r="CL2623" s="70">
        <v>158.61557853666221</v>
      </c>
      <c r="CM2623" s="70">
        <v>169.52541707961475</v>
      </c>
    </row>
    <row r="2624" spans="89:91">
      <c r="CK2624" s="63">
        <v>38049</v>
      </c>
      <c r="CL2624" s="70">
        <v>157.89359818372469</v>
      </c>
      <c r="CM2624" s="70">
        <v>168.92391573511625</v>
      </c>
    </row>
    <row r="2625" spans="89:91">
      <c r="CK2625" s="63">
        <v>38050</v>
      </c>
      <c r="CL2625" s="70">
        <v>158.89470845062615</v>
      </c>
      <c r="CM2625" s="70">
        <v>169.71557515472063</v>
      </c>
    </row>
    <row r="2626" spans="89:91">
      <c r="CK2626" s="63">
        <v>38051</v>
      </c>
      <c r="CL2626" s="70">
        <v>160.28456553437272</v>
      </c>
      <c r="CM2626" s="70">
        <v>169.98472015273231</v>
      </c>
    </row>
    <row r="2627" spans="89:91">
      <c r="CK2627" s="63">
        <v>38052</v>
      </c>
      <c r="CL2627" s="70">
        <v>160.26979801368824</v>
      </c>
      <c r="CM2627" s="70">
        <v>169.96365644935796</v>
      </c>
    </row>
    <row r="2628" spans="89:91">
      <c r="CK2628" s="63">
        <v>38053</v>
      </c>
      <c r="CL2628" s="70">
        <v>160.25503185358193</v>
      </c>
      <c r="CM2628" s="70">
        <v>169.9425953560982</v>
      </c>
    </row>
    <row r="2629" spans="89:91">
      <c r="CK2629" s="63">
        <v>38054</v>
      </c>
      <c r="CL2629" s="70">
        <v>160.30446840170231</v>
      </c>
      <c r="CM2629" s="70">
        <v>170.09557736789003</v>
      </c>
    </row>
    <row r="2630" spans="89:91">
      <c r="CK2630" s="63">
        <v>38055</v>
      </c>
      <c r="CL2630" s="70">
        <v>159.22750034838603</v>
      </c>
      <c r="CM2630" s="70">
        <v>168.68234849573665</v>
      </c>
    </row>
    <row r="2631" spans="89:91">
      <c r="CK2631" s="63">
        <v>38056</v>
      </c>
      <c r="CL2631" s="70">
        <v>158.53312645113866</v>
      </c>
      <c r="CM2631" s="70">
        <v>169.35743563762904</v>
      </c>
    </row>
    <row r="2632" spans="89:91">
      <c r="CK2632" s="63">
        <v>38057</v>
      </c>
      <c r="CL2632" s="70">
        <v>158.24336466101516</v>
      </c>
      <c r="CM2632" s="70">
        <v>168.93050612067196</v>
      </c>
    </row>
    <row r="2633" spans="89:91">
      <c r="CK2633" s="63">
        <v>38058</v>
      </c>
      <c r="CL2633" s="70">
        <v>157.8766593590658</v>
      </c>
      <c r="CM2633" s="70">
        <v>169.02554254797948</v>
      </c>
    </row>
    <row r="2634" spans="89:91">
      <c r="CK2634" s="63">
        <v>38059</v>
      </c>
      <c r="CL2634" s="70">
        <v>157.86211368634369</v>
      </c>
      <c r="CM2634" s="70">
        <v>169.004597701362</v>
      </c>
    </row>
    <row r="2635" spans="89:91">
      <c r="CK2635" s="63">
        <v>38060</v>
      </c>
      <c r="CL2635" s="70">
        <v>157.84756935376006</v>
      </c>
      <c r="CM2635" s="70">
        <v>168.98365545013093</v>
      </c>
    </row>
    <row r="2636" spans="89:91">
      <c r="CK2636" s="63">
        <v>38061</v>
      </c>
      <c r="CL2636" s="70">
        <v>157.4616885407834</v>
      </c>
      <c r="CM2636" s="70">
        <v>168.4410470316505</v>
      </c>
    </row>
    <row r="2637" spans="89:91">
      <c r="CK2637" s="63">
        <v>38062</v>
      </c>
      <c r="CL2637" s="70">
        <v>157.18805369053703</v>
      </c>
      <c r="CM2637" s="70">
        <v>167.95652650665718</v>
      </c>
    </row>
    <row r="2638" spans="89:91">
      <c r="CK2638" s="63">
        <v>38063</v>
      </c>
      <c r="CL2638" s="70">
        <v>156.35982765998716</v>
      </c>
      <c r="CM2638" s="70">
        <v>167.24032814763277</v>
      </c>
    </row>
    <row r="2639" spans="89:91">
      <c r="CK2639" s="63">
        <v>38064</v>
      </c>
      <c r="CL2639" s="70">
        <v>156.95080323278344</v>
      </c>
      <c r="CM2639" s="70">
        <v>167.27754616725548</v>
      </c>
    </row>
    <row r="2640" spans="89:91">
      <c r="CK2640" s="63">
        <v>38065</v>
      </c>
      <c r="CL2640" s="70">
        <v>156.1255177628411</v>
      </c>
      <c r="CM2640" s="70">
        <v>166.5616042714791</v>
      </c>
    </row>
    <row r="2641" spans="89:91">
      <c r="CK2641" s="63">
        <v>38066</v>
      </c>
      <c r="CL2641" s="70">
        <v>156.1111334282968</v>
      </c>
      <c r="CM2641" s="70">
        <v>166.54096474445112</v>
      </c>
    </row>
    <row r="2642" spans="89:91">
      <c r="CK2642" s="63">
        <v>38067</v>
      </c>
      <c r="CL2642" s="70">
        <v>156.09675041902648</v>
      </c>
      <c r="CM2642" s="70">
        <v>166.52032777497581</v>
      </c>
    </row>
    <row r="2643" spans="89:91">
      <c r="CK2643" s="63">
        <v>38068</v>
      </c>
      <c r="CL2643" s="70">
        <v>155.68947097449589</v>
      </c>
      <c r="CM2643" s="70">
        <v>165.97847693133991</v>
      </c>
    </row>
    <row r="2644" spans="89:91">
      <c r="CK2644" s="63">
        <v>38069</v>
      </c>
      <c r="CL2644" s="70">
        <v>155.81469995738138</v>
      </c>
      <c r="CM2644" s="70">
        <v>166.36324998636704</v>
      </c>
    </row>
    <row r="2645" spans="89:91">
      <c r="CK2645" s="63">
        <v>38070</v>
      </c>
      <c r="CL2645" s="70">
        <v>155.32316147548795</v>
      </c>
      <c r="CM2645" s="70">
        <v>166.57422937892918</v>
      </c>
    </row>
    <row r="2646" spans="89:91">
      <c r="CK2646" s="63">
        <v>38071</v>
      </c>
      <c r="CL2646" s="70">
        <v>155.12540909405789</v>
      </c>
      <c r="CM2646" s="70">
        <v>166.49569687686056</v>
      </c>
    </row>
    <row r="2647" spans="89:91">
      <c r="CK2647" s="63">
        <v>38072</v>
      </c>
      <c r="CL2647" s="70">
        <v>154.96783540868549</v>
      </c>
      <c r="CM2647" s="70">
        <v>166.70660246463308</v>
      </c>
    </row>
    <row r="2648" spans="89:91">
      <c r="CK2648" s="63">
        <v>38073</v>
      </c>
      <c r="CL2648" s="70">
        <v>154.95355773505429</v>
      </c>
      <c r="CM2648" s="70">
        <v>166.68594497011415</v>
      </c>
    </row>
    <row r="2649" spans="89:91">
      <c r="CK2649" s="63">
        <v>38074</v>
      </c>
      <c r="CL2649" s="70">
        <v>154.93928137687001</v>
      </c>
      <c r="CM2649" s="70">
        <v>166.66529003537431</v>
      </c>
    </row>
    <row r="2650" spans="89:91">
      <c r="CK2650" s="63">
        <v>38075</v>
      </c>
      <c r="CL2650" s="70">
        <v>154.56989823315971</v>
      </c>
      <c r="CM2650" s="70">
        <v>166.12387316740862</v>
      </c>
    </row>
    <row r="2651" spans="89:91">
      <c r="CK2651" s="63">
        <v>38076</v>
      </c>
      <c r="CL2651" s="70">
        <v>154.33081320297774</v>
      </c>
      <c r="CM2651" s="70">
        <v>165.46687681726905</v>
      </c>
    </row>
    <row r="2652" spans="89:91">
      <c r="CK2652" s="63">
        <v>38077</v>
      </c>
      <c r="CL2652" s="70">
        <v>155.11820634125851</v>
      </c>
      <c r="CM2652" s="70">
        <v>165.44637294369485</v>
      </c>
    </row>
    <row r="2653" spans="89:91">
      <c r="CK2653" s="63">
        <v>38078</v>
      </c>
      <c r="CL2653" s="70">
        <v>154.77433875720251</v>
      </c>
      <c r="CM2653" s="70">
        <v>164.48300994653766</v>
      </c>
    </row>
    <row r="2654" spans="89:91">
      <c r="CK2654" s="63">
        <v>38079</v>
      </c>
      <c r="CL2654" s="70">
        <v>154.06335099859308</v>
      </c>
      <c r="CM2654" s="70">
        <v>164.79216060794008</v>
      </c>
    </row>
    <row r="2655" spans="89:91">
      <c r="CK2655" s="63">
        <v>38080</v>
      </c>
      <c r="CL2655" s="70">
        <v>154.03883296950551</v>
      </c>
      <c r="CM2655" s="70">
        <v>164.75430939590046</v>
      </c>
    </row>
    <row r="2656" spans="89:91">
      <c r="CK2656" s="63">
        <v>38081</v>
      </c>
      <c r="CL2656" s="70">
        <v>154.01431884227878</v>
      </c>
      <c r="CM2656" s="70">
        <v>164.71646687792892</v>
      </c>
    </row>
    <row r="2657" spans="89:91">
      <c r="CK2657" s="63">
        <v>38082</v>
      </c>
      <c r="CL2657" s="70">
        <v>153.98980861629187</v>
      </c>
      <c r="CM2657" s="70">
        <v>164.6786330520284</v>
      </c>
    </row>
    <row r="2658" spans="89:91">
      <c r="CK2658" s="63">
        <v>38083</v>
      </c>
      <c r="CL2658" s="70">
        <v>153.08355138425873</v>
      </c>
      <c r="CM2658" s="70">
        <v>163.19659030290254</v>
      </c>
    </row>
    <row r="2659" spans="89:91">
      <c r="CK2659" s="63">
        <v>38084</v>
      </c>
      <c r="CL2659" s="70">
        <v>152.10355301120751</v>
      </c>
      <c r="CM2659" s="70">
        <v>161.88848599511576</v>
      </c>
    </row>
    <row r="2660" spans="89:91">
      <c r="CK2660" s="63">
        <v>38085</v>
      </c>
      <c r="CL2660" s="70">
        <v>152.0793468692998</v>
      </c>
      <c r="CM2660" s="70">
        <v>161.85130172987181</v>
      </c>
    </row>
    <row r="2661" spans="89:91">
      <c r="CK2661" s="63">
        <v>38086</v>
      </c>
      <c r="CL2661" s="70">
        <v>152.0551445796184</v>
      </c>
      <c r="CM2661" s="70">
        <v>161.81412600550448</v>
      </c>
    </row>
    <row r="2662" spans="89:91">
      <c r="CK2662" s="63">
        <v>38087</v>
      </c>
      <c r="CL2662" s="70">
        <v>152.03094614155023</v>
      </c>
      <c r="CM2662" s="70">
        <v>161.77695882005196</v>
      </c>
    </row>
    <row r="2663" spans="89:91">
      <c r="CK2663" s="63">
        <v>38088</v>
      </c>
      <c r="CL2663" s="70">
        <v>152.00675155448232</v>
      </c>
      <c r="CM2663" s="70">
        <v>161.73980017155299</v>
      </c>
    </row>
    <row r="2664" spans="89:91">
      <c r="CK2664" s="63">
        <v>38089</v>
      </c>
      <c r="CL2664" s="70">
        <v>151.78900353481367</v>
      </c>
      <c r="CM2664" s="70">
        <v>162.10647401466682</v>
      </c>
    </row>
    <row r="2665" spans="89:91">
      <c r="CK2665" s="63">
        <v>38090</v>
      </c>
      <c r="CL2665" s="70">
        <v>151.53496127663715</v>
      </c>
      <c r="CM2665" s="70">
        <v>162.35761910965644</v>
      </c>
    </row>
    <row r="2666" spans="89:91">
      <c r="CK2666" s="63">
        <v>38091</v>
      </c>
      <c r="CL2666" s="70">
        <v>151.06612157523938</v>
      </c>
      <c r="CM2666" s="70">
        <v>162.14733917374835</v>
      </c>
    </row>
    <row r="2667" spans="89:91">
      <c r="CK2667" s="63">
        <v>38092</v>
      </c>
      <c r="CL2667" s="70">
        <v>150.75790969144037</v>
      </c>
      <c r="CM2667" s="70">
        <v>162.45599181534482</v>
      </c>
    </row>
    <row r="2668" spans="89:91">
      <c r="CK2668" s="63">
        <v>38093</v>
      </c>
      <c r="CL2668" s="70">
        <v>151.49273536262035</v>
      </c>
      <c r="CM2668" s="70">
        <v>162.53394950395503</v>
      </c>
    </row>
    <row r="2669" spans="89:91">
      <c r="CK2669" s="63">
        <v>38094</v>
      </c>
      <c r="CL2669" s="70">
        <v>151.46862642776927</v>
      </c>
      <c r="CM2669" s="70">
        <v>162.49661698180344</v>
      </c>
    </row>
    <row r="2670" spans="89:91">
      <c r="CK2670" s="63">
        <v>38095</v>
      </c>
      <c r="CL2670" s="70">
        <v>151.44452132967464</v>
      </c>
      <c r="CM2670" s="70">
        <v>162.45929303458169</v>
      </c>
    </row>
    <row r="2671" spans="89:91">
      <c r="CK2671" s="63">
        <v>38096</v>
      </c>
      <c r="CL2671" s="70">
        <v>151.80251444766654</v>
      </c>
      <c r="CM2671" s="70">
        <v>162.82515278217195</v>
      </c>
    </row>
    <row r="2672" spans="89:91">
      <c r="CK2672" s="63">
        <v>38097</v>
      </c>
      <c r="CL2672" s="70">
        <v>151.73585950422671</v>
      </c>
      <c r="CM2672" s="70">
        <v>163.36358553952127</v>
      </c>
    </row>
    <row r="2673" spans="89:91">
      <c r="CK2673" s="63">
        <v>38098</v>
      </c>
      <c r="CL2673" s="70">
        <v>152.04500732971505</v>
      </c>
      <c r="CM2673" s="70">
        <v>164.24718230243022</v>
      </c>
    </row>
    <row r="2674" spans="89:91">
      <c r="CK2674" s="63">
        <v>38099</v>
      </c>
      <c r="CL2674" s="70">
        <v>152.71110130086618</v>
      </c>
      <c r="CM2674" s="70">
        <v>165.01525100486805</v>
      </c>
    </row>
    <row r="2675" spans="89:91">
      <c r="CK2675" s="63">
        <v>38100</v>
      </c>
      <c r="CL2675" s="70">
        <v>152.24560578000285</v>
      </c>
      <c r="CM2675" s="70">
        <v>164.2868259899802</v>
      </c>
    </row>
    <row r="2676" spans="89:91">
      <c r="CK2676" s="63">
        <v>38101</v>
      </c>
      <c r="CL2676" s="70">
        <v>152.22137703146032</v>
      </c>
      <c r="CM2676" s="70">
        <v>164.24909084855776</v>
      </c>
    </row>
    <row r="2677" spans="89:91">
      <c r="CK2677" s="63">
        <v>38102</v>
      </c>
      <c r="CL2677" s="70">
        <v>152.19715213874173</v>
      </c>
      <c r="CM2677" s="70">
        <v>164.21136437454291</v>
      </c>
    </row>
    <row r="2678" spans="89:91">
      <c r="CK2678" s="63">
        <v>38103</v>
      </c>
      <c r="CL2678" s="70">
        <v>151.22984079261849</v>
      </c>
      <c r="CM2678" s="70">
        <v>162.85105676874124</v>
      </c>
    </row>
    <row r="2679" spans="89:91">
      <c r="CK2679" s="63">
        <v>38104</v>
      </c>
      <c r="CL2679" s="70">
        <v>151.35227589276735</v>
      </c>
      <c r="CM2679" s="70">
        <v>163.10110489062507</v>
      </c>
    </row>
    <row r="2680" spans="89:91">
      <c r="CK2680" s="63">
        <v>38105</v>
      </c>
      <c r="CL2680" s="70">
        <v>151.44588569678103</v>
      </c>
      <c r="CM2680" s="70">
        <v>163.92580446389996</v>
      </c>
    </row>
    <row r="2681" spans="89:91">
      <c r="CK2681" s="63">
        <v>38106</v>
      </c>
      <c r="CL2681" s="70">
        <v>151.6183483085488</v>
      </c>
      <c r="CM2681" s="70">
        <v>164.23293797976967</v>
      </c>
    </row>
    <row r="2682" spans="89:91">
      <c r="CK2682" s="63">
        <v>38107</v>
      </c>
      <c r="CL2682" s="70">
        <v>151.16484867767889</v>
      </c>
      <c r="CM2682" s="70">
        <v>163.1610955959429</v>
      </c>
    </row>
    <row r="2683" spans="89:91">
      <c r="CK2683" s="63">
        <v>38108</v>
      </c>
      <c r="CL2683" s="70">
        <v>151.15017216134103</v>
      </c>
      <c r="CM2683" s="70">
        <v>163.14493450078368</v>
      </c>
    </row>
    <row r="2684" spans="89:91">
      <c r="CK2684" s="63">
        <v>38109</v>
      </c>
      <c r="CL2684" s="70">
        <v>151.13542094969401</v>
      </c>
      <c r="CM2684" s="70">
        <v>163.12877500637978</v>
      </c>
    </row>
    <row r="2685" spans="89:91">
      <c r="CK2685" s="63">
        <v>38110</v>
      </c>
      <c r="CL2685" s="70">
        <v>150.97963712203523</v>
      </c>
      <c r="CM2685" s="70">
        <v>163.6869573136733</v>
      </c>
    </row>
    <row r="2686" spans="89:91">
      <c r="CK2686" s="63">
        <v>38111</v>
      </c>
      <c r="CL2686" s="70">
        <v>151.96799513942119</v>
      </c>
      <c r="CM2686" s="70">
        <v>164.24502744469129</v>
      </c>
    </row>
    <row r="2687" spans="89:91">
      <c r="CK2687" s="63">
        <v>38112</v>
      </c>
      <c r="CL2687" s="70">
        <v>152.6925576666068</v>
      </c>
      <c r="CM2687" s="70">
        <v>164.57329484417082</v>
      </c>
    </row>
    <row r="2688" spans="89:91">
      <c r="CK2688" s="63">
        <v>38113</v>
      </c>
      <c r="CL2688" s="70">
        <v>153.13466192364149</v>
      </c>
      <c r="CM2688" s="70">
        <v>166.04983470840179</v>
      </c>
    </row>
    <row r="2689" spans="89:91">
      <c r="CK2689" s="63">
        <v>38114</v>
      </c>
      <c r="CL2689" s="70">
        <v>152.40041895804029</v>
      </c>
      <c r="CM2689" s="70">
        <v>167.64090299197682</v>
      </c>
    </row>
    <row r="2690" spans="89:91">
      <c r="CK2690" s="63">
        <v>38115</v>
      </c>
      <c r="CL2690" s="70">
        <v>152.38554573095092</v>
      </c>
      <c r="CM2690" s="70">
        <v>167.62429817220686</v>
      </c>
    </row>
    <row r="2691" spans="89:91">
      <c r="CK2691" s="63">
        <v>38116</v>
      </c>
      <c r="CL2691" s="70">
        <v>152.37067395538571</v>
      </c>
      <c r="CM2691" s="70">
        <v>167.6076949971432</v>
      </c>
    </row>
    <row r="2692" spans="89:91">
      <c r="CK2692" s="63">
        <v>38117</v>
      </c>
      <c r="CL2692" s="70">
        <v>151.873225368769</v>
      </c>
      <c r="CM2692" s="70">
        <v>167.47630504644022</v>
      </c>
    </row>
    <row r="2693" spans="89:91">
      <c r="CK2693" s="63">
        <v>38118</v>
      </c>
      <c r="CL2693" s="70">
        <v>151.29011397212227</v>
      </c>
      <c r="CM2693" s="70">
        <v>166.82844275289867</v>
      </c>
    </row>
    <row r="2694" spans="89:91">
      <c r="CK2694" s="63">
        <v>38119</v>
      </c>
      <c r="CL2694" s="70">
        <v>151.68964045687594</v>
      </c>
      <c r="CM2694" s="70">
        <v>167.84480954290751</v>
      </c>
    </row>
    <row r="2695" spans="89:91">
      <c r="CK2695" s="63">
        <v>38120</v>
      </c>
      <c r="CL2695" s="70">
        <v>151.46779119469812</v>
      </c>
      <c r="CM2695" s="70">
        <v>167.71343021200198</v>
      </c>
    </row>
    <row r="2696" spans="89:91">
      <c r="CK2696" s="63">
        <v>38121</v>
      </c>
      <c r="CL2696" s="70">
        <v>151.36206465543583</v>
      </c>
      <c r="CM2696" s="70">
        <v>166.66413167822387</v>
      </c>
    </row>
    <row r="2697" spans="89:91">
      <c r="CK2697" s="63">
        <v>38122</v>
      </c>
      <c r="CL2697" s="70">
        <v>151.34729276454652</v>
      </c>
      <c r="CM2697" s="70">
        <v>166.64762360758459</v>
      </c>
    </row>
    <row r="2698" spans="89:91">
      <c r="CK2698" s="63">
        <v>38123</v>
      </c>
      <c r="CL2698" s="70">
        <v>151.33252231529164</v>
      </c>
      <c r="CM2698" s="70">
        <v>166.63111717206857</v>
      </c>
    </row>
    <row r="2699" spans="89:91">
      <c r="CK2699" s="63">
        <v>38124</v>
      </c>
      <c r="CL2699" s="70">
        <v>151.46466062655253</v>
      </c>
      <c r="CM2699" s="70">
        <v>166.90138450984688</v>
      </c>
    </row>
    <row r="2700" spans="89:91">
      <c r="CK2700" s="63">
        <v>38125</v>
      </c>
      <c r="CL2700" s="70">
        <v>151.10115576195346</v>
      </c>
      <c r="CM2700" s="70">
        <v>166.71280669918752</v>
      </c>
    </row>
    <row r="2701" spans="89:91">
      <c r="CK2701" s="63">
        <v>38126</v>
      </c>
      <c r="CL2701" s="70">
        <v>151.48802845199069</v>
      </c>
      <c r="CM2701" s="70">
        <v>166.6962938072908</v>
      </c>
    </row>
    <row r="2702" spans="89:91">
      <c r="CK2702" s="63">
        <v>38127</v>
      </c>
      <c r="CL2702" s="70">
        <v>151.70486298904407</v>
      </c>
      <c r="CM2702" s="70">
        <v>169.14529017042824</v>
      </c>
    </row>
    <row r="2703" spans="89:91">
      <c r="CK2703" s="63">
        <v>38128</v>
      </c>
      <c r="CL2703" s="70">
        <v>152.71714258171238</v>
      </c>
      <c r="CM2703" s="70">
        <v>169.30053146291593</v>
      </c>
    </row>
    <row r="2704" spans="89:91">
      <c r="CK2704" s="63">
        <v>38129</v>
      </c>
      <c r="CL2704" s="70">
        <v>152.70223844458741</v>
      </c>
      <c r="CM2704" s="70">
        <v>169.28376225706151</v>
      </c>
    </row>
    <row r="2705" spans="89:91">
      <c r="CK2705" s="63">
        <v>38130</v>
      </c>
      <c r="CL2705" s="70">
        <v>152.68733576200319</v>
      </c>
      <c r="CM2705" s="70">
        <v>169.26699471219578</v>
      </c>
    </row>
    <row r="2706" spans="89:91">
      <c r="CK2706" s="63">
        <v>38131</v>
      </c>
      <c r="CL2706" s="70">
        <v>153.12603384989453</v>
      </c>
      <c r="CM2706" s="70">
        <v>169.93800490195636</v>
      </c>
    </row>
    <row r="2707" spans="89:91">
      <c r="CK2707" s="63">
        <v>38132</v>
      </c>
      <c r="CL2707" s="70">
        <v>153.11108980780915</v>
      </c>
      <c r="CM2707" s="70">
        <v>169.9211725544022</v>
      </c>
    </row>
    <row r="2708" spans="89:91">
      <c r="CK2708" s="63">
        <v>38133</v>
      </c>
      <c r="CL2708" s="70">
        <v>153.68059625554008</v>
      </c>
      <c r="CM2708" s="70">
        <v>169.73243191603956</v>
      </c>
    </row>
    <row r="2709" spans="89:91">
      <c r="CK2709" s="63">
        <v>38134</v>
      </c>
      <c r="CL2709" s="70">
        <v>155.1724993547254</v>
      </c>
      <c r="CM2709" s="70">
        <v>170.17400107816061</v>
      </c>
    </row>
    <row r="2710" spans="89:91">
      <c r="CK2710" s="63">
        <v>38135</v>
      </c>
      <c r="CL2710" s="70">
        <v>155.41612467730519</v>
      </c>
      <c r="CM2710" s="70">
        <v>169.98526945080243</v>
      </c>
    </row>
    <row r="2711" spans="89:91">
      <c r="CK2711" s="63">
        <v>38136</v>
      </c>
      <c r="CL2711" s="70">
        <v>155.40095713819028</v>
      </c>
      <c r="CM2711" s="70">
        <v>169.96843242169791</v>
      </c>
    </row>
    <row r="2712" spans="89:91">
      <c r="CK2712" s="63">
        <v>38137</v>
      </c>
      <c r="CL2712" s="70">
        <v>155.3857910793223</v>
      </c>
      <c r="CM2712" s="70">
        <v>169.95159706030006</v>
      </c>
    </row>
    <row r="2713" spans="89:91">
      <c r="CK2713" s="63">
        <v>38138</v>
      </c>
      <c r="CL2713" s="70">
        <v>155.04659952128412</v>
      </c>
      <c r="CM2713" s="70">
        <v>169.53383874778331</v>
      </c>
    </row>
    <row r="2714" spans="89:91">
      <c r="CK2714" s="63">
        <v>38139</v>
      </c>
      <c r="CL2714" s="70">
        <v>154.29375725469779</v>
      </c>
      <c r="CM2714" s="70">
        <v>169.52327646447353</v>
      </c>
    </row>
    <row r="2715" spans="89:91">
      <c r="CK2715" s="63">
        <v>38140</v>
      </c>
      <c r="CL2715" s="70">
        <v>153.70199222165581</v>
      </c>
      <c r="CM2715" s="70">
        <v>168.42462646693554</v>
      </c>
    </row>
    <row r="2716" spans="89:91">
      <c r="CK2716" s="63">
        <v>38141</v>
      </c>
      <c r="CL2716" s="70">
        <v>154.74867848863013</v>
      </c>
      <c r="CM2716" s="70">
        <v>169.96026780134821</v>
      </c>
    </row>
    <row r="2717" spans="89:91">
      <c r="CK2717" s="63">
        <v>38142</v>
      </c>
      <c r="CL2717" s="70">
        <v>155.16900341936167</v>
      </c>
      <c r="CM2717" s="70">
        <v>169.94967895069053</v>
      </c>
    </row>
    <row r="2718" spans="89:91">
      <c r="CK2718" s="63">
        <v>38143</v>
      </c>
      <c r="CL2718" s="70">
        <v>155.15922212211152</v>
      </c>
      <c r="CM2718" s="70">
        <v>169.93909075973858</v>
      </c>
    </row>
    <row r="2719" spans="89:91">
      <c r="CK2719" s="63">
        <v>38144</v>
      </c>
      <c r="CL2719" s="70">
        <v>155.14944144143919</v>
      </c>
      <c r="CM2719" s="70">
        <v>169.92850322845121</v>
      </c>
    </row>
    <row r="2720" spans="89:91">
      <c r="CK2720" s="63">
        <v>38145</v>
      </c>
      <c r="CL2720" s="70">
        <v>155.80586869495977</v>
      </c>
      <c r="CM2720" s="70">
        <v>170.08966627224237</v>
      </c>
    </row>
    <row r="2721" spans="89:91">
      <c r="CK2721" s="63">
        <v>38146</v>
      </c>
      <c r="CL2721" s="70">
        <v>155.26519937892886</v>
      </c>
      <c r="CM2721" s="70">
        <v>169.62109811952959</v>
      </c>
    </row>
    <row r="2722" spans="89:91">
      <c r="CK2722" s="63">
        <v>38147</v>
      </c>
      <c r="CL2722" s="70">
        <v>154.42688561034882</v>
      </c>
      <c r="CM2722" s="70">
        <v>169.43880188437024</v>
      </c>
    </row>
    <row r="2723" spans="89:91">
      <c r="CK2723" s="63">
        <v>38148</v>
      </c>
      <c r="CL2723" s="70">
        <v>154.80060337484568</v>
      </c>
      <c r="CM2723" s="70">
        <v>169.77168115485429</v>
      </c>
    </row>
    <row r="2724" spans="89:91">
      <c r="CK2724" s="63">
        <v>38149</v>
      </c>
      <c r="CL2724" s="70">
        <v>153.98727028079992</v>
      </c>
      <c r="CM2724" s="70">
        <v>169.93281117156457</v>
      </c>
    </row>
    <row r="2725" spans="89:91">
      <c r="CK2725" s="63">
        <v>38150</v>
      </c>
      <c r="CL2725" s="70">
        <v>153.97756347576689</v>
      </c>
      <c r="CM2725" s="70">
        <v>169.9222240315076</v>
      </c>
    </row>
    <row r="2726" spans="89:91">
      <c r="CK2726" s="63">
        <v>38151</v>
      </c>
      <c r="CL2726" s="70">
        <v>153.96785728261605</v>
      </c>
      <c r="CM2726" s="70">
        <v>169.91163755104975</v>
      </c>
    </row>
    <row r="2727" spans="89:91">
      <c r="CK2727" s="63">
        <v>38152</v>
      </c>
      <c r="CL2727" s="70">
        <v>153.49725499875856</v>
      </c>
      <c r="CM2727" s="70">
        <v>169.55770167613153</v>
      </c>
    </row>
    <row r="2728" spans="89:91">
      <c r="CK2728" s="63">
        <v>38153</v>
      </c>
      <c r="CL2728" s="70">
        <v>153.887177128302</v>
      </c>
      <c r="CM2728" s="70">
        <v>168.91770202458756</v>
      </c>
    </row>
    <row r="2729" spans="89:91">
      <c r="CK2729" s="63">
        <v>38154</v>
      </c>
      <c r="CL2729" s="70">
        <v>153.17998506245959</v>
      </c>
      <c r="CM2729" s="70">
        <v>169.07883176408612</v>
      </c>
    </row>
    <row r="2730" spans="89:91">
      <c r="CK2730" s="63">
        <v>38155</v>
      </c>
      <c r="CL2730" s="70">
        <v>154.05963333002398</v>
      </c>
      <c r="CM2730" s="70">
        <v>169.35436939851405</v>
      </c>
    </row>
    <row r="2731" spans="89:91">
      <c r="CK2731" s="63">
        <v>38156</v>
      </c>
      <c r="CL2731" s="70">
        <v>154.44028085163262</v>
      </c>
      <c r="CM2731" s="70">
        <v>169.80150429188487</v>
      </c>
    </row>
    <row r="2732" spans="89:91">
      <c r="CK2732" s="63">
        <v>38157</v>
      </c>
      <c r="CL2732" s="70">
        <v>154.43054549043856</v>
      </c>
      <c r="CM2732" s="70">
        <v>169.79092533249838</v>
      </c>
    </row>
    <row r="2733" spans="89:91">
      <c r="CK2733" s="63">
        <v>38158</v>
      </c>
      <c r="CL2733" s="70">
        <v>154.4208107429267</v>
      </c>
      <c r="CM2733" s="70">
        <v>169.78034703220129</v>
      </c>
    </row>
    <row r="2734" spans="89:91">
      <c r="CK2734" s="63">
        <v>38159</v>
      </c>
      <c r="CL2734" s="70">
        <v>154.41107660905848</v>
      </c>
      <c r="CM2734" s="70">
        <v>169.76976939095263</v>
      </c>
    </row>
    <row r="2735" spans="89:91">
      <c r="CK2735" s="63">
        <v>38160</v>
      </c>
      <c r="CL2735" s="70">
        <v>153.92522413558029</v>
      </c>
      <c r="CM2735" s="70">
        <v>169.30162046151804</v>
      </c>
    </row>
    <row r="2736" spans="89:91">
      <c r="CK2736" s="63">
        <v>38161</v>
      </c>
      <c r="CL2736" s="70">
        <v>153.44585904980534</v>
      </c>
      <c r="CM2736" s="70">
        <v>168.3187928367382</v>
      </c>
    </row>
    <row r="2737" spans="89:91">
      <c r="CK2737" s="63">
        <v>38162</v>
      </c>
      <c r="CL2737" s="70">
        <v>154.14242341482114</v>
      </c>
      <c r="CM2737" s="70">
        <v>168.53706371999382</v>
      </c>
    </row>
    <row r="2738" spans="89:91">
      <c r="CK2738" s="63">
        <v>38163</v>
      </c>
      <c r="CL2738" s="70">
        <v>154.35589251396382</v>
      </c>
      <c r="CM2738" s="70">
        <v>168.98404996737176</v>
      </c>
    </row>
    <row r="2739" spans="89:91">
      <c r="CK2739" s="63">
        <v>38164</v>
      </c>
      <c r="CL2739" s="70">
        <v>154.34616247230778</v>
      </c>
      <c r="CM2739" s="70">
        <v>168.9735219369575</v>
      </c>
    </row>
    <row r="2740" spans="89:91">
      <c r="CK2740" s="63">
        <v>38165</v>
      </c>
      <c r="CL2740" s="70">
        <v>154.33643304399865</v>
      </c>
      <c r="CM2740" s="70">
        <v>168.96299456245973</v>
      </c>
    </row>
    <row r="2741" spans="89:91">
      <c r="CK2741" s="63">
        <v>38166</v>
      </c>
      <c r="CL2741" s="70">
        <v>154.56173352028756</v>
      </c>
      <c r="CM2741" s="70">
        <v>169.52421900405358</v>
      </c>
    </row>
    <row r="2742" spans="89:91">
      <c r="CK2742" s="63">
        <v>38167</v>
      </c>
      <c r="CL2742" s="70">
        <v>154.47623986914738</v>
      </c>
      <c r="CM2742" s="70">
        <v>169.57082887397451</v>
      </c>
    </row>
    <row r="2743" spans="89:91">
      <c r="CK2743" s="63">
        <v>38168</v>
      </c>
      <c r="CL2743" s="70">
        <v>154.07615739611654</v>
      </c>
      <c r="CM2743" s="70">
        <v>169.10292035007086</v>
      </c>
    </row>
    <row r="2744" spans="89:91">
      <c r="CK2744" s="63">
        <v>38169</v>
      </c>
      <c r="CL2744" s="70">
        <v>154.58809586993533</v>
      </c>
      <c r="CM2744" s="70">
        <v>168.74060420564226</v>
      </c>
    </row>
    <row r="2745" spans="89:91">
      <c r="CK2745" s="63">
        <v>38170</v>
      </c>
      <c r="CL2745" s="70">
        <v>154.48336992315598</v>
      </c>
      <c r="CM2745" s="70">
        <v>168.60698839969109</v>
      </c>
    </row>
    <row r="2746" spans="89:91">
      <c r="CK2746" s="63">
        <v>38171</v>
      </c>
      <c r="CL2746" s="70">
        <v>154.48250525491773</v>
      </c>
      <c r="CM2746" s="70">
        <v>168.58769770366166</v>
      </c>
    </row>
    <row r="2747" spans="89:91">
      <c r="CK2747" s="63">
        <v>38172</v>
      </c>
      <c r="CL2747" s="70">
        <v>154.48164059151921</v>
      </c>
      <c r="CM2747" s="70">
        <v>168.5684092147232</v>
      </c>
    </row>
    <row r="2748" spans="89:91">
      <c r="CK2748" s="63">
        <v>38173</v>
      </c>
      <c r="CL2748" s="70">
        <v>154.1028555788499</v>
      </c>
      <c r="CM2748" s="70">
        <v>168.0920405653483</v>
      </c>
    </row>
    <row r="2749" spans="89:91">
      <c r="CK2749" s="63">
        <v>38174</v>
      </c>
      <c r="CL2749" s="70">
        <v>154.9975461146004</v>
      </c>
      <c r="CM2749" s="70">
        <v>167.95855126776283</v>
      </c>
    </row>
    <row r="2750" spans="89:91">
      <c r="CK2750" s="63">
        <v>38175</v>
      </c>
      <c r="CL2750" s="70">
        <v>155.9457773524571</v>
      </c>
      <c r="CM2750" s="70">
        <v>168.33919031980491</v>
      </c>
    </row>
    <row r="2751" spans="89:91">
      <c r="CK2751" s="63">
        <v>38176</v>
      </c>
      <c r="CL2751" s="70">
        <v>156.29595043380081</v>
      </c>
      <c r="CM2751" s="70">
        <v>168.94820282265863</v>
      </c>
    </row>
    <row r="2752" spans="89:91">
      <c r="CK2752" s="63">
        <v>38177</v>
      </c>
      <c r="CL2752" s="70">
        <v>156.2950756202583</v>
      </c>
      <c r="CM2752" s="70">
        <v>168.92887308753734</v>
      </c>
    </row>
    <row r="2753" spans="89:91">
      <c r="CK2753" s="63">
        <v>38178</v>
      </c>
      <c r="CL2753" s="70">
        <v>156.29420081161228</v>
      </c>
      <c r="CM2753" s="70">
        <v>168.90954556397352</v>
      </c>
    </row>
    <row r="2754" spans="89:91">
      <c r="CK2754" s="63">
        <v>38179</v>
      </c>
      <c r="CL2754" s="70">
        <v>156.29332600786265</v>
      </c>
      <c r="CM2754" s="70">
        <v>168.89022025171411</v>
      </c>
    </row>
    <row r="2755" spans="89:91">
      <c r="CK2755" s="63">
        <v>38180</v>
      </c>
      <c r="CL2755" s="70">
        <v>156.23231387233386</v>
      </c>
      <c r="CM2755" s="70">
        <v>168.64253893934929</v>
      </c>
    </row>
    <row r="2756" spans="89:91">
      <c r="CK2756" s="63">
        <v>38181</v>
      </c>
      <c r="CL2756" s="70">
        <v>155.41981289395838</v>
      </c>
      <c r="CM2756" s="70">
        <v>168.28074604961631</v>
      </c>
    </row>
    <row r="2757" spans="89:91">
      <c r="CK2757" s="63">
        <v>38182</v>
      </c>
      <c r="CL2757" s="70">
        <v>155.9515121371256</v>
      </c>
      <c r="CM2757" s="70">
        <v>168.03318671947443</v>
      </c>
    </row>
    <row r="2758" spans="89:91">
      <c r="CK2758" s="63">
        <v>38183</v>
      </c>
      <c r="CL2758" s="70">
        <v>155.83168625723465</v>
      </c>
      <c r="CM2758" s="70">
        <v>168.01396167335605</v>
      </c>
    </row>
    <row r="2759" spans="89:91">
      <c r="CK2759" s="63">
        <v>38184</v>
      </c>
      <c r="CL2759" s="70">
        <v>156.62880412520462</v>
      </c>
      <c r="CM2759" s="70">
        <v>167.93767539650952</v>
      </c>
    </row>
    <row r="2760" spans="89:91">
      <c r="CK2760" s="63">
        <v>38185</v>
      </c>
      <c r="CL2760" s="70">
        <v>156.62792744862654</v>
      </c>
      <c r="CM2760" s="70">
        <v>167.9184612780515</v>
      </c>
    </row>
    <row r="2761" spans="89:91">
      <c r="CK2761" s="63">
        <v>38186</v>
      </c>
      <c r="CL2761" s="70">
        <v>156.62705077695537</v>
      </c>
      <c r="CM2761" s="70">
        <v>167.89924935792303</v>
      </c>
    </row>
    <row r="2762" spans="89:91">
      <c r="CK2762" s="63">
        <v>38187</v>
      </c>
      <c r="CL2762" s="70">
        <v>156.95397821114886</v>
      </c>
      <c r="CM2762" s="70">
        <v>168.16525886733001</v>
      </c>
    </row>
    <row r="2763" spans="89:91">
      <c r="CK2763" s="63">
        <v>38188</v>
      </c>
      <c r="CL2763" s="70">
        <v>156.71626539865699</v>
      </c>
      <c r="CM2763" s="70">
        <v>168.20305603032671</v>
      </c>
    </row>
    <row r="2764" spans="89:91">
      <c r="CK2764" s="63">
        <v>38189</v>
      </c>
      <c r="CL2764" s="70">
        <v>155.58014639153456</v>
      </c>
      <c r="CM2764" s="70">
        <v>168.4119347251457</v>
      </c>
    </row>
    <row r="2765" spans="89:91">
      <c r="CK2765" s="63">
        <v>38190</v>
      </c>
      <c r="CL2765" s="70">
        <v>155.9560813374388</v>
      </c>
      <c r="CM2765" s="70">
        <v>168.67778769061664</v>
      </c>
    </row>
    <row r="2766" spans="89:91">
      <c r="CK2766" s="63">
        <v>38191</v>
      </c>
      <c r="CL2766" s="70">
        <v>155.71807200538174</v>
      </c>
      <c r="CM2766" s="70">
        <v>169.17164859680287</v>
      </c>
    </row>
    <row r="2767" spans="89:91">
      <c r="CK2767" s="63">
        <v>38192</v>
      </c>
      <c r="CL2767" s="70">
        <v>155.71720042631765</v>
      </c>
      <c r="CM2767" s="70">
        <v>169.15229329675955</v>
      </c>
    </row>
    <row r="2768" spans="89:91">
      <c r="CK2768" s="63">
        <v>38193</v>
      </c>
      <c r="CL2768" s="70">
        <v>155.71632885213188</v>
      </c>
      <c r="CM2768" s="70">
        <v>169.13294021119867</v>
      </c>
    </row>
    <row r="2769" spans="89:91">
      <c r="CK2769" s="63">
        <v>38194</v>
      </c>
      <c r="CL2769" s="70">
        <v>155.84690324977061</v>
      </c>
      <c r="CM2769" s="70">
        <v>169.6835711037356</v>
      </c>
    </row>
    <row r="2770" spans="89:91">
      <c r="CK2770" s="63">
        <v>38195</v>
      </c>
      <c r="CL2770" s="70">
        <v>155.29923000630305</v>
      </c>
      <c r="CM2770" s="70">
        <v>169.49318226821262</v>
      </c>
    </row>
    <row r="2771" spans="89:91">
      <c r="CK2771" s="63">
        <v>38196</v>
      </c>
      <c r="CL2771" s="70">
        <v>155.63787623575885</v>
      </c>
      <c r="CM2771" s="70">
        <v>169.53077531535521</v>
      </c>
    </row>
    <row r="2772" spans="89:91">
      <c r="CK2772" s="63">
        <v>38197</v>
      </c>
      <c r="CL2772" s="70">
        <v>156.01895420097583</v>
      </c>
      <c r="CM2772" s="70">
        <v>169.56835754160025</v>
      </c>
    </row>
    <row r="2773" spans="89:91">
      <c r="CK2773" s="63">
        <v>38198</v>
      </c>
      <c r="CL2773" s="70">
        <v>156.13442694279661</v>
      </c>
      <c r="CM2773" s="70">
        <v>169.7768452360821</v>
      </c>
    </row>
    <row r="2774" spans="89:91">
      <c r="CK2774" s="63">
        <v>38199</v>
      </c>
      <c r="CL2774" s="70">
        <v>156.13355303332708</v>
      </c>
      <c r="CM2774" s="70">
        <v>169.75742069416151</v>
      </c>
    </row>
    <row r="2775" spans="89:91">
      <c r="CK2775" s="63">
        <v>38200</v>
      </c>
      <c r="CL2775" s="70">
        <v>156.14215404930849</v>
      </c>
      <c r="CM2775" s="70">
        <v>169.74147880423729</v>
      </c>
    </row>
    <row r="2776" spans="89:91">
      <c r="CK2776" s="63">
        <v>38201</v>
      </c>
      <c r="CL2776" s="70">
        <v>156.33445640252904</v>
      </c>
      <c r="CM2776" s="70">
        <v>170.124222562044</v>
      </c>
    </row>
    <row r="2777" spans="89:91">
      <c r="CK2777" s="63">
        <v>38202</v>
      </c>
      <c r="CL2777" s="70">
        <v>156.85293981197816</v>
      </c>
      <c r="CM2777" s="70">
        <v>170.67774152620768</v>
      </c>
    </row>
    <row r="2778" spans="89:91">
      <c r="CK2778" s="63">
        <v>38203</v>
      </c>
      <c r="CL2778" s="70">
        <v>158.19287648365142</v>
      </c>
      <c r="CM2778" s="70">
        <v>172.31309448474423</v>
      </c>
    </row>
    <row r="2779" spans="89:91">
      <c r="CK2779" s="63">
        <v>38204</v>
      </c>
      <c r="CL2779" s="70">
        <v>159.9426514587731</v>
      </c>
      <c r="CM2779" s="70">
        <v>174.23283295813934</v>
      </c>
    </row>
    <row r="2780" spans="89:91">
      <c r="CK2780" s="63">
        <v>38205</v>
      </c>
      <c r="CL2780" s="70">
        <v>161.2354637078505</v>
      </c>
      <c r="CM2780" s="70">
        <v>174.21647078302584</v>
      </c>
    </row>
    <row r="2781" spans="89:91">
      <c r="CK2781" s="63">
        <v>38206</v>
      </c>
      <c r="CL2781" s="70">
        <v>161.24434577562633</v>
      </c>
      <c r="CM2781" s="70">
        <v>174.20011014448147</v>
      </c>
    </row>
    <row r="2782" spans="89:91">
      <c r="CK2782" s="63">
        <v>38207</v>
      </c>
      <c r="CL2782" s="70">
        <v>161.25322833269357</v>
      </c>
      <c r="CM2782" s="70">
        <v>174.18375104236173</v>
      </c>
    </row>
    <row r="2783" spans="89:91">
      <c r="CK2783" s="63">
        <v>38208</v>
      </c>
      <c r="CL2783" s="70">
        <v>159.66308540960043</v>
      </c>
      <c r="CM2783" s="70">
        <v>172.45987001106636</v>
      </c>
    </row>
    <row r="2784" spans="89:91">
      <c r="CK2784" s="63">
        <v>38209</v>
      </c>
      <c r="CL2784" s="70">
        <v>159.46908388747946</v>
      </c>
      <c r="CM2784" s="70">
        <v>171.70381698596535</v>
      </c>
    </row>
    <row r="2785" spans="89:91">
      <c r="CK2785" s="63">
        <v>38210</v>
      </c>
      <c r="CL2785" s="70">
        <v>159.24385739031777</v>
      </c>
      <c r="CM2785" s="70">
        <v>172.14294638338311</v>
      </c>
    </row>
    <row r="2786" spans="89:91">
      <c r="CK2786" s="63">
        <v>38211</v>
      </c>
      <c r="CL2786" s="70">
        <v>158.66732050411753</v>
      </c>
      <c r="CM2786" s="70">
        <v>171.38706207375063</v>
      </c>
    </row>
    <row r="2787" spans="89:91">
      <c r="CK2787" s="63">
        <v>38212</v>
      </c>
      <c r="CL2787" s="70">
        <v>159.56161644457262</v>
      </c>
      <c r="CM2787" s="70">
        <v>171.54165535877451</v>
      </c>
    </row>
    <row r="2788" spans="89:91">
      <c r="CK2788" s="63">
        <v>38213</v>
      </c>
      <c r="CL2788" s="70">
        <v>159.57040630419215</v>
      </c>
      <c r="CM2788" s="70">
        <v>171.52554591168249</v>
      </c>
    </row>
    <row r="2789" spans="89:91">
      <c r="CK2789" s="63">
        <v>38214</v>
      </c>
      <c r="CL2789" s="70">
        <v>159.57919664802361</v>
      </c>
      <c r="CM2789" s="70">
        <v>171.50943797742588</v>
      </c>
    </row>
    <row r="2790" spans="89:91">
      <c r="CK2790" s="63">
        <v>38215</v>
      </c>
      <c r="CL2790" s="70">
        <v>159.58798747609359</v>
      </c>
      <c r="CM2790" s="70">
        <v>171.49333155586254</v>
      </c>
    </row>
    <row r="2791" spans="89:91">
      <c r="CK2791" s="63">
        <v>38216</v>
      </c>
      <c r="CL2791" s="70">
        <v>159.91113629024932</v>
      </c>
      <c r="CM2791" s="70">
        <v>171.30660254073419</v>
      </c>
    </row>
    <row r="2792" spans="89:91">
      <c r="CK2792" s="63">
        <v>38217</v>
      </c>
      <c r="CL2792" s="70">
        <v>160.07295035440967</v>
      </c>
      <c r="CM2792" s="70">
        <v>171.29051516741154</v>
      </c>
    </row>
    <row r="2793" spans="89:91">
      <c r="CK2793" s="63">
        <v>38218</v>
      </c>
      <c r="CL2793" s="70">
        <v>160.19640838044558</v>
      </c>
      <c r="CM2793" s="70">
        <v>171.04697322343725</v>
      </c>
    </row>
    <row r="2794" spans="89:91">
      <c r="CK2794" s="63">
        <v>38219</v>
      </c>
      <c r="CL2794" s="70">
        <v>160.06040894329377</v>
      </c>
      <c r="CM2794" s="70">
        <v>171.08776891212193</v>
      </c>
    </row>
    <row r="2795" spans="89:91">
      <c r="CK2795" s="63">
        <v>38220</v>
      </c>
      <c r="CL2795" s="70">
        <v>160.06922628017347</v>
      </c>
      <c r="CM2795" s="70">
        <v>171.07170208942739</v>
      </c>
    </row>
    <row r="2796" spans="89:91">
      <c r="CK2796" s="63">
        <v>38221</v>
      </c>
      <c r="CL2796" s="70">
        <v>160.07804410277868</v>
      </c>
      <c r="CM2796" s="70">
        <v>171.05563677556535</v>
      </c>
    </row>
    <row r="2797" spans="89:91">
      <c r="CK2797" s="63">
        <v>38222</v>
      </c>
      <c r="CL2797" s="70">
        <v>159.8349648162442</v>
      </c>
      <c r="CM2797" s="70">
        <v>171.03957297039418</v>
      </c>
    </row>
    <row r="2798" spans="89:91">
      <c r="CK2798" s="63">
        <v>38223</v>
      </c>
      <c r="CL2798" s="70">
        <v>158.8074892733473</v>
      </c>
      <c r="CM2798" s="70">
        <v>170.05727615019154</v>
      </c>
    </row>
    <row r="2799" spans="89:91">
      <c r="CK2799" s="63">
        <v>38224</v>
      </c>
      <c r="CL2799" s="70">
        <v>158.79632818485453</v>
      </c>
      <c r="CM2799" s="70">
        <v>169.98447411356028</v>
      </c>
    </row>
    <row r="2800" spans="89:91">
      <c r="CK2800" s="63">
        <v>38225</v>
      </c>
      <c r="CL2800" s="70">
        <v>159.52172476368395</v>
      </c>
      <c r="CM2800" s="70">
        <v>170.99139060560893</v>
      </c>
    </row>
    <row r="2801" spans="89:91">
      <c r="CK2801" s="63">
        <v>38226</v>
      </c>
      <c r="CL2801" s="70">
        <v>159.3463523306838</v>
      </c>
      <c r="CM2801" s="70">
        <v>170.91851152011418</v>
      </c>
    </row>
    <row r="2802" spans="89:91">
      <c r="CK2802" s="63">
        <v>38227</v>
      </c>
      <c r="CL2802" s="70">
        <v>159.35513033192916</v>
      </c>
      <c r="CM2802" s="70">
        <v>170.90246059235193</v>
      </c>
    </row>
    <row r="2803" spans="89:91">
      <c r="CK2803" s="63">
        <v>38228</v>
      </c>
      <c r="CL2803" s="70">
        <v>159.36390881673324</v>
      </c>
      <c r="CM2803" s="70">
        <v>170.88641117192955</v>
      </c>
    </row>
    <row r="2804" spans="89:91">
      <c r="CK2804" s="63">
        <v>38229</v>
      </c>
      <c r="CL2804" s="70">
        <v>159.64587240543187</v>
      </c>
      <c r="CM2804" s="70">
        <v>170.813557951771</v>
      </c>
    </row>
    <row r="2805" spans="89:91">
      <c r="CK2805" s="63">
        <v>38230</v>
      </c>
      <c r="CL2805" s="70">
        <v>159.94667571302466</v>
      </c>
      <c r="CM2805" s="70">
        <v>170.22951715660128</v>
      </c>
    </row>
    <row r="2806" spans="89:91">
      <c r="CK2806" s="63">
        <v>38231</v>
      </c>
      <c r="CL2806" s="70">
        <v>160.22212554970105</v>
      </c>
      <c r="CM2806" s="70">
        <v>170.55244577884889</v>
      </c>
    </row>
    <row r="2807" spans="89:91">
      <c r="CK2807" s="63">
        <v>38232</v>
      </c>
      <c r="CL2807" s="70">
        <v>159.86520061468167</v>
      </c>
      <c r="CM2807" s="70">
        <v>170.47778836863222</v>
      </c>
    </row>
    <row r="2808" spans="89:91">
      <c r="CK2808" s="63">
        <v>38233</v>
      </c>
      <c r="CL2808" s="70">
        <v>159.43144078591942</v>
      </c>
      <c r="CM2808" s="70">
        <v>170.17601624691065</v>
      </c>
    </row>
    <row r="2809" spans="89:91">
      <c r="CK2809" s="63">
        <v>38234</v>
      </c>
      <c r="CL2809" s="70">
        <v>159.39943067223388</v>
      </c>
      <c r="CM2809" s="70">
        <v>170.15818634719386</v>
      </c>
    </row>
    <row r="2810" spans="89:91">
      <c r="CK2810" s="63">
        <v>38235</v>
      </c>
      <c r="CL2810" s="70">
        <v>159.3674269854323</v>
      </c>
      <c r="CM2810" s="70">
        <v>170.14035831557416</v>
      </c>
    </row>
    <row r="2811" spans="89:91">
      <c r="CK2811" s="63">
        <v>38236</v>
      </c>
      <c r="CL2811" s="70">
        <v>159.04528149665506</v>
      </c>
      <c r="CM2811" s="70">
        <v>169.83871077689443</v>
      </c>
    </row>
    <row r="2812" spans="89:91">
      <c r="CK2812" s="63">
        <v>38237</v>
      </c>
      <c r="CL2812" s="70">
        <v>159.5492712341607</v>
      </c>
      <c r="CM2812" s="70">
        <v>169.93443287300457</v>
      </c>
    </row>
    <row r="2813" spans="89:91">
      <c r="CK2813" s="63">
        <v>38238</v>
      </c>
      <c r="CL2813" s="70">
        <v>160.36237874309188</v>
      </c>
      <c r="CM2813" s="70">
        <v>170.25714256991049</v>
      </c>
    </row>
    <row r="2814" spans="89:91">
      <c r="CK2814" s="63">
        <v>38239</v>
      </c>
      <c r="CL2814" s="70">
        <v>160.40251517975489</v>
      </c>
      <c r="CM2814" s="70">
        <v>170.35279703976943</v>
      </c>
    </row>
    <row r="2815" spans="89:91">
      <c r="CK2815" s="63">
        <v>38240</v>
      </c>
      <c r="CL2815" s="70">
        <v>161.21363019053027</v>
      </c>
      <c r="CM2815" s="70">
        <v>170.84561302106789</v>
      </c>
    </row>
    <row r="2816" spans="89:91">
      <c r="CK2816" s="63">
        <v>38241</v>
      </c>
      <c r="CL2816" s="70">
        <v>161.18126225479173</v>
      </c>
      <c r="CM2816" s="70">
        <v>170.82771296549956</v>
      </c>
    </row>
    <row r="2817" spans="89:91">
      <c r="CK2817" s="63">
        <v>38242</v>
      </c>
      <c r="CL2817" s="70">
        <v>161.14890081777952</v>
      </c>
      <c r="CM2817" s="70">
        <v>170.80981478537879</v>
      </c>
    </row>
    <row r="2818" spans="89:91">
      <c r="CK2818" s="63">
        <v>38243</v>
      </c>
      <c r="CL2818" s="70">
        <v>160.33218387975847</v>
      </c>
      <c r="CM2818" s="70">
        <v>169.99780129062955</v>
      </c>
    </row>
    <row r="2819" spans="89:91">
      <c r="CK2819" s="63">
        <v>38244</v>
      </c>
      <c r="CL2819" s="70">
        <v>159.70800153759356</v>
      </c>
      <c r="CM2819" s="70">
        <v>169.46953964246876</v>
      </c>
    </row>
    <row r="2820" spans="89:91">
      <c r="CK2820" s="63">
        <v>38245</v>
      </c>
      <c r="CL2820" s="70">
        <v>158.91470488998212</v>
      </c>
      <c r="CM2820" s="70">
        <v>168.88467605257546</v>
      </c>
    </row>
    <row r="2821" spans="89:91">
      <c r="CK2821" s="63">
        <v>38246</v>
      </c>
      <c r="CL2821" s="70">
        <v>159.94630305473603</v>
      </c>
      <c r="CM2821" s="70">
        <v>169.54743940158437</v>
      </c>
    </row>
    <row r="2822" spans="89:91">
      <c r="CK2822" s="63">
        <v>38247</v>
      </c>
      <c r="CL2822" s="70">
        <v>160.37569107556388</v>
      </c>
      <c r="CM2822" s="70">
        <v>169.5296753599265</v>
      </c>
    </row>
    <row r="2823" spans="89:91">
      <c r="CK2823" s="63">
        <v>38248</v>
      </c>
      <c r="CL2823" s="70">
        <v>160.34349137845004</v>
      </c>
      <c r="CM2823" s="70">
        <v>169.51191317946567</v>
      </c>
    </row>
    <row r="2824" spans="89:91">
      <c r="CK2824" s="63">
        <v>38249</v>
      </c>
      <c r="CL2824" s="70">
        <v>160.31129814628412</v>
      </c>
      <c r="CM2824" s="70">
        <v>169.49415286000672</v>
      </c>
    </row>
    <row r="2825" spans="89:91">
      <c r="CK2825" s="63">
        <v>38250</v>
      </c>
      <c r="CL2825" s="70">
        <v>160.62660193307573</v>
      </c>
      <c r="CM2825" s="70">
        <v>169.81648081152474</v>
      </c>
    </row>
    <row r="2826" spans="89:91">
      <c r="CK2826" s="63">
        <v>38251</v>
      </c>
      <c r="CL2826" s="70">
        <v>161.05715866692455</v>
      </c>
      <c r="CM2826" s="70">
        <v>170.25208961911619</v>
      </c>
    </row>
    <row r="2827" spans="89:91">
      <c r="CK2827" s="63">
        <v>38252</v>
      </c>
      <c r="CL2827" s="70">
        <v>160.67827159815869</v>
      </c>
      <c r="CM2827" s="70">
        <v>169.72422902399569</v>
      </c>
    </row>
    <row r="2828" spans="89:91">
      <c r="CK2828" s="63">
        <v>38253</v>
      </c>
      <c r="CL2828" s="70">
        <v>160.80577023622152</v>
      </c>
      <c r="CM2828" s="70">
        <v>169.64978320526532</v>
      </c>
    </row>
    <row r="2829" spans="89:91">
      <c r="CK2829" s="63">
        <v>38254</v>
      </c>
      <c r="CL2829" s="70">
        <v>160.79000479061219</v>
      </c>
      <c r="CM2829" s="70">
        <v>169.7453230756083</v>
      </c>
    </row>
    <row r="2830" spans="89:91">
      <c r="CK2830" s="63">
        <v>38255</v>
      </c>
      <c r="CL2830" s="70">
        <v>160.7577219089705</v>
      </c>
      <c r="CM2830" s="70">
        <v>169.72753830102852</v>
      </c>
    </row>
    <row r="2831" spans="89:91">
      <c r="CK2831" s="63">
        <v>38256</v>
      </c>
      <c r="CL2831" s="70">
        <v>160.72544550897828</v>
      </c>
      <c r="CM2831" s="70">
        <v>169.70975538981793</v>
      </c>
    </row>
    <row r="2832" spans="89:91">
      <c r="CK2832" s="63">
        <v>38257</v>
      </c>
      <c r="CL2832" s="70">
        <v>160.69615609639928</v>
      </c>
      <c r="CM2832" s="70">
        <v>169.57869532019134</v>
      </c>
    </row>
    <row r="2833" spans="89:91">
      <c r="CK2833" s="63">
        <v>38258</v>
      </c>
      <c r="CL2833" s="70">
        <v>160.54769551827118</v>
      </c>
      <c r="CM2833" s="70">
        <v>169.22112654482297</v>
      </c>
    </row>
    <row r="2834" spans="89:91">
      <c r="CK2834" s="63">
        <v>38259</v>
      </c>
      <c r="CL2834" s="70">
        <v>160.45371728308285</v>
      </c>
      <c r="CM2834" s="70">
        <v>168.97688612082655</v>
      </c>
    </row>
    <row r="2835" spans="89:91">
      <c r="CK2835" s="63">
        <v>38260</v>
      </c>
      <c r="CL2835" s="70">
        <v>160.49923580744775</v>
      </c>
      <c r="CM2835" s="70">
        <v>168.7893167286947</v>
      </c>
    </row>
    <row r="2836" spans="89:91">
      <c r="CK2836" s="63">
        <v>38261</v>
      </c>
      <c r="CL2836" s="70">
        <v>160.87798023112879</v>
      </c>
      <c r="CM2836" s="70">
        <v>168.73985181207283</v>
      </c>
    </row>
    <row r="2837" spans="89:91">
      <c r="CK2837" s="63">
        <v>38262</v>
      </c>
      <c r="CL2837" s="70">
        <v>160.86806136014832</v>
      </c>
      <c r="CM2837" s="70">
        <v>168.74700890874399</v>
      </c>
    </row>
    <row r="2838" spans="89:91">
      <c r="CK2838" s="63">
        <v>38263</v>
      </c>
      <c r="CL2838" s="70">
        <v>160.85814310071214</v>
      </c>
      <c r="CM2838" s="70">
        <v>168.75416630898332</v>
      </c>
    </row>
    <row r="2839" spans="89:91">
      <c r="CK2839" s="63">
        <v>38264</v>
      </c>
      <c r="CL2839" s="70">
        <v>160.07761598905117</v>
      </c>
      <c r="CM2839" s="70">
        <v>168.08174821140969</v>
      </c>
    </row>
    <row r="2840" spans="89:91">
      <c r="CK2840" s="63">
        <v>38265</v>
      </c>
      <c r="CL2840" s="70">
        <v>160.69987970074752</v>
      </c>
      <c r="CM2840" s="70">
        <v>168.4286797074252</v>
      </c>
    </row>
    <row r="2841" spans="89:91">
      <c r="CK2841" s="63">
        <v>38266</v>
      </c>
      <c r="CL2841" s="70">
        <v>160.05204583898333</v>
      </c>
      <c r="CM2841" s="70">
        <v>168.26591524298968</v>
      </c>
    </row>
    <row r="2842" spans="89:91">
      <c r="CK2842" s="63">
        <v>38267</v>
      </c>
      <c r="CL2842" s="70">
        <v>160.13724160270741</v>
      </c>
      <c r="CM2842" s="70">
        <v>168.44296780706154</v>
      </c>
    </row>
    <row r="2843" spans="89:91">
      <c r="CK2843" s="63">
        <v>38268</v>
      </c>
      <c r="CL2843" s="70">
        <v>161.02118953967829</v>
      </c>
      <c r="CM2843" s="70">
        <v>168.1102667586583</v>
      </c>
    </row>
    <row r="2844" spans="89:91">
      <c r="CK2844" s="63">
        <v>38269</v>
      </c>
      <c r="CL2844" s="70">
        <v>161.01126183918214</v>
      </c>
      <c r="CM2844" s="70">
        <v>168.11739715149494</v>
      </c>
    </row>
    <row r="2845" spans="89:91">
      <c r="CK2845" s="63">
        <v>38270</v>
      </c>
      <c r="CL2845" s="70">
        <v>161.00133475077459</v>
      </c>
      <c r="CM2845" s="70">
        <v>168.12452784676699</v>
      </c>
    </row>
    <row r="2846" spans="89:91">
      <c r="CK2846" s="63">
        <v>38271</v>
      </c>
      <c r="CL2846" s="70">
        <v>160.99140827441792</v>
      </c>
      <c r="CM2846" s="70">
        <v>168.13165884448733</v>
      </c>
    </row>
    <row r="2847" spans="89:91">
      <c r="CK2847" s="63">
        <v>38272</v>
      </c>
      <c r="CL2847" s="70">
        <v>161.02830557178461</v>
      </c>
      <c r="CM2847" s="70">
        <v>168.19544068043177</v>
      </c>
    </row>
    <row r="2848" spans="89:91">
      <c r="CK2848" s="63">
        <v>38273</v>
      </c>
      <c r="CL2848" s="70">
        <v>159.97817784427397</v>
      </c>
      <c r="CM2848" s="70">
        <v>168.3725335017005</v>
      </c>
    </row>
    <row r="2849" spans="89:91">
      <c r="CK2849" s="63">
        <v>38274</v>
      </c>
      <c r="CL2849" s="70">
        <v>159.87642760681879</v>
      </c>
      <c r="CM2849" s="70">
        <v>168.5496410431559</v>
      </c>
    </row>
    <row r="2850" spans="89:91">
      <c r="CK2850" s="63">
        <v>38275</v>
      </c>
      <c r="CL2850" s="70">
        <v>159.79408023795492</v>
      </c>
      <c r="CM2850" s="70">
        <v>167.99021262642177</v>
      </c>
    </row>
    <row r="2851" spans="89:91">
      <c r="CK2851" s="63">
        <v>38276</v>
      </c>
      <c r="CL2851" s="70">
        <v>159.78422819441826</v>
      </c>
      <c r="CM2851" s="70">
        <v>167.99733792716529</v>
      </c>
    </row>
    <row r="2852" spans="89:91">
      <c r="CK2852" s="63">
        <v>38277</v>
      </c>
      <c r="CL2852" s="70">
        <v>159.77437675830564</v>
      </c>
      <c r="CM2852" s="70">
        <v>168.00446353012828</v>
      </c>
    </row>
    <row r="2853" spans="89:91">
      <c r="CK2853" s="63">
        <v>38278</v>
      </c>
      <c r="CL2853" s="70">
        <v>159.23069864741174</v>
      </c>
      <c r="CM2853" s="70">
        <v>167.44493989253999</v>
      </c>
    </row>
    <row r="2854" spans="89:91">
      <c r="CK2854" s="63">
        <v>38279</v>
      </c>
      <c r="CL2854" s="70">
        <v>159.28379149918055</v>
      </c>
      <c r="CM2854" s="70">
        <v>167.84871356960093</v>
      </c>
    </row>
    <row r="2855" spans="89:91">
      <c r="CK2855" s="63">
        <v>38280</v>
      </c>
      <c r="CL2855" s="70">
        <v>159.29503068401365</v>
      </c>
      <c r="CM2855" s="70">
        <v>167.74249334613424</v>
      </c>
    </row>
    <row r="2856" spans="89:91">
      <c r="CK2856" s="63">
        <v>38281</v>
      </c>
      <c r="CL2856" s="70">
        <v>159.79976031860161</v>
      </c>
      <c r="CM2856" s="70">
        <v>167.63626381004642</v>
      </c>
    </row>
    <row r="2857" spans="89:91">
      <c r="CK2857" s="63">
        <v>38282</v>
      </c>
      <c r="CL2857" s="70">
        <v>160.3211472780479</v>
      </c>
      <c r="CM2857" s="70">
        <v>167.870072372702</v>
      </c>
    </row>
    <row r="2858" spans="89:91">
      <c r="CK2858" s="63">
        <v>38283</v>
      </c>
      <c r="CL2858" s="70">
        <v>160.31126273839243</v>
      </c>
      <c r="CM2858" s="70">
        <v>167.87719257769965</v>
      </c>
    </row>
    <row r="2859" spans="89:91">
      <c r="CK2859" s="63">
        <v>38284</v>
      </c>
      <c r="CL2859" s="70">
        <v>160.30137880816449</v>
      </c>
      <c r="CM2859" s="70">
        <v>167.88431308470058</v>
      </c>
    </row>
    <row r="2860" spans="89:91">
      <c r="CK2860" s="63">
        <v>38285</v>
      </c>
      <c r="CL2860" s="70">
        <v>160.44706214788252</v>
      </c>
      <c r="CM2860" s="70">
        <v>168.23152457682443</v>
      </c>
    </row>
    <row r="2861" spans="89:91">
      <c r="CK2861" s="63">
        <v>38286</v>
      </c>
      <c r="CL2861" s="70">
        <v>160.75542182323514</v>
      </c>
      <c r="CM2861" s="70">
        <v>168.52208103617909</v>
      </c>
    </row>
    <row r="2862" spans="89:91">
      <c r="CK2862" s="63">
        <v>38287</v>
      </c>
      <c r="CL2862" s="70">
        <v>160.8899226989287</v>
      </c>
      <c r="CM2862" s="70">
        <v>168.47254230717576</v>
      </c>
    </row>
    <row r="2863" spans="89:91">
      <c r="CK2863" s="63">
        <v>38288</v>
      </c>
      <c r="CL2863" s="70">
        <v>161.23449879395508</v>
      </c>
      <c r="CM2863" s="70">
        <v>168.93320001226249</v>
      </c>
    </row>
    <row r="2864" spans="89:91">
      <c r="CK2864" s="63">
        <v>38289</v>
      </c>
      <c r="CL2864" s="70">
        <v>161.07842192011856</v>
      </c>
      <c r="CM2864" s="70">
        <v>168.37345133224323</v>
      </c>
    </row>
    <row r="2865" spans="89:91">
      <c r="CK2865" s="63">
        <v>38290</v>
      </c>
      <c r="CL2865" s="70">
        <v>161.0684906909816</v>
      </c>
      <c r="CM2865" s="70">
        <v>168.38059288804706</v>
      </c>
    </row>
    <row r="2866" spans="89:91">
      <c r="CK2866" s="63">
        <v>38291</v>
      </c>
      <c r="CL2866" s="70">
        <v>161.0585600741509</v>
      </c>
      <c r="CM2866" s="70">
        <v>168.38773474675983</v>
      </c>
    </row>
    <row r="2867" spans="89:91">
      <c r="CK2867" s="63">
        <v>38292</v>
      </c>
      <c r="CL2867" s="70">
        <v>160.74344756590261</v>
      </c>
      <c r="CM2867" s="70">
        <v>168.35744552837983</v>
      </c>
    </row>
    <row r="2868" spans="89:91">
      <c r="CK2868" s="63">
        <v>38293</v>
      </c>
      <c r="CL2868" s="70">
        <v>160.37621051382126</v>
      </c>
      <c r="CM2868" s="70">
        <v>167.70328869734229</v>
      </c>
    </row>
    <row r="2869" spans="89:91">
      <c r="CK2869" s="63">
        <v>38294</v>
      </c>
      <c r="CL2869" s="70">
        <v>161.13834332144631</v>
      </c>
      <c r="CM2869" s="70">
        <v>167.84304299524183</v>
      </c>
    </row>
    <row r="2870" spans="89:91">
      <c r="CK2870" s="63">
        <v>38295</v>
      </c>
      <c r="CL2870" s="70">
        <v>161.78449570179276</v>
      </c>
      <c r="CM2870" s="70">
        <v>167.98283701399041</v>
      </c>
    </row>
    <row r="2871" spans="89:91">
      <c r="CK2871" s="63">
        <v>38296</v>
      </c>
      <c r="CL2871" s="70">
        <v>162.1743623916141</v>
      </c>
      <c r="CM2871" s="70">
        <v>168.0659300704875</v>
      </c>
    </row>
    <row r="2872" spans="89:91">
      <c r="CK2872" s="63">
        <v>38297</v>
      </c>
      <c r="CL2872" s="70">
        <v>162.18976991274502</v>
      </c>
      <c r="CM2872" s="70">
        <v>168.09229547011219</v>
      </c>
    </row>
    <row r="2873" spans="89:91">
      <c r="CK2873" s="63">
        <v>38298</v>
      </c>
      <c r="CL2873" s="70">
        <v>162.20517889768132</v>
      </c>
      <c r="CM2873" s="70">
        <v>168.1186650058178</v>
      </c>
    </row>
    <row r="2874" spans="89:91">
      <c r="CK2874" s="63">
        <v>38299</v>
      </c>
      <c r="CL2874" s="70">
        <v>162.41776278247124</v>
      </c>
      <c r="CM2874" s="70">
        <v>168.82624747776003</v>
      </c>
    </row>
    <row r="2875" spans="89:91">
      <c r="CK2875" s="63">
        <v>38300</v>
      </c>
      <c r="CL2875" s="70">
        <v>162.44818451133193</v>
      </c>
      <c r="CM2875" s="70">
        <v>168.56885062561526</v>
      </c>
    </row>
    <row r="2876" spans="89:91">
      <c r="CK2876" s="63">
        <v>38301</v>
      </c>
      <c r="CL2876" s="70">
        <v>162.3566712004652</v>
      </c>
      <c r="CM2876" s="70">
        <v>168.6520801332382</v>
      </c>
    </row>
    <row r="2877" spans="89:91">
      <c r="CK2877" s="63">
        <v>38302</v>
      </c>
      <c r="CL2877" s="70">
        <v>162.21393823304155</v>
      </c>
      <c r="CM2877" s="70">
        <v>168.50815512425589</v>
      </c>
    </row>
    <row r="2878" spans="89:91">
      <c r="CK2878" s="63">
        <v>38303</v>
      </c>
      <c r="CL2878" s="70">
        <v>162.99232850366275</v>
      </c>
      <c r="CM2878" s="70">
        <v>168.1369686883495</v>
      </c>
    </row>
    <row r="2879" spans="89:91">
      <c r="CK2879" s="63">
        <v>38304</v>
      </c>
      <c r="CL2879" s="70">
        <v>163.00781373639964</v>
      </c>
      <c r="CM2879" s="70">
        <v>168.16334523218137</v>
      </c>
    </row>
    <row r="2880" spans="89:91">
      <c r="CK2880" s="63">
        <v>38305</v>
      </c>
      <c r="CL2880" s="70">
        <v>163.0233004403251</v>
      </c>
      <c r="CM2880" s="70">
        <v>168.18972591384247</v>
      </c>
    </row>
    <row r="2881" spans="89:91">
      <c r="CK2881" s="63">
        <v>38306</v>
      </c>
      <c r="CL2881" s="70">
        <v>162.56094511313745</v>
      </c>
      <c r="CM2881" s="70">
        <v>167.81830236400293</v>
      </c>
    </row>
    <row r="2882" spans="89:91">
      <c r="CK2882" s="63">
        <v>38307</v>
      </c>
      <c r="CL2882" s="70">
        <v>162.80292731081431</v>
      </c>
      <c r="CM2882" s="70">
        <v>167.78779023461854</v>
      </c>
    </row>
    <row r="2883" spans="89:91">
      <c r="CK2883" s="63">
        <v>38308</v>
      </c>
      <c r="CL2883" s="70">
        <v>162.62418346703754</v>
      </c>
      <c r="CM2883" s="70">
        <v>166.79085522046876</v>
      </c>
    </row>
    <row r="2884" spans="89:91">
      <c r="CK2884" s="63">
        <v>38309</v>
      </c>
      <c r="CL2884" s="70">
        <v>162.30528343255912</v>
      </c>
      <c r="CM2884" s="70">
        <v>167.15815969371079</v>
      </c>
    </row>
    <row r="2885" spans="89:91">
      <c r="CK2885" s="63">
        <v>38310</v>
      </c>
      <c r="CL2885" s="70">
        <v>162.88842552595008</v>
      </c>
      <c r="CM2885" s="70">
        <v>167.46870986799027</v>
      </c>
    </row>
    <row r="2886" spans="89:91">
      <c r="CK2886" s="63">
        <v>38311</v>
      </c>
      <c r="CL2886" s="70">
        <v>162.9039008872912</v>
      </c>
      <c r="CM2886" s="70">
        <v>167.49498157849362</v>
      </c>
    </row>
    <row r="2887" spans="89:91">
      <c r="CK2887" s="63">
        <v>38312</v>
      </c>
      <c r="CL2887" s="70">
        <v>162.91937771888291</v>
      </c>
      <c r="CM2887" s="70">
        <v>167.52125741038051</v>
      </c>
    </row>
    <row r="2888" spans="89:91">
      <c r="CK2888" s="63">
        <v>38313</v>
      </c>
      <c r="CL2888" s="70">
        <v>163.66001522746279</v>
      </c>
      <c r="CM2888" s="70">
        <v>167.83199837849827</v>
      </c>
    </row>
    <row r="2889" spans="89:91">
      <c r="CK2889" s="63">
        <v>38314</v>
      </c>
      <c r="CL2889" s="70">
        <v>163.6140951404922</v>
      </c>
      <c r="CM2889" s="70">
        <v>167.28931580177229</v>
      </c>
    </row>
    <row r="2890" spans="89:91">
      <c r="CK2890" s="63">
        <v>38315</v>
      </c>
      <c r="CL2890" s="70">
        <v>163.831820292912</v>
      </c>
      <c r="CM2890" s="70">
        <v>167.42937947818569</v>
      </c>
    </row>
    <row r="2891" spans="89:91">
      <c r="CK2891" s="63">
        <v>38316</v>
      </c>
      <c r="CL2891" s="70">
        <v>163.90417182101223</v>
      </c>
      <c r="CM2891" s="70">
        <v>167.5125640007123</v>
      </c>
    </row>
    <row r="2892" spans="89:91">
      <c r="CK2892" s="63">
        <v>38317</v>
      </c>
      <c r="CL2892" s="70">
        <v>164.62432049464323</v>
      </c>
      <c r="CM2892" s="70">
        <v>167.42498676849564</v>
      </c>
    </row>
    <row r="2893" spans="89:91">
      <c r="CK2893" s="63">
        <v>38318</v>
      </c>
      <c r="CL2893" s="70">
        <v>164.6399607762468</v>
      </c>
      <c r="CM2893" s="70">
        <v>167.45125161992303</v>
      </c>
    </row>
    <row r="2894" spans="89:91">
      <c r="CK2894" s="63">
        <v>38319</v>
      </c>
      <c r="CL2894" s="70">
        <v>164.65560254376936</v>
      </c>
      <c r="CM2894" s="70">
        <v>167.47752059165785</v>
      </c>
    </row>
    <row r="2895" spans="89:91">
      <c r="CK2895" s="63">
        <v>38320</v>
      </c>
      <c r="CL2895" s="70">
        <v>164.76161577840742</v>
      </c>
      <c r="CM2895" s="70">
        <v>168.07334075569761</v>
      </c>
    </row>
    <row r="2896" spans="89:91">
      <c r="CK2896" s="63">
        <v>38321</v>
      </c>
      <c r="CL2896" s="70">
        <v>165.00288639866375</v>
      </c>
      <c r="CM2896" s="70">
        <v>167.75792546633173</v>
      </c>
    </row>
    <row r="2897" spans="89:91">
      <c r="CK2897" s="63">
        <v>38322</v>
      </c>
      <c r="CL2897" s="70">
        <v>165.53524266078691</v>
      </c>
      <c r="CM2897" s="70">
        <v>167.6557281809813</v>
      </c>
    </row>
    <row r="2898" spans="89:91">
      <c r="CK2898" s="63">
        <v>38323</v>
      </c>
      <c r="CL2898" s="70">
        <v>165.74880800685307</v>
      </c>
      <c r="CM2898" s="70">
        <v>168.52143340539089</v>
      </c>
    </row>
    <row r="2899" spans="89:91">
      <c r="CK2899" s="63">
        <v>38324</v>
      </c>
      <c r="CL2899" s="70">
        <v>167.72566469024838</v>
      </c>
      <c r="CM2899" s="70">
        <v>169.44357698274038</v>
      </c>
    </row>
    <row r="2900" spans="89:91">
      <c r="CK2900" s="63">
        <v>38325</v>
      </c>
      <c r="CL2900" s="70">
        <v>167.70488078457251</v>
      </c>
      <c r="CM2900" s="70">
        <v>169.3978733072293</v>
      </c>
    </row>
    <row r="2901" spans="89:91">
      <c r="CK2901" s="63">
        <v>38326</v>
      </c>
      <c r="CL2901" s="70">
        <v>167.68409945435656</v>
      </c>
      <c r="CM2901" s="70">
        <v>169.35218195927877</v>
      </c>
    </row>
    <row r="2902" spans="89:91">
      <c r="CK2902" s="63">
        <v>38327</v>
      </c>
      <c r="CL2902" s="70">
        <v>168.01282927002617</v>
      </c>
      <c r="CM2902" s="70">
        <v>169.76147506303579</v>
      </c>
    </row>
    <row r="2903" spans="89:91">
      <c r="CK2903" s="63">
        <v>38328</v>
      </c>
      <c r="CL2903" s="70">
        <v>167.07477884122724</v>
      </c>
      <c r="CM2903" s="70">
        <v>169.31769240885419</v>
      </c>
    </row>
    <row r="2904" spans="89:91">
      <c r="CK2904" s="63">
        <v>38329</v>
      </c>
      <c r="CL2904" s="70">
        <v>167.05407559076954</v>
      </c>
      <c r="CM2904" s="70">
        <v>169.27202268793619</v>
      </c>
    </row>
    <row r="2905" spans="89:91">
      <c r="CK2905" s="63">
        <v>38330</v>
      </c>
      <c r="CL2905" s="70">
        <v>165.31748233313473</v>
      </c>
      <c r="CM2905" s="70">
        <v>169.11271426776725</v>
      </c>
    </row>
    <row r="2906" spans="89:91">
      <c r="CK2906" s="63">
        <v>38331</v>
      </c>
      <c r="CL2906" s="70">
        <v>165.22608433372793</v>
      </c>
      <c r="CM2906" s="70">
        <v>169.18072019798382</v>
      </c>
    </row>
    <row r="2907" spans="89:91">
      <c r="CK2907" s="63">
        <v>38332</v>
      </c>
      <c r="CL2907" s="70">
        <v>165.20561016623344</v>
      </c>
      <c r="CM2907" s="70">
        <v>169.13508742230508</v>
      </c>
    </row>
    <row r="2908" spans="89:91">
      <c r="CK2908" s="63">
        <v>38333</v>
      </c>
      <c r="CL2908" s="70">
        <v>165.18513853581734</v>
      </c>
      <c r="CM2908" s="70">
        <v>169.08946695506316</v>
      </c>
    </row>
    <row r="2909" spans="89:91">
      <c r="CK2909" s="63">
        <v>38334</v>
      </c>
      <c r="CL2909" s="70">
        <v>165.76249349982359</v>
      </c>
      <c r="CM2909" s="70">
        <v>168.81680189731304</v>
      </c>
    </row>
    <row r="2910" spans="89:91">
      <c r="CK2910" s="63">
        <v>38335</v>
      </c>
      <c r="CL2910" s="70">
        <v>165.83813101588535</v>
      </c>
      <c r="CM2910" s="70">
        <v>169.11176075862366</v>
      </c>
    </row>
    <row r="2911" spans="89:91">
      <c r="CK2911" s="63">
        <v>38336</v>
      </c>
      <c r="CL2911" s="70">
        <v>166.94152279276352</v>
      </c>
      <c r="CM2911" s="70">
        <v>168.83921215829196</v>
      </c>
    </row>
    <row r="2912" spans="89:91">
      <c r="CK2912" s="63">
        <v>38337</v>
      </c>
      <c r="CL2912" s="70">
        <v>167.05624183949752</v>
      </c>
      <c r="CM2912" s="70">
        <v>169.53100944361739</v>
      </c>
    </row>
    <row r="2913" spans="89:91">
      <c r="CK2913" s="63">
        <v>38338</v>
      </c>
      <c r="CL2913" s="70">
        <v>167.04388901008764</v>
      </c>
      <c r="CM2913" s="70">
        <v>168.91825213432102</v>
      </c>
    </row>
    <row r="2914" spans="89:91">
      <c r="CK2914" s="63">
        <v>38339</v>
      </c>
      <c r="CL2914" s="70">
        <v>167.02318958737655</v>
      </c>
      <c r="CM2914" s="70">
        <v>168.87269015362563</v>
      </c>
    </row>
    <row r="2915" spans="89:91">
      <c r="CK2915" s="63">
        <v>38340</v>
      </c>
      <c r="CL2915" s="70">
        <v>167.00249272965658</v>
      </c>
      <c r="CM2915" s="70">
        <v>168.82714046227167</v>
      </c>
    </row>
    <row r="2916" spans="89:91">
      <c r="CK2916" s="63">
        <v>38341</v>
      </c>
      <c r="CL2916" s="70">
        <v>167.2023933669293</v>
      </c>
      <c r="CM2916" s="70">
        <v>167.93174604255904</v>
      </c>
    </row>
    <row r="2917" spans="89:91">
      <c r="CK2917" s="63">
        <v>38342</v>
      </c>
      <c r="CL2917" s="70">
        <v>166.86693997102097</v>
      </c>
      <c r="CM2917" s="70">
        <v>168.05637570700145</v>
      </c>
    </row>
    <row r="2918" spans="89:91">
      <c r="CK2918" s="63">
        <v>38343</v>
      </c>
      <c r="CL2918" s="70">
        <v>166.65215521550329</v>
      </c>
      <c r="CM2918" s="70">
        <v>167.84116647534958</v>
      </c>
    </row>
    <row r="2919" spans="89:91">
      <c r="CK2919" s="63">
        <v>38344</v>
      </c>
      <c r="CL2919" s="70">
        <v>166.66379330169858</v>
      </c>
      <c r="CM2919" s="70">
        <v>167.2297820086817</v>
      </c>
    </row>
    <row r="2920" spans="89:91">
      <c r="CK2920" s="63">
        <v>38345</v>
      </c>
      <c r="CL2920" s="70">
        <v>166.67201245770823</v>
      </c>
      <c r="CM2920" s="70">
        <v>167.12807942468024</v>
      </c>
    </row>
    <row r="2921" spans="89:91">
      <c r="CK2921" s="63">
        <v>38346</v>
      </c>
      <c r="CL2921" s="70">
        <v>166.651359116479</v>
      </c>
      <c r="CM2921" s="70">
        <v>167.08300030367229</v>
      </c>
    </row>
    <row r="2922" spans="89:91">
      <c r="CK2922" s="63">
        <v>38347</v>
      </c>
      <c r="CL2922" s="70">
        <v>166.63070833453077</v>
      </c>
      <c r="CM2922" s="70">
        <v>167.0379333417651</v>
      </c>
    </row>
    <row r="2923" spans="89:91">
      <c r="CK2923" s="63">
        <v>38348</v>
      </c>
      <c r="CL2923" s="70">
        <v>167.45860011063519</v>
      </c>
      <c r="CM2923" s="70">
        <v>167.44528050936174</v>
      </c>
    </row>
    <row r="2924" spans="89:91">
      <c r="CK2924" s="63">
        <v>38349</v>
      </c>
      <c r="CL2924" s="70">
        <v>168.32043902259144</v>
      </c>
      <c r="CM2924" s="70">
        <v>168.19160573970606</v>
      </c>
    </row>
    <row r="2925" spans="89:91">
      <c r="CK2925" s="63">
        <v>38350</v>
      </c>
      <c r="CL2925" s="70">
        <v>168.84227433452713</v>
      </c>
      <c r="CM2925" s="70">
        <v>168.3723187337055</v>
      </c>
    </row>
    <row r="2926" spans="89:91">
      <c r="CK2926" s="63">
        <v>38351</v>
      </c>
      <c r="CL2926" s="70">
        <v>169.33329380234349</v>
      </c>
      <c r="CM2926" s="70">
        <v>168.10088600853442</v>
      </c>
    </row>
    <row r="2927" spans="89:91">
      <c r="CK2927" s="63">
        <v>38352</v>
      </c>
      <c r="CL2927" s="70">
        <v>169.3527740744635</v>
      </c>
      <c r="CM2927" s="70">
        <v>168.28150152897584</v>
      </c>
    </row>
    <row r="2928" spans="89:91">
      <c r="CK2928" s="63">
        <v>38353</v>
      </c>
      <c r="CL2928" s="70">
        <v>169.28266347797197</v>
      </c>
      <c r="CM2928" s="70">
        <v>168.19891033430929</v>
      </c>
    </row>
    <row r="2929" spans="89:91">
      <c r="CK2929" s="63">
        <v>38354</v>
      </c>
      <c r="CL2929" s="70">
        <v>169.21258190666626</v>
      </c>
      <c r="CM2929" s="70">
        <v>168.11635967473052</v>
      </c>
    </row>
    <row r="2930" spans="89:91">
      <c r="CK2930" s="63">
        <v>38355</v>
      </c>
      <c r="CL2930" s="70">
        <v>167.53912095158478</v>
      </c>
      <c r="CM2930" s="70">
        <v>167.41338214369407</v>
      </c>
    </row>
    <row r="2931" spans="89:91">
      <c r="CK2931" s="63">
        <v>38356</v>
      </c>
      <c r="CL2931" s="70">
        <v>165.90652672415533</v>
      </c>
      <c r="CM2931" s="70">
        <v>166.99294636063053</v>
      </c>
    </row>
    <row r="2932" spans="89:91">
      <c r="CK2932" s="63">
        <v>38357</v>
      </c>
      <c r="CL2932" s="70">
        <v>166.37764136975719</v>
      </c>
      <c r="CM2932" s="70">
        <v>167.36179375684839</v>
      </c>
    </row>
    <row r="2933" spans="89:91">
      <c r="CK2933" s="63">
        <v>38358</v>
      </c>
      <c r="CL2933" s="70">
        <v>165.05167167412864</v>
      </c>
      <c r="CM2933" s="70">
        <v>167.05436148406062</v>
      </c>
    </row>
    <row r="2934" spans="89:91">
      <c r="CK2934" s="63">
        <v>38359</v>
      </c>
      <c r="CL2934" s="70">
        <v>165.1380951587999</v>
      </c>
      <c r="CM2934" s="70">
        <v>167.19755445128175</v>
      </c>
    </row>
    <row r="2935" spans="89:91">
      <c r="CK2935" s="63">
        <v>38360</v>
      </c>
      <c r="CL2935" s="70">
        <v>165.0697294032442</v>
      </c>
      <c r="CM2935" s="70">
        <v>167.11549524904032</v>
      </c>
    </row>
    <row r="2936" spans="89:91">
      <c r="CK2936" s="63">
        <v>38361</v>
      </c>
      <c r="CL2936" s="70">
        <v>165.00139195052509</v>
      </c>
      <c r="CM2936" s="70">
        <v>167.03347632078911</v>
      </c>
    </row>
    <row r="2937" spans="89:91">
      <c r="CK2937" s="63">
        <v>38362</v>
      </c>
      <c r="CL2937" s="70">
        <v>165.37726000659941</v>
      </c>
      <c r="CM2937" s="70">
        <v>166.8390723958214</v>
      </c>
    </row>
    <row r="2938" spans="89:91">
      <c r="CK2938" s="63">
        <v>38363</v>
      </c>
      <c r="CL2938" s="70">
        <v>164.66557574290232</v>
      </c>
      <c r="CM2938" s="70">
        <v>166.36389387627153</v>
      </c>
    </row>
    <row r="2939" spans="89:91">
      <c r="CK2939" s="63">
        <v>38364</v>
      </c>
      <c r="CL2939" s="70">
        <v>164.70968067423323</v>
      </c>
      <c r="CM2939" s="70">
        <v>165.38372444210822</v>
      </c>
    </row>
    <row r="2940" spans="89:91">
      <c r="CK2940" s="63">
        <v>38365</v>
      </c>
      <c r="CL2940" s="70">
        <v>163.86626629766744</v>
      </c>
      <c r="CM2940" s="70">
        <v>164.74125645306862</v>
      </c>
    </row>
    <row r="2941" spans="89:91">
      <c r="CK2941" s="63">
        <v>38366</v>
      </c>
      <c r="CL2941" s="70">
        <v>163.17515878078456</v>
      </c>
      <c r="CM2941" s="70">
        <v>164.82870983759639</v>
      </c>
    </row>
    <row r="2942" spans="89:91">
      <c r="CK2942" s="63">
        <v>38367</v>
      </c>
      <c r="CL2942" s="70">
        <v>163.10760566405975</v>
      </c>
      <c r="CM2942" s="70">
        <v>164.74781324505861</v>
      </c>
    </row>
    <row r="2943" spans="89:91">
      <c r="CK2943" s="63">
        <v>38368</v>
      </c>
      <c r="CL2943" s="70">
        <v>163.04008051374609</v>
      </c>
      <c r="CM2943" s="70">
        <v>164.66695635591165</v>
      </c>
    </row>
    <row r="2944" spans="89:91">
      <c r="CK2944" s="63">
        <v>38369</v>
      </c>
      <c r="CL2944" s="70">
        <v>162.54263915049501</v>
      </c>
      <c r="CM2944" s="70">
        <v>164.1379808412054</v>
      </c>
    </row>
    <row r="2945" spans="89:91">
      <c r="CK2945" s="63">
        <v>38370</v>
      </c>
      <c r="CL2945" s="70">
        <v>162.26553444989403</v>
      </c>
      <c r="CM2945" s="70">
        <v>164.44936931522977</v>
      </c>
    </row>
    <row r="2946" spans="89:91">
      <c r="CK2946" s="63">
        <v>38371</v>
      </c>
      <c r="CL2946" s="70">
        <v>162.68166198565376</v>
      </c>
      <c r="CM2946" s="70">
        <v>164.70444778431221</v>
      </c>
    </row>
    <row r="2947" spans="89:91">
      <c r="CK2947" s="63">
        <v>38372</v>
      </c>
      <c r="CL2947" s="70">
        <v>162.3567420102118</v>
      </c>
      <c r="CM2947" s="70">
        <v>164.73548687255246</v>
      </c>
    </row>
    <row r="2948" spans="89:91">
      <c r="CK2948" s="63">
        <v>38373</v>
      </c>
      <c r="CL2948" s="70">
        <v>163.2574549217392</v>
      </c>
      <c r="CM2948" s="70">
        <v>164.54281624630931</v>
      </c>
    </row>
    <row r="2949" spans="89:91">
      <c r="CK2949" s="63">
        <v>38374</v>
      </c>
      <c r="CL2949" s="70">
        <v>163.18986773511759</v>
      </c>
      <c r="CM2949" s="70">
        <v>164.46205996802499</v>
      </c>
    </row>
    <row r="2950" spans="89:91">
      <c r="CK2950" s="63">
        <v>38375</v>
      </c>
      <c r="CL2950" s="70">
        <v>163.1223085290118</v>
      </c>
      <c r="CM2950" s="70">
        <v>164.38134332426637</v>
      </c>
    </row>
    <row r="2951" spans="89:91">
      <c r="CK2951" s="63">
        <v>38376</v>
      </c>
      <c r="CL2951" s="70">
        <v>162.66738483611661</v>
      </c>
      <c r="CM2951" s="70">
        <v>163.74239016137935</v>
      </c>
    </row>
    <row r="2952" spans="89:91">
      <c r="CK2952" s="63">
        <v>38377</v>
      </c>
      <c r="CL2952" s="70">
        <v>161.43289684022898</v>
      </c>
      <c r="CM2952" s="70">
        <v>163.04822437523029</v>
      </c>
    </row>
    <row r="2953" spans="89:91">
      <c r="CK2953" s="63">
        <v>38378</v>
      </c>
      <c r="CL2953" s="70">
        <v>162.13373948079274</v>
      </c>
      <c r="CM2953" s="70">
        <v>162.96820163050165</v>
      </c>
    </row>
    <row r="2954" spans="89:91">
      <c r="CK2954" s="63">
        <v>38379</v>
      </c>
      <c r="CL2954" s="70">
        <v>162.11241329924934</v>
      </c>
      <c r="CM2954" s="70">
        <v>163.11119997843872</v>
      </c>
    </row>
    <row r="2955" spans="89:91">
      <c r="CK2955" s="63">
        <v>38380</v>
      </c>
      <c r="CL2955" s="70">
        <v>162.43201288977923</v>
      </c>
      <c r="CM2955" s="70">
        <v>163.0868644209169</v>
      </c>
    </row>
    <row r="2956" spans="89:91">
      <c r="CK2956" s="63">
        <v>38381</v>
      </c>
      <c r="CL2956" s="70">
        <v>162.36476742908178</v>
      </c>
      <c r="CM2956" s="70">
        <v>163.00682271196749</v>
      </c>
    </row>
    <row r="2957" spans="89:91">
      <c r="CK2957" s="63">
        <v>38382</v>
      </c>
      <c r="CL2957" s="70">
        <v>162.29754980742854</v>
      </c>
      <c r="CM2957" s="70">
        <v>162.92682028683899</v>
      </c>
    </row>
    <row r="2958" spans="89:91">
      <c r="CK2958" s="63">
        <v>38383</v>
      </c>
      <c r="CL2958" s="70">
        <v>163.05493438289841</v>
      </c>
      <c r="CM2958" s="70">
        <v>162.67994883401383</v>
      </c>
    </row>
    <row r="2959" spans="89:91">
      <c r="CK2959" s="63">
        <v>38384</v>
      </c>
      <c r="CL2959" s="70">
        <v>163.07051951981441</v>
      </c>
      <c r="CM2959" s="70">
        <v>162.70479987027971</v>
      </c>
    </row>
    <row r="2960" spans="89:91">
      <c r="CK2960" s="63">
        <v>38385</v>
      </c>
      <c r="CL2960" s="70">
        <v>163.00181027773158</v>
      </c>
      <c r="CM2960" s="70">
        <v>162.67402063281315</v>
      </c>
    </row>
    <row r="2961" spans="89:91">
      <c r="CK2961" s="63">
        <v>38386</v>
      </c>
      <c r="CL2961" s="70">
        <v>162.86868868367426</v>
      </c>
      <c r="CM2961" s="70">
        <v>162.47643363103495</v>
      </c>
    </row>
    <row r="2962" spans="89:91">
      <c r="CK2962" s="63">
        <v>38387</v>
      </c>
      <c r="CL2962" s="70">
        <v>162.41619046117438</v>
      </c>
      <c r="CM2962" s="70">
        <v>162.33450957387382</v>
      </c>
    </row>
    <row r="2963" spans="89:91">
      <c r="CK2963" s="63">
        <v>38388</v>
      </c>
      <c r="CL2963" s="70">
        <v>162.39841265205226</v>
      </c>
      <c r="CM2963" s="70">
        <v>162.30380038506578</v>
      </c>
    </row>
    <row r="2964" spans="89:91">
      <c r="CK2964" s="63">
        <v>38389</v>
      </c>
      <c r="CL2964" s="70">
        <v>162.38063678885996</v>
      </c>
      <c r="CM2964" s="70">
        <v>162.27309700558499</v>
      </c>
    </row>
    <row r="2965" spans="89:91">
      <c r="CK2965" s="63">
        <v>38390</v>
      </c>
      <c r="CL2965" s="70">
        <v>162.07694003311548</v>
      </c>
      <c r="CM2965" s="70">
        <v>162.18683696877267</v>
      </c>
    </row>
    <row r="2966" spans="89:91">
      <c r="CK2966" s="63">
        <v>38391</v>
      </c>
      <c r="CL2966" s="70">
        <v>161.12918185117152</v>
      </c>
      <c r="CM2966" s="70">
        <v>161.87839594211974</v>
      </c>
    </row>
    <row r="2967" spans="89:91">
      <c r="CK2967" s="63">
        <v>38392</v>
      </c>
      <c r="CL2967" s="70">
        <v>161.61084730889925</v>
      </c>
      <c r="CM2967" s="70">
        <v>161.57006580840689</v>
      </c>
    </row>
    <row r="2968" spans="89:91">
      <c r="CK2968" s="63">
        <v>38393</v>
      </c>
      <c r="CL2968" s="70">
        <v>161.88955352601636</v>
      </c>
      <c r="CM2968" s="70">
        <v>161.8171559256169</v>
      </c>
    </row>
    <row r="2969" spans="89:91">
      <c r="CK2969" s="63">
        <v>38394</v>
      </c>
      <c r="CL2969" s="70">
        <v>161.86232608438365</v>
      </c>
      <c r="CM2969" s="70">
        <v>161.6199833038489</v>
      </c>
    </row>
    <row r="2970" spans="89:91">
      <c r="CK2970" s="63">
        <v>38395</v>
      </c>
      <c r="CL2970" s="70">
        <v>161.84460890034541</v>
      </c>
      <c r="CM2970" s="70">
        <v>161.58940928360235</v>
      </c>
    </row>
    <row r="2971" spans="89:91">
      <c r="CK2971" s="63">
        <v>38396</v>
      </c>
      <c r="CL2971" s="70">
        <v>161.826893655601</v>
      </c>
      <c r="CM2971" s="70">
        <v>161.55884104711285</v>
      </c>
    </row>
    <row r="2972" spans="89:91">
      <c r="CK2972" s="63">
        <v>38397</v>
      </c>
      <c r="CL2972" s="70">
        <v>162.52654749123749</v>
      </c>
      <c r="CM2972" s="70">
        <v>161.30632286866475</v>
      </c>
    </row>
    <row r="2973" spans="89:91">
      <c r="CK2973" s="63">
        <v>38398</v>
      </c>
      <c r="CL2973" s="70">
        <v>162.3905188374261</v>
      </c>
      <c r="CM2973" s="70">
        <v>161.10937288171317</v>
      </c>
    </row>
    <row r="2974" spans="89:91">
      <c r="CK2974" s="63">
        <v>38399</v>
      </c>
      <c r="CL2974" s="70">
        <v>161.56423812427965</v>
      </c>
      <c r="CM2974" s="70">
        <v>160.52421606274092</v>
      </c>
    </row>
    <row r="2975" spans="89:91">
      <c r="CK2975" s="63">
        <v>38400</v>
      </c>
      <c r="CL2975" s="70">
        <v>162.81527963890827</v>
      </c>
      <c r="CM2975" s="70">
        <v>161.1038812395866</v>
      </c>
    </row>
    <row r="2976" spans="89:91">
      <c r="CK2976" s="63">
        <v>38401</v>
      </c>
      <c r="CL2976" s="70">
        <v>163.46563942525779</v>
      </c>
      <c r="CM2976" s="70">
        <v>161.73876831392431</v>
      </c>
    </row>
    <row r="2977" spans="89:91">
      <c r="CK2977" s="63">
        <v>38402</v>
      </c>
      <c r="CL2977" s="70">
        <v>163.44774674517788</v>
      </c>
      <c r="CM2977" s="70">
        <v>161.70817182284694</v>
      </c>
    </row>
    <row r="2978" spans="89:91">
      <c r="CK2978" s="63">
        <v>38403</v>
      </c>
      <c r="CL2978" s="70">
        <v>163.4298560236013</v>
      </c>
      <c r="CM2978" s="70">
        <v>161.67758111977747</v>
      </c>
    </row>
    <row r="2979" spans="89:91">
      <c r="CK2979" s="63">
        <v>38404</v>
      </c>
      <c r="CL2979" s="70">
        <v>163.2388262073062</v>
      </c>
      <c r="CM2979" s="70">
        <v>161.42533422733896</v>
      </c>
    </row>
    <row r="2980" spans="89:91">
      <c r="CK2980" s="63">
        <v>38405</v>
      </c>
      <c r="CL2980" s="70">
        <v>163.65742966951277</v>
      </c>
      <c r="CM2980" s="70">
        <v>161.9488471392545</v>
      </c>
    </row>
    <row r="2981" spans="89:91">
      <c r="CK2981" s="63">
        <v>38406</v>
      </c>
      <c r="CL2981" s="70">
        <v>164.50068222903886</v>
      </c>
      <c r="CM2981" s="70">
        <v>162.5829452659259</v>
      </c>
    </row>
    <row r="2982" spans="89:91">
      <c r="CK2982" s="63">
        <v>38407</v>
      </c>
      <c r="CL2982" s="70">
        <v>163.76609742782287</v>
      </c>
      <c r="CM2982" s="70">
        <v>162.60757313076624</v>
      </c>
    </row>
    <row r="2983" spans="89:91">
      <c r="CK2983" s="63">
        <v>38408</v>
      </c>
      <c r="CL2983" s="70">
        <v>163.47199499544359</v>
      </c>
      <c r="CM2983" s="70">
        <v>162.68755943323717</v>
      </c>
    </row>
    <row r="2984" spans="89:91">
      <c r="CK2984" s="63">
        <v>38409</v>
      </c>
      <c r="CL2984" s="70">
        <v>163.45410161969335</v>
      </c>
      <c r="CM2984" s="70">
        <v>162.65678345718337</v>
      </c>
    </row>
    <row r="2985" spans="89:91">
      <c r="CK2985" s="63">
        <v>38410</v>
      </c>
      <c r="CL2985" s="70">
        <v>163.43621020252266</v>
      </c>
      <c r="CM2985" s="70">
        <v>162.62601330309107</v>
      </c>
    </row>
    <row r="2986" spans="89:91">
      <c r="CK2986" s="63">
        <v>38411</v>
      </c>
      <c r="CL2986" s="70">
        <v>164.58112954723998</v>
      </c>
      <c r="CM2986" s="70">
        <v>162.59524896985883</v>
      </c>
    </row>
    <row r="2987" spans="89:91">
      <c r="CK2987" s="63">
        <v>38412</v>
      </c>
      <c r="CL2987" s="70">
        <v>164.18391779564686</v>
      </c>
      <c r="CM2987" s="70">
        <v>163.08726431445626</v>
      </c>
    </row>
    <row r="2988" spans="89:91">
      <c r="CK2988" s="63">
        <v>38413</v>
      </c>
      <c r="CL2988" s="70">
        <v>164.01929042804625</v>
      </c>
      <c r="CM2988" s="70">
        <v>163.52358575153963</v>
      </c>
    </row>
    <row r="2989" spans="89:91">
      <c r="CK2989" s="63">
        <v>38414</v>
      </c>
      <c r="CL2989" s="70">
        <v>162.24287723007885</v>
      </c>
      <c r="CM2989" s="70">
        <v>163.18564000134896</v>
      </c>
    </row>
    <row r="2990" spans="89:91">
      <c r="CK2990" s="63">
        <v>38415</v>
      </c>
      <c r="CL2990" s="70">
        <v>162.5954176103275</v>
      </c>
      <c r="CM2990" s="70">
        <v>162.29533665839307</v>
      </c>
    </row>
    <row r="2991" spans="89:91">
      <c r="CK2991" s="63">
        <v>38416</v>
      </c>
      <c r="CL2991" s="70">
        <v>162.53267642762543</v>
      </c>
      <c r="CM2991" s="70">
        <v>162.23425164059555</v>
      </c>
    </row>
    <row r="2992" spans="89:91">
      <c r="CK2992" s="63">
        <v>38417</v>
      </c>
      <c r="CL2992" s="70">
        <v>162.46995945505219</v>
      </c>
      <c r="CM2992" s="70">
        <v>162.17318961408955</v>
      </c>
    </row>
    <row r="2993" spans="89:91">
      <c r="CK2993" s="63">
        <v>38418</v>
      </c>
      <c r="CL2993" s="70">
        <v>161.77672579415997</v>
      </c>
      <c r="CM2993" s="70">
        <v>161.72577499855271</v>
      </c>
    </row>
    <row r="2994" spans="89:91">
      <c r="CK2994" s="63">
        <v>38419</v>
      </c>
      <c r="CL2994" s="70">
        <v>161.55840981472895</v>
      </c>
      <c r="CM2994" s="70">
        <v>161.72008008869619</v>
      </c>
    </row>
    <row r="2995" spans="89:91">
      <c r="CK2995" s="63">
        <v>38420</v>
      </c>
      <c r="CL2995" s="70">
        <v>161.77260055760743</v>
      </c>
      <c r="CM2995" s="70">
        <v>161.71436655515544</v>
      </c>
    </row>
    <row r="2996" spans="89:91">
      <c r="CK2996" s="63">
        <v>38421</v>
      </c>
      <c r="CL2996" s="70">
        <v>161.18438161510869</v>
      </c>
      <c r="CM2996" s="70">
        <v>161.70863441275642</v>
      </c>
    </row>
    <row r="2997" spans="89:91">
      <c r="CK2997" s="63">
        <v>38422</v>
      </c>
      <c r="CL2997" s="70">
        <v>160.95864193690755</v>
      </c>
      <c r="CM2997" s="70">
        <v>160.76595490245938</v>
      </c>
    </row>
    <row r="2998" spans="89:91">
      <c r="CK2998" s="63">
        <v>38423</v>
      </c>
      <c r="CL2998" s="70">
        <v>160.89653234175623</v>
      </c>
      <c r="CM2998" s="70">
        <v>160.7054455161846</v>
      </c>
    </row>
    <row r="2999" spans="89:91">
      <c r="CK2999" s="63">
        <v>38424</v>
      </c>
      <c r="CL2999" s="70">
        <v>160.83444671302115</v>
      </c>
      <c r="CM2999" s="70">
        <v>160.64495890454413</v>
      </c>
    </row>
    <row r="3000" spans="89:91">
      <c r="CK3000" s="63">
        <v>38425</v>
      </c>
      <c r="CL3000" s="70">
        <v>159.09691814655048</v>
      </c>
      <c r="CM3000" s="70">
        <v>160.74964880774107</v>
      </c>
    </row>
    <row r="3001" spans="89:91">
      <c r="CK3001" s="63">
        <v>38426</v>
      </c>
      <c r="CL3001" s="70">
        <v>158.60942682499442</v>
      </c>
      <c r="CM3001" s="70">
        <v>160.63411502948333</v>
      </c>
    </row>
    <row r="3002" spans="89:91">
      <c r="CK3002" s="63">
        <v>38427</v>
      </c>
      <c r="CL3002" s="70">
        <v>159.54822197012831</v>
      </c>
      <c r="CM3002" s="70">
        <v>160.62866508215183</v>
      </c>
    </row>
    <row r="3003" spans="89:91">
      <c r="CK3003" s="63">
        <v>38428</v>
      </c>
      <c r="CL3003" s="70">
        <v>159.43976277782971</v>
      </c>
      <c r="CM3003" s="70">
        <v>160.45822914504703</v>
      </c>
    </row>
    <row r="3004" spans="89:91">
      <c r="CK3004" s="63">
        <v>38429</v>
      </c>
      <c r="CL3004" s="70">
        <v>159.66039876890807</v>
      </c>
      <c r="CM3004" s="70">
        <v>160.34286716595025</v>
      </c>
    </row>
    <row r="3005" spans="89:91">
      <c r="CK3005" s="63">
        <v>38430</v>
      </c>
      <c r="CL3005" s="70">
        <v>159.59879013075172</v>
      </c>
      <c r="CM3005" s="70">
        <v>160.28251702221726</v>
      </c>
    </row>
    <row r="3006" spans="89:91">
      <c r="CK3006" s="63">
        <v>38431</v>
      </c>
      <c r="CL3006" s="70">
        <v>159.53720526570581</v>
      </c>
      <c r="CM3006" s="70">
        <v>160.22218959318246</v>
      </c>
    </row>
    <row r="3007" spans="89:91">
      <c r="CK3007" s="63">
        <v>38432</v>
      </c>
      <c r="CL3007" s="70">
        <v>158.73876248908573</v>
      </c>
      <c r="CM3007" s="70">
        <v>160.16188487029657</v>
      </c>
    </row>
    <row r="3008" spans="89:91">
      <c r="CK3008" s="63">
        <v>38433</v>
      </c>
      <c r="CL3008" s="70">
        <v>158.90101785752714</v>
      </c>
      <c r="CM3008" s="70">
        <v>159.7722886122159</v>
      </c>
    </row>
    <row r="3009" spans="89:91">
      <c r="CK3009" s="63">
        <v>38434</v>
      </c>
      <c r="CL3009" s="70">
        <v>157.41510010504197</v>
      </c>
      <c r="CM3009" s="70">
        <v>159.87674836633997</v>
      </c>
    </row>
    <row r="3010" spans="89:91">
      <c r="CK3010" s="63">
        <v>38435</v>
      </c>
      <c r="CL3010" s="70">
        <v>157.35435786703243</v>
      </c>
      <c r="CM3010" s="70">
        <v>159.81657366125944</v>
      </c>
    </row>
    <row r="3011" spans="89:91">
      <c r="CK3011" s="63">
        <v>38436</v>
      </c>
      <c r="CL3011" s="70">
        <v>157.2936390678129</v>
      </c>
      <c r="CM3011" s="70">
        <v>159.75642160484523</v>
      </c>
    </row>
    <row r="3012" spans="89:91">
      <c r="CK3012" s="63">
        <v>38437</v>
      </c>
      <c r="CL3012" s="70">
        <v>157.23294369833903</v>
      </c>
      <c r="CM3012" s="70">
        <v>159.69629218857287</v>
      </c>
    </row>
    <row r="3013" spans="89:91">
      <c r="CK3013" s="63">
        <v>38438</v>
      </c>
      <c r="CL3013" s="70">
        <v>157.1722717495698</v>
      </c>
      <c r="CM3013" s="70">
        <v>159.6361854039209</v>
      </c>
    </row>
    <row r="3014" spans="89:91">
      <c r="CK3014" s="63">
        <v>38439</v>
      </c>
      <c r="CL3014" s="70">
        <v>157.27759480799736</v>
      </c>
      <c r="CM3014" s="70">
        <v>160.01419623548693</v>
      </c>
    </row>
    <row r="3015" spans="89:91">
      <c r="CK3015" s="63">
        <v>38440</v>
      </c>
      <c r="CL3015" s="70">
        <v>157.86295621387262</v>
      </c>
      <c r="CM3015" s="70">
        <v>159.89922853475974</v>
      </c>
    </row>
    <row r="3016" spans="89:91">
      <c r="CK3016" s="63">
        <v>38441</v>
      </c>
      <c r="CL3016" s="70">
        <v>158.56716847706426</v>
      </c>
      <c r="CM3016" s="70">
        <v>159.78432470940496</v>
      </c>
    </row>
    <row r="3017" spans="89:91">
      <c r="CK3017" s="63">
        <v>38442</v>
      </c>
      <c r="CL3017" s="70">
        <v>158.60381027005968</v>
      </c>
      <c r="CM3017" s="70">
        <v>159.56008460105696</v>
      </c>
    </row>
    <row r="3018" spans="89:91">
      <c r="CK3018" s="63">
        <v>38443</v>
      </c>
      <c r="CL3018" s="70">
        <v>158.68523629379212</v>
      </c>
      <c r="CM3018" s="70">
        <v>159.66002194949789</v>
      </c>
    </row>
    <row r="3019" spans="89:91">
      <c r="CK3019" s="63">
        <v>38444</v>
      </c>
      <c r="CL3019" s="70">
        <v>158.68931492595863</v>
      </c>
      <c r="CM3019" s="70">
        <v>159.65055973217923</v>
      </c>
    </row>
    <row r="3020" spans="89:91">
      <c r="CK3020" s="63">
        <v>38445</v>
      </c>
      <c r="CL3020" s="70">
        <v>158.69339366295682</v>
      </c>
      <c r="CM3020" s="70">
        <v>159.6410980756369</v>
      </c>
    </row>
    <row r="3021" spans="89:91">
      <c r="CK3021" s="63">
        <v>38446</v>
      </c>
      <c r="CL3021" s="70">
        <v>158.22397052725</v>
      </c>
      <c r="CM3021" s="70">
        <v>159.63163697983762</v>
      </c>
    </row>
    <row r="3022" spans="89:91">
      <c r="CK3022" s="63">
        <v>38447</v>
      </c>
      <c r="CL3022" s="70">
        <v>158.74781415974098</v>
      </c>
      <c r="CM3022" s="70">
        <v>159.29407330714332</v>
      </c>
    </row>
    <row r="3023" spans="89:91">
      <c r="CK3023" s="63">
        <v>38448</v>
      </c>
      <c r="CL3023" s="70">
        <v>158.9549953304284</v>
      </c>
      <c r="CM3023" s="70">
        <v>158.73782662328995</v>
      </c>
    </row>
    <row r="3024" spans="89:91">
      <c r="CK3024" s="63">
        <v>38449</v>
      </c>
      <c r="CL3024" s="70">
        <v>158.2595249930001</v>
      </c>
      <c r="CM3024" s="70">
        <v>158.12696793682369</v>
      </c>
    </row>
    <row r="3025" spans="89:91">
      <c r="CK3025" s="63">
        <v>38450</v>
      </c>
      <c r="CL3025" s="70">
        <v>159.10712832812598</v>
      </c>
      <c r="CM3025" s="70">
        <v>158.3362931130747</v>
      </c>
    </row>
    <row r="3026" spans="89:91">
      <c r="CK3026" s="63">
        <v>38451</v>
      </c>
      <c r="CL3026" s="70">
        <v>159.11121780403869</v>
      </c>
      <c r="CM3026" s="70">
        <v>158.32690934626464</v>
      </c>
    </row>
    <row r="3027" spans="89:91">
      <c r="CK3027" s="63">
        <v>38452</v>
      </c>
      <c r="CL3027" s="70">
        <v>159.11530738506175</v>
      </c>
      <c r="CM3027" s="70">
        <v>158.31752613558152</v>
      </c>
    </row>
    <row r="3028" spans="89:91">
      <c r="CK3028" s="63">
        <v>38453</v>
      </c>
      <c r="CL3028" s="70">
        <v>159.35929846306522</v>
      </c>
      <c r="CM3028" s="70">
        <v>157.98015699587978</v>
      </c>
    </row>
    <row r="3029" spans="89:91">
      <c r="CK3029" s="63">
        <v>38454</v>
      </c>
      <c r="CL3029" s="70">
        <v>158.58847420420065</v>
      </c>
      <c r="CM3029" s="70">
        <v>157.97079433540114</v>
      </c>
    </row>
    <row r="3030" spans="89:91">
      <c r="CK3030" s="63">
        <v>38455</v>
      </c>
      <c r="CL3030" s="70">
        <v>158.91950803269867</v>
      </c>
      <c r="CM3030" s="70">
        <v>157.36019494449479</v>
      </c>
    </row>
    <row r="3031" spans="89:91">
      <c r="CK3031" s="63">
        <v>38456</v>
      </c>
      <c r="CL3031" s="70">
        <v>158.68712012419928</v>
      </c>
      <c r="CM3031" s="70">
        <v>157.95207067903914</v>
      </c>
    </row>
    <row r="3032" spans="89:91">
      <c r="CK3032" s="63">
        <v>38457</v>
      </c>
      <c r="CL3032" s="70">
        <v>159.05246370274787</v>
      </c>
      <c r="CM3032" s="70">
        <v>158.48922424946755</v>
      </c>
    </row>
    <row r="3033" spans="89:91">
      <c r="CK3033" s="63">
        <v>38458</v>
      </c>
      <c r="CL3033" s="70">
        <v>159.05655177363445</v>
      </c>
      <c r="CM3033" s="70">
        <v>158.47983141922614</v>
      </c>
    </row>
    <row r="3034" spans="89:91">
      <c r="CK3034" s="63">
        <v>38459</v>
      </c>
      <c r="CL3034" s="70">
        <v>159.0606399495953</v>
      </c>
      <c r="CM3034" s="70">
        <v>158.47043914564878</v>
      </c>
    </row>
    <row r="3035" spans="89:91">
      <c r="CK3035" s="63">
        <v>38460</v>
      </c>
      <c r="CL3035" s="70">
        <v>159.25048042388286</v>
      </c>
      <c r="CM3035" s="70">
        <v>158.57033090968784</v>
      </c>
    </row>
    <row r="3036" spans="89:91">
      <c r="CK3036" s="63">
        <v>38461</v>
      </c>
      <c r="CL3036" s="70">
        <v>160.19794350857038</v>
      </c>
      <c r="CM3036" s="70">
        <v>158.56093327267746</v>
      </c>
    </row>
    <row r="3037" spans="89:91">
      <c r="CK3037" s="63">
        <v>38462</v>
      </c>
      <c r="CL3037" s="70">
        <v>160.49009456261552</v>
      </c>
      <c r="CM3037" s="70">
        <v>158.44226566457147</v>
      </c>
    </row>
    <row r="3038" spans="89:91">
      <c r="CK3038" s="63">
        <v>38463</v>
      </c>
      <c r="CL3038" s="70">
        <v>160.85997890188534</v>
      </c>
      <c r="CM3038" s="70">
        <v>158.59677169554541</v>
      </c>
    </row>
    <row r="3039" spans="89:91">
      <c r="CK3039" s="63">
        <v>38464</v>
      </c>
      <c r="CL3039" s="70">
        <v>161.11923433586361</v>
      </c>
      <c r="CM3039" s="70">
        <v>158.42348612656889</v>
      </c>
    </row>
    <row r="3040" spans="89:91">
      <c r="CK3040" s="63">
        <v>38465</v>
      </c>
      <c r="CL3040" s="70">
        <v>161.12337552824641</v>
      </c>
      <c r="CM3040" s="70">
        <v>158.41409719228341</v>
      </c>
    </row>
    <row r="3041" spans="89:91">
      <c r="CK3041" s="63">
        <v>38466</v>
      </c>
      <c r="CL3041" s="70">
        <v>161.12751682706886</v>
      </c>
      <c r="CM3041" s="70">
        <v>158.40470881443105</v>
      </c>
    </row>
    <row r="3042" spans="89:91">
      <c r="CK3042" s="63">
        <v>38467</v>
      </c>
      <c r="CL3042" s="70">
        <v>161.25178988599907</v>
      </c>
      <c r="CM3042" s="70">
        <v>158.44994006918338</v>
      </c>
    </row>
    <row r="3043" spans="89:91">
      <c r="CK3043" s="63">
        <v>38468</v>
      </c>
      <c r="CL3043" s="70">
        <v>160.64858631060218</v>
      </c>
      <c r="CM3043" s="70">
        <v>158.22208621024458</v>
      </c>
    </row>
    <row r="3044" spans="89:91">
      <c r="CK3044" s="63">
        <v>38469</v>
      </c>
      <c r="CL3044" s="70">
        <v>161.08818994829306</v>
      </c>
      <c r="CM3044" s="70">
        <v>158.37654701914352</v>
      </c>
    </row>
    <row r="3045" spans="89:91">
      <c r="CK3045" s="63">
        <v>38470</v>
      </c>
      <c r="CL3045" s="70">
        <v>160.64137797845848</v>
      </c>
      <c r="CM3045" s="70">
        <v>158.85864515903916</v>
      </c>
    </row>
    <row r="3046" spans="89:91">
      <c r="CK3046" s="63">
        <v>38471</v>
      </c>
      <c r="CL3046" s="70">
        <v>161.2975746587351</v>
      </c>
      <c r="CM3046" s="70">
        <v>158.90383656454952</v>
      </c>
    </row>
    <row r="3047" spans="89:91">
      <c r="CK3047" s="63">
        <v>38472</v>
      </c>
      <c r="CL3047" s="70">
        <v>161.30172043493801</v>
      </c>
      <c r="CM3047" s="70">
        <v>158.89441916239724</v>
      </c>
    </row>
    <row r="3048" spans="89:91">
      <c r="CK3048" s="63">
        <v>38473</v>
      </c>
      <c r="CL3048" s="70">
        <v>161.28463515732247</v>
      </c>
      <c r="CM3048" s="70">
        <v>158.86108044191144</v>
      </c>
    </row>
    <row r="3049" spans="89:91">
      <c r="CK3049" s="63">
        <v>38474</v>
      </c>
      <c r="CL3049" s="70">
        <v>160.93502461711401</v>
      </c>
      <c r="CM3049" s="70">
        <v>158.28194889268181</v>
      </c>
    </row>
    <row r="3050" spans="89:91">
      <c r="CK3050" s="63">
        <v>38475</v>
      </c>
      <c r="CL3050" s="70">
        <v>161.1679893116488</v>
      </c>
      <c r="CM3050" s="70">
        <v>158.08503308701884</v>
      </c>
    </row>
    <row r="3051" spans="89:91">
      <c r="CK3051" s="63">
        <v>38476</v>
      </c>
      <c r="CL3051" s="70">
        <v>162.24944810767624</v>
      </c>
      <c r="CM3051" s="70">
        <v>157.99730710815535</v>
      </c>
    </row>
    <row r="3052" spans="89:91">
      <c r="CK3052" s="63">
        <v>38477</v>
      </c>
      <c r="CL3052" s="70">
        <v>162.01517078842878</v>
      </c>
      <c r="CM3052" s="70">
        <v>158.01870225105176</v>
      </c>
    </row>
    <row r="3053" spans="89:91">
      <c r="CK3053" s="63">
        <v>38478</v>
      </c>
      <c r="CL3053" s="70">
        <v>162.1349748973322</v>
      </c>
      <c r="CM3053" s="70">
        <v>158.09461564989621</v>
      </c>
    </row>
    <row r="3054" spans="89:91">
      <c r="CK3054" s="63">
        <v>38479</v>
      </c>
      <c r="CL3054" s="70">
        <v>162.11774790752477</v>
      </c>
      <c r="CM3054" s="70">
        <v>158.06144474163369</v>
      </c>
    </row>
    <row r="3055" spans="89:91">
      <c r="CK3055" s="63">
        <v>38480</v>
      </c>
      <c r="CL3055" s="70">
        <v>162.10052274810079</v>
      </c>
      <c r="CM3055" s="70">
        <v>158.02828079318539</v>
      </c>
    </row>
    <row r="3056" spans="89:91">
      <c r="CK3056" s="63">
        <v>38481</v>
      </c>
      <c r="CL3056" s="70">
        <v>162.11604928578444</v>
      </c>
      <c r="CM3056" s="70">
        <v>157.77712432216231</v>
      </c>
    </row>
    <row r="3057" spans="89:91">
      <c r="CK3057" s="63">
        <v>38482</v>
      </c>
      <c r="CL3057" s="70">
        <v>161.7897135579004</v>
      </c>
      <c r="CM3057" s="70">
        <v>157.6350431584317</v>
      </c>
    </row>
    <row r="3058" spans="89:91">
      <c r="CK3058" s="63">
        <v>38483</v>
      </c>
      <c r="CL3058" s="70">
        <v>161.20003154169513</v>
      </c>
      <c r="CM3058" s="70">
        <v>157.76539968416441</v>
      </c>
    </row>
    <row r="3059" spans="89:91">
      <c r="CK3059" s="63">
        <v>38484</v>
      </c>
      <c r="CL3059" s="70">
        <v>161.28986571067887</v>
      </c>
      <c r="CM3059" s="70">
        <v>157.62336670602164</v>
      </c>
    </row>
    <row r="3060" spans="89:91">
      <c r="CK3060" s="63">
        <v>38485</v>
      </c>
      <c r="CL3060" s="70">
        <v>160.78193150433503</v>
      </c>
      <c r="CM3060" s="70">
        <v>157.64474881837978</v>
      </c>
    </row>
    <row r="3061" spans="89:91">
      <c r="CK3061" s="63">
        <v>38486</v>
      </c>
      <c r="CL3061" s="70">
        <v>160.76484827662927</v>
      </c>
      <c r="CM3061" s="70">
        <v>157.61167229974168</v>
      </c>
    </row>
    <row r="3062" spans="89:91">
      <c r="CK3062" s="63">
        <v>38487</v>
      </c>
      <c r="CL3062" s="70">
        <v>160.74776686403206</v>
      </c>
      <c r="CM3062" s="70">
        <v>157.5786027211133</v>
      </c>
    </row>
    <row r="3063" spans="89:91">
      <c r="CK3063" s="63">
        <v>38488</v>
      </c>
      <c r="CL3063" s="70">
        <v>160.06124408080589</v>
      </c>
      <c r="CM3063" s="70">
        <v>156.94692144860628</v>
      </c>
    </row>
    <row r="3064" spans="89:91">
      <c r="CK3064" s="63">
        <v>38489</v>
      </c>
      <c r="CL3064" s="70">
        <v>159.97651958349874</v>
      </c>
      <c r="CM3064" s="70">
        <v>157.02280826082395</v>
      </c>
    </row>
    <row r="3065" spans="89:91">
      <c r="CK3065" s="63">
        <v>38490</v>
      </c>
      <c r="CL3065" s="70">
        <v>160.68795320970702</v>
      </c>
      <c r="CM3065" s="70">
        <v>156.98986223577103</v>
      </c>
    </row>
    <row r="3066" spans="89:91">
      <c r="CK3066" s="63">
        <v>38491</v>
      </c>
      <c r="CL3066" s="70">
        <v>160.70869742840833</v>
      </c>
      <c r="CM3066" s="70">
        <v>156.90253749510003</v>
      </c>
    </row>
    <row r="3067" spans="89:91">
      <c r="CK3067" s="63">
        <v>38492</v>
      </c>
      <c r="CL3067" s="70">
        <v>160.44992730962014</v>
      </c>
      <c r="CM3067" s="70">
        <v>156.97836513933314</v>
      </c>
    </row>
    <row r="3068" spans="89:91">
      <c r="CK3068" s="63">
        <v>38493</v>
      </c>
      <c r="CL3068" s="70">
        <v>160.4328793576646</v>
      </c>
      <c r="CM3068" s="70">
        <v>156.94542843919422</v>
      </c>
    </row>
    <row r="3069" spans="89:91">
      <c r="CK3069" s="63">
        <v>38494</v>
      </c>
      <c r="CL3069" s="70">
        <v>160.41583321706955</v>
      </c>
      <c r="CM3069" s="70">
        <v>156.91249864972869</v>
      </c>
    </row>
    <row r="3070" spans="89:91">
      <c r="CK3070" s="63">
        <v>38495</v>
      </c>
      <c r="CL3070" s="70">
        <v>160.88682520313984</v>
      </c>
      <c r="CM3070" s="70">
        <v>156.8252357709521</v>
      </c>
    </row>
    <row r="3071" spans="89:91">
      <c r="CK3071" s="63">
        <v>38496</v>
      </c>
      <c r="CL3071" s="70">
        <v>160.81751077916488</v>
      </c>
      <c r="CM3071" s="70">
        <v>156.79233119992909</v>
      </c>
    </row>
    <row r="3072" spans="89:91">
      <c r="CK3072" s="63">
        <v>38497</v>
      </c>
      <c r="CL3072" s="70">
        <v>160.80042377112849</v>
      </c>
      <c r="CM3072" s="70">
        <v>156.75943353283827</v>
      </c>
    </row>
    <row r="3073" spans="89:91">
      <c r="CK3073" s="63">
        <v>38498</v>
      </c>
      <c r="CL3073" s="70">
        <v>160.96297603576687</v>
      </c>
      <c r="CM3073" s="70">
        <v>156.6722369668561</v>
      </c>
    </row>
    <row r="3074" spans="89:91">
      <c r="CK3074" s="63">
        <v>38499</v>
      </c>
      <c r="CL3074" s="70">
        <v>161.67937922850913</v>
      </c>
      <c r="CM3074" s="70">
        <v>156.6393644975544</v>
      </c>
    </row>
    <row r="3075" spans="89:91">
      <c r="CK3075" s="63">
        <v>38500</v>
      </c>
      <c r="CL3075" s="70">
        <v>161.66220064615939</v>
      </c>
      <c r="CM3075" s="70">
        <v>156.60649892544944</v>
      </c>
    </row>
    <row r="3076" spans="89:91">
      <c r="CK3076" s="63">
        <v>38501</v>
      </c>
      <c r="CL3076" s="70">
        <v>161.64502388904981</v>
      </c>
      <c r="CM3076" s="70">
        <v>156.57364024909404</v>
      </c>
    </row>
    <row r="3077" spans="89:91">
      <c r="CK3077" s="63">
        <v>38502</v>
      </c>
      <c r="CL3077" s="70">
        <v>161.5712247462366</v>
      </c>
      <c r="CM3077" s="70">
        <v>156.48652822840461</v>
      </c>
    </row>
    <row r="3078" spans="89:91">
      <c r="CK3078" s="63">
        <v>38503</v>
      </c>
      <c r="CL3078" s="70">
        <v>160.25516655181835</v>
      </c>
      <c r="CM3078" s="70">
        <v>156.39944586999195</v>
      </c>
    </row>
    <row r="3079" spans="89:91">
      <c r="CK3079" s="63">
        <v>38504</v>
      </c>
      <c r="CL3079" s="70">
        <v>159.60343074864306</v>
      </c>
      <c r="CM3079" s="70">
        <v>156.51722482457168</v>
      </c>
    </row>
    <row r="3080" spans="89:91">
      <c r="CK3080" s="63">
        <v>38505</v>
      </c>
      <c r="CL3080" s="70">
        <v>160.10911012573908</v>
      </c>
      <c r="CM3080" s="70">
        <v>156.41805243709607</v>
      </c>
    </row>
    <row r="3081" spans="89:91">
      <c r="CK3081" s="63">
        <v>38506</v>
      </c>
      <c r="CL3081" s="70">
        <v>160.24130784116102</v>
      </c>
      <c r="CM3081" s="70">
        <v>156.86094534090299</v>
      </c>
    </row>
    <row r="3082" spans="89:91">
      <c r="CK3082" s="63">
        <v>38507</v>
      </c>
      <c r="CL3082" s="70">
        <v>160.1950581253252</v>
      </c>
      <c r="CM3082" s="70">
        <v>156.81589192624713</v>
      </c>
    </row>
    <row r="3083" spans="89:91">
      <c r="CK3083" s="63">
        <v>38508</v>
      </c>
      <c r="CL3083" s="70">
        <v>160.14882175833341</v>
      </c>
      <c r="CM3083" s="70">
        <v>156.77085145177963</v>
      </c>
    </row>
    <row r="3084" spans="89:91">
      <c r="CK3084" s="63">
        <v>38509</v>
      </c>
      <c r="CL3084" s="70">
        <v>159.23658821898343</v>
      </c>
      <c r="CM3084" s="70">
        <v>156.77997934706428</v>
      </c>
    </row>
    <row r="3085" spans="89:91">
      <c r="CK3085" s="63">
        <v>38510</v>
      </c>
      <c r="CL3085" s="70">
        <v>159.31420750472313</v>
      </c>
      <c r="CM3085" s="70">
        <v>156.68080930854396</v>
      </c>
    </row>
    <row r="3086" spans="89:91">
      <c r="CK3086" s="63">
        <v>38511</v>
      </c>
      <c r="CL3086" s="70">
        <v>159.42520535554632</v>
      </c>
      <c r="CM3086" s="70">
        <v>156.74405629000452</v>
      </c>
    </row>
    <row r="3087" spans="89:91">
      <c r="CK3087" s="63">
        <v>38512</v>
      </c>
      <c r="CL3087" s="70">
        <v>158.19821024507547</v>
      </c>
      <c r="CM3087" s="70">
        <v>156.64492766477935</v>
      </c>
    </row>
    <row r="3088" spans="89:91">
      <c r="CK3088" s="63">
        <v>38513</v>
      </c>
      <c r="CL3088" s="70">
        <v>158.33575416664931</v>
      </c>
      <c r="CM3088" s="70">
        <v>156.43765656773419</v>
      </c>
    </row>
    <row r="3089" spans="89:91">
      <c r="CK3089" s="63">
        <v>38514</v>
      </c>
      <c r="CL3089" s="70">
        <v>158.29005444205575</v>
      </c>
      <c r="CM3089" s="70">
        <v>156.39272472957771</v>
      </c>
    </row>
    <row r="3090" spans="89:91">
      <c r="CK3090" s="63">
        <v>38515</v>
      </c>
      <c r="CL3090" s="70">
        <v>158.24436790756471</v>
      </c>
      <c r="CM3090" s="70">
        <v>156.34780579669049</v>
      </c>
    </row>
    <row r="3091" spans="89:91">
      <c r="CK3091" s="63">
        <v>38516</v>
      </c>
      <c r="CL3091" s="70">
        <v>157.81383442704023</v>
      </c>
      <c r="CM3091" s="70">
        <v>155.65434001530207</v>
      </c>
    </row>
    <row r="3092" spans="89:91">
      <c r="CK3092" s="63">
        <v>38517</v>
      </c>
      <c r="CL3092" s="70">
        <v>156.93804395407776</v>
      </c>
      <c r="CM3092" s="70">
        <v>155.23141530202068</v>
      </c>
    </row>
    <row r="3093" spans="89:91">
      <c r="CK3093" s="63">
        <v>38518</v>
      </c>
      <c r="CL3093" s="70">
        <v>157.94760041479964</v>
      </c>
      <c r="CM3093" s="70">
        <v>155.40289233453046</v>
      </c>
    </row>
    <row r="3094" spans="89:91">
      <c r="CK3094" s="63">
        <v>38519</v>
      </c>
      <c r="CL3094" s="70">
        <v>158.2980520391271</v>
      </c>
      <c r="CM3094" s="70">
        <v>155.19625743141205</v>
      </c>
    </row>
    <row r="3095" spans="89:91">
      <c r="CK3095" s="63">
        <v>38520</v>
      </c>
      <c r="CL3095" s="70">
        <v>159.38028600989384</v>
      </c>
      <c r="CM3095" s="70">
        <v>155.04371298698126</v>
      </c>
    </row>
    <row r="3096" spans="89:91">
      <c r="CK3096" s="63">
        <v>38521</v>
      </c>
      <c r="CL3096" s="70">
        <v>159.3342848068514</v>
      </c>
      <c r="CM3096" s="70">
        <v>154.99918151564657</v>
      </c>
    </row>
    <row r="3097" spans="89:91">
      <c r="CK3097" s="63">
        <v>38522</v>
      </c>
      <c r="CL3097" s="70">
        <v>159.28829688092583</v>
      </c>
      <c r="CM3097" s="70">
        <v>154.95466283458825</v>
      </c>
    </row>
    <row r="3098" spans="89:91">
      <c r="CK3098" s="63">
        <v>38523</v>
      </c>
      <c r="CL3098" s="70">
        <v>159.24232222828502</v>
      </c>
      <c r="CM3098" s="70">
        <v>154.91015694013274</v>
      </c>
    </row>
    <row r="3099" spans="89:91">
      <c r="CK3099" s="63">
        <v>38524</v>
      </c>
      <c r="CL3099" s="70">
        <v>159.01422438757572</v>
      </c>
      <c r="CM3099" s="70">
        <v>154.70389607391178</v>
      </c>
    </row>
    <row r="3100" spans="89:91">
      <c r="CK3100" s="63">
        <v>38525</v>
      </c>
      <c r="CL3100" s="70">
        <v>158.58510594504199</v>
      </c>
      <c r="CM3100" s="70">
        <v>154.49774091243475</v>
      </c>
    </row>
    <row r="3101" spans="89:91">
      <c r="CK3101" s="63">
        <v>38526</v>
      </c>
      <c r="CL3101" s="70">
        <v>158.24096584691185</v>
      </c>
      <c r="CM3101" s="70">
        <v>154.77671593966238</v>
      </c>
    </row>
    <row r="3102" spans="89:91">
      <c r="CK3102" s="63">
        <v>38527</v>
      </c>
      <c r="CL3102" s="70">
        <v>158.89365038556852</v>
      </c>
      <c r="CM3102" s="70">
        <v>155.16327023889988</v>
      </c>
    </row>
    <row r="3103" spans="89:91">
      <c r="CK3103" s="63">
        <v>38528</v>
      </c>
      <c r="CL3103" s="70">
        <v>158.84778963794076</v>
      </c>
      <c r="CM3103" s="70">
        <v>155.11870442847311</v>
      </c>
    </row>
    <row r="3104" spans="89:91">
      <c r="CK3104" s="63">
        <v>38529</v>
      </c>
      <c r="CL3104" s="70">
        <v>158.80194212689085</v>
      </c>
      <c r="CM3104" s="70">
        <v>155.07415141818552</v>
      </c>
    </row>
    <row r="3105" spans="89:91">
      <c r="CK3105" s="63">
        <v>38530</v>
      </c>
      <c r="CL3105" s="70">
        <v>159.65994661373716</v>
      </c>
      <c r="CM3105" s="70">
        <v>155.51407873937436</v>
      </c>
    </row>
    <row r="3106" spans="89:91">
      <c r="CK3106" s="63">
        <v>38531</v>
      </c>
      <c r="CL3106" s="70">
        <v>159.83817015079677</v>
      </c>
      <c r="CM3106" s="70">
        <v>155.73848349615895</v>
      </c>
    </row>
    <row r="3107" spans="89:91">
      <c r="CK3107" s="63">
        <v>38532</v>
      </c>
      <c r="CL3107" s="70">
        <v>160.32898911749584</v>
      </c>
      <c r="CM3107" s="70">
        <v>155.74755128239588</v>
      </c>
    </row>
    <row r="3108" spans="89:91">
      <c r="CK3108" s="63">
        <v>38533</v>
      </c>
      <c r="CL3108" s="70">
        <v>159.90861326646151</v>
      </c>
      <c r="CM3108" s="70">
        <v>155.27255080183608</v>
      </c>
    </row>
    <row r="3109" spans="89:91">
      <c r="CK3109" s="63">
        <v>38534</v>
      </c>
      <c r="CL3109" s="70">
        <v>159.16771368222848</v>
      </c>
      <c r="CM3109" s="70">
        <v>155.19973774510763</v>
      </c>
    </row>
    <row r="3110" spans="89:91">
      <c r="CK3110" s="63">
        <v>38535</v>
      </c>
      <c r="CL3110" s="70">
        <v>159.13879841850968</v>
      </c>
      <c r="CM3110" s="70">
        <v>155.1807103781087</v>
      </c>
    </row>
    <row r="3111" spans="89:91">
      <c r="CK3111" s="63">
        <v>38536</v>
      </c>
      <c r="CL3111" s="70">
        <v>159.10988840769329</v>
      </c>
      <c r="CM3111" s="70">
        <v>155.16168534385011</v>
      </c>
    </row>
    <row r="3112" spans="89:91">
      <c r="CK3112" s="63">
        <v>38537</v>
      </c>
      <c r="CL3112" s="70">
        <v>159.01897614298977</v>
      </c>
      <c r="CM3112" s="70">
        <v>155.08890565568342</v>
      </c>
    </row>
    <row r="3113" spans="89:91">
      <c r="CK3113" s="63">
        <v>38538</v>
      </c>
      <c r="CL3113" s="70">
        <v>158.45026715378629</v>
      </c>
      <c r="CM3113" s="70">
        <v>155.12364227241014</v>
      </c>
    </row>
    <row r="3114" spans="89:91">
      <c r="CK3114" s="63">
        <v>38539</v>
      </c>
      <c r="CL3114" s="70">
        <v>157.7334308603094</v>
      </c>
      <c r="CM3114" s="70">
        <v>154.83590520445122</v>
      </c>
    </row>
    <row r="3115" spans="89:91">
      <c r="CK3115" s="63">
        <v>38540</v>
      </c>
      <c r="CL3115" s="70">
        <v>157.74579720691955</v>
      </c>
      <c r="CM3115" s="70">
        <v>154.65571079176146</v>
      </c>
    </row>
    <row r="3116" spans="89:91">
      <c r="CK3116" s="63">
        <v>38541</v>
      </c>
      <c r="CL3116" s="70">
        <v>157.46418378742874</v>
      </c>
      <c r="CM3116" s="70">
        <v>154.15317446148103</v>
      </c>
    </row>
    <row r="3117" spans="89:91">
      <c r="CK3117" s="63">
        <v>38542</v>
      </c>
      <c r="CL3117" s="70">
        <v>157.43557799612125</v>
      </c>
      <c r="CM3117" s="70">
        <v>154.13427540232576</v>
      </c>
    </row>
    <row r="3118" spans="89:91">
      <c r="CK3118" s="63">
        <v>38543</v>
      </c>
      <c r="CL3118" s="70">
        <v>157.40697740149582</v>
      </c>
      <c r="CM3118" s="70">
        <v>154.1153786601804</v>
      </c>
    </row>
    <row r="3119" spans="89:91">
      <c r="CK3119" s="63">
        <v>38544</v>
      </c>
      <c r="CL3119" s="70">
        <v>158.35341613445817</v>
      </c>
      <c r="CM3119" s="70">
        <v>154.04277336538661</v>
      </c>
    </row>
    <row r="3120" spans="89:91">
      <c r="CK3120" s="63">
        <v>38545</v>
      </c>
      <c r="CL3120" s="70">
        <v>159.42528304495212</v>
      </c>
      <c r="CM3120" s="70">
        <v>154.29240926363715</v>
      </c>
    </row>
    <row r="3121" spans="89:91">
      <c r="CK3121" s="63">
        <v>38546</v>
      </c>
      <c r="CL3121" s="70">
        <v>158.36684831316688</v>
      </c>
      <c r="CM3121" s="70">
        <v>154.05870233296343</v>
      </c>
    </row>
    <row r="3122" spans="89:91">
      <c r="CK3122" s="63">
        <v>38547</v>
      </c>
      <c r="CL3122" s="70">
        <v>158.32866278525645</v>
      </c>
      <c r="CM3122" s="70">
        <v>153.7713592706985</v>
      </c>
    </row>
    <row r="3123" spans="89:91">
      <c r="CK3123" s="63">
        <v>38548</v>
      </c>
      <c r="CL3123" s="70">
        <v>158.0929702833804</v>
      </c>
      <c r="CM3123" s="70">
        <v>153.69882248721365</v>
      </c>
    </row>
    <row r="3124" spans="89:91">
      <c r="CK3124" s="63">
        <v>38549</v>
      </c>
      <c r="CL3124" s="70">
        <v>158.06425026333315</v>
      </c>
      <c r="CM3124" s="70">
        <v>153.67997913125663</v>
      </c>
    </row>
    <row r="3125" spans="89:91">
      <c r="CK3125" s="63">
        <v>38550</v>
      </c>
      <c r="CL3125" s="70">
        <v>158.0355354607193</v>
      </c>
      <c r="CM3125" s="70">
        <v>153.6611380854803</v>
      </c>
    </row>
    <row r="3126" spans="89:91">
      <c r="CK3126" s="63">
        <v>38551</v>
      </c>
      <c r="CL3126" s="70">
        <v>158.59132916250417</v>
      </c>
      <c r="CM3126" s="70">
        <v>153.69596414155038</v>
      </c>
    </row>
    <row r="3127" spans="89:91">
      <c r="CK3127" s="63">
        <v>38552</v>
      </c>
      <c r="CL3127" s="70">
        <v>157.9126587832063</v>
      </c>
      <c r="CM3127" s="70">
        <v>153.56980471065003</v>
      </c>
    </row>
    <row r="3128" spans="89:91">
      <c r="CK3128" s="63">
        <v>38553</v>
      </c>
      <c r="CL3128" s="70">
        <v>157.82935347959227</v>
      </c>
      <c r="CM3128" s="70">
        <v>153.55097717217188</v>
      </c>
    </row>
    <row r="3129" spans="89:91">
      <c r="CK3129" s="63">
        <v>38554</v>
      </c>
      <c r="CL3129" s="70">
        <v>158.84497763706005</v>
      </c>
      <c r="CM3129" s="70">
        <v>153.47850688535189</v>
      </c>
    </row>
    <row r="3130" spans="89:91">
      <c r="CK3130" s="63">
        <v>38555</v>
      </c>
      <c r="CL3130" s="70">
        <v>157.61680627455146</v>
      </c>
      <c r="CM3130" s="70">
        <v>153.56696749939869</v>
      </c>
    </row>
    <row r="3131" spans="89:91">
      <c r="CK3131" s="63">
        <v>38556</v>
      </c>
      <c r="CL3131" s="70">
        <v>157.58817275702137</v>
      </c>
      <c r="CM3131" s="70">
        <v>153.54814030876048</v>
      </c>
    </row>
    <row r="3132" spans="89:91">
      <c r="CK3132" s="63">
        <v>38557</v>
      </c>
      <c r="CL3132" s="70">
        <v>157.55954444121022</v>
      </c>
      <c r="CM3132" s="70">
        <v>153.52931542632115</v>
      </c>
    </row>
    <row r="3133" spans="89:91">
      <c r="CK3133" s="63">
        <v>38558</v>
      </c>
      <c r="CL3133" s="70">
        <v>156.02084920885036</v>
      </c>
      <c r="CM3133" s="70">
        <v>153.45687409774544</v>
      </c>
    </row>
    <row r="3134" spans="89:91">
      <c r="CK3134" s="63">
        <v>38559</v>
      </c>
      <c r="CL3134" s="70">
        <v>155.73691787028267</v>
      </c>
      <c r="CM3134" s="70">
        <v>153.43806040447257</v>
      </c>
    </row>
    <row r="3135" spans="89:91">
      <c r="CK3135" s="63">
        <v>38560</v>
      </c>
      <c r="CL3135" s="70">
        <v>156.05685396906392</v>
      </c>
      <c r="CM3135" s="70">
        <v>153.58006584061357</v>
      </c>
    </row>
    <row r="3136" spans="89:91">
      <c r="CK3136" s="63">
        <v>38561</v>
      </c>
      <c r="CL3136" s="70">
        <v>156.99483377081791</v>
      </c>
      <c r="CM3136" s="70">
        <v>153.4540389728939</v>
      </c>
    </row>
    <row r="3137" spans="89:91">
      <c r="CK3137" s="63">
        <v>38562</v>
      </c>
      <c r="CL3137" s="70">
        <v>157.44245396310058</v>
      </c>
      <c r="CM3137" s="70">
        <v>153.32804069837022</v>
      </c>
    </row>
    <row r="3138" spans="89:91">
      <c r="CK3138" s="63">
        <v>38563</v>
      </c>
      <c r="CL3138" s="70">
        <v>157.41385211934994</v>
      </c>
      <c r="CM3138" s="70">
        <v>153.30924279997171</v>
      </c>
    </row>
    <row r="3139" spans="89:91">
      <c r="CK3139" s="63">
        <v>38564</v>
      </c>
      <c r="CL3139" s="70">
        <v>157.38525547156425</v>
      </c>
      <c r="CM3139" s="70">
        <v>153.290447206181</v>
      </c>
    </row>
    <row r="3140" spans="89:91">
      <c r="CK3140" s="63">
        <v>38565</v>
      </c>
      <c r="CL3140" s="70">
        <v>157.81200855778604</v>
      </c>
      <c r="CM3140" s="70">
        <v>153.24561662118293</v>
      </c>
    </row>
    <row r="3141" spans="89:91">
      <c r="CK3141" s="63">
        <v>38566</v>
      </c>
      <c r="CL3141" s="70">
        <v>158.1844101774127</v>
      </c>
      <c r="CM3141" s="70">
        <v>153.20078041750168</v>
      </c>
    </row>
    <row r="3142" spans="89:91">
      <c r="CK3142" s="63">
        <v>38567</v>
      </c>
      <c r="CL3142" s="70">
        <v>159.75477219470315</v>
      </c>
      <c r="CM3142" s="70">
        <v>153.26311559855685</v>
      </c>
    </row>
    <row r="3143" spans="89:91">
      <c r="CK3143" s="63">
        <v>38568</v>
      </c>
      <c r="CL3143" s="70">
        <v>160.44207350087049</v>
      </c>
      <c r="CM3143" s="70">
        <v>153.43264052099559</v>
      </c>
    </row>
    <row r="3144" spans="89:91">
      <c r="CK3144" s="63">
        <v>38569</v>
      </c>
      <c r="CL3144" s="70">
        <v>160.24688730634611</v>
      </c>
      <c r="CM3144" s="70">
        <v>153.54858968002185</v>
      </c>
    </row>
    <row r="3145" spans="89:91">
      <c r="CK3145" s="63">
        <v>38570</v>
      </c>
      <c r="CL3145" s="70">
        <v>160.24049383515217</v>
      </c>
      <c r="CM3145" s="70">
        <v>153.55735621656405</v>
      </c>
    </row>
    <row r="3146" spans="89:91">
      <c r="CK3146" s="63">
        <v>38571</v>
      </c>
      <c r="CL3146" s="70">
        <v>160.23410061904258</v>
      </c>
      <c r="CM3146" s="70">
        <v>153.56612325361337</v>
      </c>
    </row>
    <row r="3147" spans="89:91">
      <c r="CK3147" s="63">
        <v>38572</v>
      </c>
      <c r="CL3147" s="70">
        <v>160.0636972092781</v>
      </c>
      <c r="CM3147" s="70">
        <v>153.78930599649155</v>
      </c>
    </row>
    <row r="3148" spans="89:91">
      <c r="CK3148" s="63">
        <v>38573</v>
      </c>
      <c r="CL3148" s="70">
        <v>160.7123954064935</v>
      </c>
      <c r="CM3148" s="70">
        <v>154.01251372311205</v>
      </c>
    </row>
    <row r="3149" spans="89:91">
      <c r="CK3149" s="63">
        <v>38574</v>
      </c>
      <c r="CL3149" s="70">
        <v>161.73477884026045</v>
      </c>
      <c r="CM3149" s="70">
        <v>154.12852659101515</v>
      </c>
    </row>
    <row r="3150" spans="89:91">
      <c r="CK3150" s="63">
        <v>38575</v>
      </c>
      <c r="CL3150" s="70">
        <v>160.45770672851134</v>
      </c>
      <c r="CM3150" s="70">
        <v>154.24455220392448</v>
      </c>
    </row>
    <row r="3151" spans="89:91">
      <c r="CK3151" s="63">
        <v>38576</v>
      </c>
      <c r="CL3151" s="70">
        <v>160.42720503346436</v>
      </c>
      <c r="CM3151" s="70">
        <v>154.57505473876009</v>
      </c>
    </row>
    <row r="3152" spans="89:91">
      <c r="CK3152" s="63">
        <v>38577</v>
      </c>
      <c r="CL3152" s="70">
        <v>160.42080436802027</v>
      </c>
      <c r="CM3152" s="70">
        <v>154.58387987918437</v>
      </c>
    </row>
    <row r="3153" spans="89:91">
      <c r="CK3153" s="63">
        <v>38578</v>
      </c>
      <c r="CL3153" s="70">
        <v>160.41440395794757</v>
      </c>
      <c r="CM3153" s="70">
        <v>154.59270552346169</v>
      </c>
    </row>
    <row r="3154" spans="89:91">
      <c r="CK3154" s="63">
        <v>38579</v>
      </c>
      <c r="CL3154" s="70">
        <v>160.408003803236</v>
      </c>
      <c r="CM3154" s="70">
        <v>154.60153167162071</v>
      </c>
    </row>
    <row r="3155" spans="89:91">
      <c r="CK3155" s="63">
        <v>38580</v>
      </c>
      <c r="CL3155" s="70">
        <v>160.86356070174213</v>
      </c>
      <c r="CM3155" s="70">
        <v>154.87849977066162</v>
      </c>
    </row>
    <row r="3156" spans="89:91">
      <c r="CK3156" s="63">
        <v>38581</v>
      </c>
      <c r="CL3156" s="70">
        <v>160.7403190141965</v>
      </c>
      <c r="CM3156" s="70">
        <v>155.15549899159535</v>
      </c>
    </row>
    <row r="3157" spans="89:91">
      <c r="CK3157" s="63">
        <v>38582</v>
      </c>
      <c r="CL3157" s="70">
        <v>159.87138423341517</v>
      </c>
      <c r="CM3157" s="70">
        <v>155.37889492391312</v>
      </c>
    </row>
    <row r="3158" spans="89:91">
      <c r="CK3158" s="63">
        <v>38583</v>
      </c>
      <c r="CL3158" s="70">
        <v>158.96184484014401</v>
      </c>
      <c r="CM3158" s="70">
        <v>155.92414071096431</v>
      </c>
    </row>
    <row r="3159" spans="89:91">
      <c r="CK3159" s="63">
        <v>38584</v>
      </c>
      <c r="CL3159" s="70">
        <v>158.95550263910033</v>
      </c>
      <c r="CM3159" s="70">
        <v>155.93304287463903</v>
      </c>
    </row>
    <row r="3160" spans="89:91">
      <c r="CK3160" s="63">
        <v>38585</v>
      </c>
      <c r="CL3160" s="70">
        <v>158.94916069109544</v>
      </c>
      <c r="CM3160" s="70">
        <v>155.9419455465642</v>
      </c>
    </row>
    <row r="3161" spans="89:91">
      <c r="CK3161" s="63">
        <v>38586</v>
      </c>
      <c r="CL3161" s="70">
        <v>160.14336513578311</v>
      </c>
      <c r="CM3161" s="70">
        <v>155.9508487267689</v>
      </c>
    </row>
    <row r="3162" spans="89:91">
      <c r="CK3162" s="63">
        <v>38587</v>
      </c>
      <c r="CL3162" s="70">
        <v>159.65623048679015</v>
      </c>
      <c r="CM3162" s="70">
        <v>156.01340214091516</v>
      </c>
    </row>
    <row r="3163" spans="89:91">
      <c r="CK3163" s="63">
        <v>38588</v>
      </c>
      <c r="CL3163" s="70">
        <v>159.22596255092196</v>
      </c>
      <c r="CM3163" s="70">
        <v>155.96865661213283</v>
      </c>
    </row>
    <row r="3164" spans="89:91">
      <c r="CK3164" s="63">
        <v>38589</v>
      </c>
      <c r="CL3164" s="70">
        <v>160.10268770243977</v>
      </c>
      <c r="CM3164" s="70">
        <v>155.97756131735011</v>
      </c>
    </row>
    <row r="3165" spans="89:91">
      <c r="CK3165" s="63">
        <v>38590</v>
      </c>
      <c r="CL3165" s="70">
        <v>159.81935814959974</v>
      </c>
      <c r="CM3165" s="70">
        <v>156.0937843613936</v>
      </c>
    </row>
    <row r="3166" spans="89:91">
      <c r="CK3166" s="63">
        <v>38591</v>
      </c>
      <c r="CL3166" s="70">
        <v>159.81298173580635</v>
      </c>
      <c r="CM3166" s="70">
        <v>156.10269621051879</v>
      </c>
    </row>
    <row r="3167" spans="89:91">
      <c r="CK3167" s="63">
        <v>38592</v>
      </c>
      <c r="CL3167" s="70">
        <v>159.80660557641681</v>
      </c>
      <c r="CM3167" s="70">
        <v>156.11160856844745</v>
      </c>
    </row>
    <row r="3168" spans="89:91">
      <c r="CK3168" s="63">
        <v>38593</v>
      </c>
      <c r="CL3168" s="70">
        <v>160.39606275852105</v>
      </c>
      <c r="CM3168" s="70">
        <v>156.33519386069528</v>
      </c>
    </row>
    <row r="3169" spans="89:91">
      <c r="CK3169" s="63">
        <v>38594</v>
      </c>
      <c r="CL3169" s="70">
        <v>160.52581705631098</v>
      </c>
      <c r="CM3169" s="70">
        <v>156.29044832215217</v>
      </c>
    </row>
    <row r="3170" spans="89:91">
      <c r="CK3170" s="63">
        <v>38595</v>
      </c>
      <c r="CL3170" s="70">
        <v>161.45423621870836</v>
      </c>
      <c r="CM3170" s="70">
        <v>156.24569716471228</v>
      </c>
    </row>
    <row r="3171" spans="89:91">
      <c r="CK3171" s="63">
        <v>38596</v>
      </c>
      <c r="CL3171" s="70">
        <v>161.92431638500409</v>
      </c>
      <c r="CM3171" s="70">
        <v>156.20284091094749</v>
      </c>
    </row>
    <row r="3172" spans="89:91">
      <c r="CK3172" s="63">
        <v>38597</v>
      </c>
      <c r="CL3172" s="70">
        <v>162.84070648981347</v>
      </c>
      <c r="CM3172" s="70">
        <v>156.21365964112829</v>
      </c>
    </row>
    <row r="3173" spans="89:91">
      <c r="CK3173" s="63">
        <v>38598</v>
      </c>
      <c r="CL3173" s="70">
        <v>162.80170599398255</v>
      </c>
      <c r="CM3173" s="70">
        <v>156.22447912062279</v>
      </c>
    </row>
    <row r="3174" spans="89:91">
      <c r="CK3174" s="63">
        <v>38599</v>
      </c>
      <c r="CL3174" s="70">
        <v>162.76271483880555</v>
      </c>
      <c r="CM3174" s="70">
        <v>156.23529934948289</v>
      </c>
    </row>
    <row r="3175" spans="89:91">
      <c r="CK3175" s="63">
        <v>38600</v>
      </c>
      <c r="CL3175" s="70">
        <v>162.56373754859413</v>
      </c>
      <c r="CM3175" s="70">
        <v>156.08504185319569</v>
      </c>
    </row>
    <row r="3176" spans="89:91">
      <c r="CK3176" s="63">
        <v>38601</v>
      </c>
      <c r="CL3176" s="70">
        <v>162.50129880509243</v>
      </c>
      <c r="CM3176" s="70">
        <v>156.09585242452221</v>
      </c>
    </row>
    <row r="3177" spans="89:91">
      <c r="CK3177" s="63">
        <v>38602</v>
      </c>
      <c r="CL3177" s="70">
        <v>162.09046420242848</v>
      </c>
      <c r="CM3177" s="70">
        <v>155.99926321914526</v>
      </c>
    </row>
    <row r="3178" spans="89:91">
      <c r="CK3178" s="63">
        <v>38603</v>
      </c>
      <c r="CL3178" s="70">
        <v>162.09423782404193</v>
      </c>
      <c r="CM3178" s="70">
        <v>155.95636386732895</v>
      </c>
    </row>
    <row r="3179" spans="89:91">
      <c r="CK3179" s="63">
        <v>38604</v>
      </c>
      <c r="CL3179" s="70">
        <v>162.8124890626851</v>
      </c>
      <c r="CM3179" s="70">
        <v>156.34311943771078</v>
      </c>
    </row>
    <row r="3180" spans="89:91">
      <c r="CK3180" s="63">
        <v>38605</v>
      </c>
      <c r="CL3180" s="70">
        <v>162.77349532495339</v>
      </c>
      <c r="CM3180" s="70">
        <v>156.35394788369143</v>
      </c>
    </row>
    <row r="3181" spans="89:91">
      <c r="CK3181" s="63">
        <v>38606</v>
      </c>
      <c r="CL3181" s="70">
        <v>162.73451092625695</v>
      </c>
      <c r="CM3181" s="70">
        <v>156.36477707965864</v>
      </c>
    </row>
    <row r="3182" spans="89:91">
      <c r="CK3182" s="63">
        <v>38607</v>
      </c>
      <c r="CL3182" s="70">
        <v>162.25023798760816</v>
      </c>
      <c r="CM3182" s="70">
        <v>156.69792019713606</v>
      </c>
    </row>
    <row r="3183" spans="89:91">
      <c r="CK3183" s="63">
        <v>38608</v>
      </c>
      <c r="CL3183" s="70">
        <v>162.05377056619679</v>
      </c>
      <c r="CM3183" s="70">
        <v>156.81621838193723</v>
      </c>
    </row>
    <row r="3184" spans="89:91">
      <c r="CK3184" s="63">
        <v>38609</v>
      </c>
      <c r="CL3184" s="70">
        <v>161.88014277367719</v>
      </c>
      <c r="CM3184" s="70">
        <v>156.82707959511848</v>
      </c>
    </row>
    <row r="3185" spans="89:91">
      <c r="CK3185" s="63">
        <v>38610</v>
      </c>
      <c r="CL3185" s="70">
        <v>162.40844610992471</v>
      </c>
      <c r="CM3185" s="70">
        <v>156.56929143797868</v>
      </c>
    </row>
    <row r="3186" spans="89:91">
      <c r="CK3186" s="63">
        <v>38611</v>
      </c>
      <c r="CL3186" s="70">
        <v>162.24481103966525</v>
      </c>
      <c r="CM3186" s="70">
        <v>156.41893431111174</v>
      </c>
    </row>
    <row r="3187" spans="89:91">
      <c r="CK3187" s="63">
        <v>38612</v>
      </c>
      <c r="CL3187" s="70">
        <v>162.20595326133125</v>
      </c>
      <c r="CM3187" s="70">
        <v>156.4297680080895</v>
      </c>
    </row>
    <row r="3188" spans="89:91">
      <c r="CK3188" s="63">
        <v>38613</v>
      </c>
      <c r="CL3188" s="70">
        <v>162.16710478947007</v>
      </c>
      <c r="CM3188" s="70">
        <v>156.44060245541743</v>
      </c>
    </row>
    <row r="3189" spans="89:91">
      <c r="CK3189" s="63">
        <v>38614</v>
      </c>
      <c r="CL3189" s="70">
        <v>161.86179750469176</v>
      </c>
      <c r="CM3189" s="70">
        <v>156.45143765314768</v>
      </c>
    </row>
    <row r="3190" spans="89:91">
      <c r="CK3190" s="63">
        <v>38615</v>
      </c>
      <c r="CL3190" s="70">
        <v>162.03941018798324</v>
      </c>
      <c r="CM3190" s="70">
        <v>156.62351950336031</v>
      </c>
    </row>
    <row r="3191" spans="89:91">
      <c r="CK3191" s="63">
        <v>38616</v>
      </c>
      <c r="CL3191" s="70">
        <v>162.71055688342202</v>
      </c>
      <c r="CM3191" s="70">
        <v>156.63436737006745</v>
      </c>
    </row>
    <row r="3192" spans="89:91">
      <c r="CK3192" s="63">
        <v>38617</v>
      </c>
      <c r="CL3192" s="70">
        <v>162.11913880970636</v>
      </c>
      <c r="CM3192" s="70">
        <v>156.53770382888314</v>
      </c>
    </row>
    <row r="3193" spans="89:91">
      <c r="CK3193" s="63">
        <v>38618</v>
      </c>
      <c r="CL3193" s="70">
        <v>161.93240382930415</v>
      </c>
      <c r="CM3193" s="70">
        <v>156.44102614633113</v>
      </c>
    </row>
    <row r="3194" spans="89:91">
      <c r="CK3194" s="63">
        <v>38619</v>
      </c>
      <c r="CL3194" s="70">
        <v>161.89362087277834</v>
      </c>
      <c r="CM3194" s="70">
        <v>156.45186137340653</v>
      </c>
    </row>
    <row r="3195" spans="89:91">
      <c r="CK3195" s="63">
        <v>38620</v>
      </c>
      <c r="CL3195" s="70">
        <v>161.85484720480545</v>
      </c>
      <c r="CM3195" s="70">
        <v>156.46269735093813</v>
      </c>
    </row>
    <row r="3196" spans="89:91">
      <c r="CK3196" s="63">
        <v>38621</v>
      </c>
      <c r="CL3196" s="70">
        <v>162.12482312426394</v>
      </c>
      <c r="CM3196" s="70">
        <v>156.47353407897805</v>
      </c>
    </row>
    <row r="3197" spans="89:91">
      <c r="CK3197" s="63">
        <v>38622</v>
      </c>
      <c r="CL3197" s="70">
        <v>161.87954050846983</v>
      </c>
      <c r="CM3197" s="70">
        <v>156.48437155757813</v>
      </c>
    </row>
    <row r="3198" spans="89:91">
      <c r="CK3198" s="63">
        <v>38623</v>
      </c>
      <c r="CL3198" s="70">
        <v>162.5215106866371</v>
      </c>
      <c r="CM3198" s="70">
        <v>156.76410189982607</v>
      </c>
    </row>
    <row r="3199" spans="89:91">
      <c r="CK3199" s="63">
        <v>38624</v>
      </c>
      <c r="CL3199" s="70">
        <v>163.19145527710774</v>
      </c>
      <c r="CM3199" s="70">
        <v>156.77495950337931</v>
      </c>
    </row>
    <row r="3200" spans="89:91">
      <c r="CK3200" s="63">
        <v>38625</v>
      </c>
      <c r="CL3200" s="70">
        <v>162.70021433579598</v>
      </c>
      <c r="CM3200" s="70">
        <v>156.51688849725937</v>
      </c>
    </row>
    <row r="3201" spans="89:91">
      <c r="CK3201" s="63">
        <v>38626</v>
      </c>
      <c r="CL3201" s="70">
        <v>162.67754783167868</v>
      </c>
      <c r="CM3201" s="70">
        <v>156.48543916771527</v>
      </c>
    </row>
    <row r="3202" spans="89:91">
      <c r="CK3202" s="63">
        <v>38627</v>
      </c>
      <c r="CL3202" s="70">
        <v>162.65489530660108</v>
      </c>
      <c r="CM3202" s="70">
        <v>156.45399615736355</v>
      </c>
    </row>
    <row r="3203" spans="89:91">
      <c r="CK3203" s="63">
        <v>38628</v>
      </c>
      <c r="CL3203" s="70">
        <v>162.20857502753617</v>
      </c>
      <c r="CM3203" s="70">
        <v>156.36880600807359</v>
      </c>
    </row>
    <row r="3204" spans="89:91">
      <c r="CK3204" s="63">
        <v>38629</v>
      </c>
      <c r="CL3204" s="70">
        <v>161.87036306613052</v>
      </c>
      <c r="CM3204" s="70">
        <v>156.60609971333599</v>
      </c>
    </row>
    <row r="3205" spans="89:91">
      <c r="CK3205" s="63">
        <v>38630</v>
      </c>
      <c r="CL3205" s="70">
        <v>162.0076903593619</v>
      </c>
      <c r="CM3205" s="70">
        <v>157.0582191749431</v>
      </c>
    </row>
    <row r="3206" spans="89:91">
      <c r="CK3206" s="63">
        <v>38631</v>
      </c>
      <c r="CL3206" s="70">
        <v>162.58706313759663</v>
      </c>
      <c r="CM3206" s="70">
        <v>157.67131380553491</v>
      </c>
    </row>
    <row r="3207" spans="89:91">
      <c r="CK3207" s="63">
        <v>38632</v>
      </c>
      <c r="CL3207" s="70">
        <v>163.61132687538412</v>
      </c>
      <c r="CM3207" s="70">
        <v>157.74705304765823</v>
      </c>
    </row>
    <row r="3208" spans="89:91">
      <c r="CK3208" s="63">
        <v>38633</v>
      </c>
      <c r="CL3208" s="70">
        <v>163.58854432343136</v>
      </c>
      <c r="CM3208" s="70">
        <v>157.71535653807675</v>
      </c>
    </row>
    <row r="3209" spans="89:91">
      <c r="CK3209" s="63">
        <v>38634</v>
      </c>
      <c r="CL3209" s="70">
        <v>163.56576494390364</v>
      </c>
      <c r="CM3209" s="70">
        <v>157.68366639735422</v>
      </c>
    </row>
    <row r="3210" spans="89:91">
      <c r="CK3210" s="63">
        <v>38635</v>
      </c>
      <c r="CL3210" s="70">
        <v>163.54298873635923</v>
      </c>
      <c r="CM3210" s="70">
        <v>157.6519826242108</v>
      </c>
    </row>
    <row r="3211" spans="89:91">
      <c r="CK3211" s="63">
        <v>38636</v>
      </c>
      <c r="CL3211" s="70">
        <v>164.28835349694165</v>
      </c>
      <c r="CM3211" s="70">
        <v>158.5326461055848</v>
      </c>
    </row>
    <row r="3212" spans="89:91">
      <c r="CK3212" s="63">
        <v>38637</v>
      </c>
      <c r="CL3212" s="70">
        <v>164.69071322262835</v>
      </c>
      <c r="CM3212" s="70">
        <v>159.09101134848075</v>
      </c>
    </row>
    <row r="3213" spans="89:91">
      <c r="CK3213" s="63">
        <v>38638</v>
      </c>
      <c r="CL3213" s="70">
        <v>165.02342710737054</v>
      </c>
      <c r="CM3213" s="70">
        <v>160.07831017379218</v>
      </c>
    </row>
    <row r="3214" spans="89:91">
      <c r="CK3214" s="63">
        <v>38639</v>
      </c>
      <c r="CL3214" s="70">
        <v>165.38194973450646</v>
      </c>
      <c r="CM3214" s="70">
        <v>159.34889326566486</v>
      </c>
    </row>
    <row r="3215" spans="89:91">
      <c r="CK3215" s="63">
        <v>38640</v>
      </c>
      <c r="CL3215" s="70">
        <v>165.35892062684115</v>
      </c>
      <c r="CM3215" s="70">
        <v>159.31687489432534</v>
      </c>
    </row>
    <row r="3216" spans="89:91">
      <c r="CK3216" s="63">
        <v>38641</v>
      </c>
      <c r="CL3216" s="70">
        <v>165.33589472593329</v>
      </c>
      <c r="CM3216" s="70">
        <v>159.2848629565172</v>
      </c>
    </row>
    <row r="3217" spans="89:91">
      <c r="CK3217" s="63">
        <v>38642</v>
      </c>
      <c r="CL3217" s="70">
        <v>165.11545374944487</v>
      </c>
      <c r="CM3217" s="70">
        <v>159.14565256542031</v>
      </c>
    </row>
    <row r="3218" spans="89:91">
      <c r="CK3218" s="63">
        <v>38643</v>
      </c>
      <c r="CL3218" s="70">
        <v>164.7459074207475</v>
      </c>
      <c r="CM3218" s="70">
        <v>159.11367503174262</v>
      </c>
    </row>
    <row r="3219" spans="89:91">
      <c r="CK3219" s="63">
        <v>38644</v>
      </c>
      <c r="CL3219" s="70">
        <v>164.74376882566534</v>
      </c>
      <c r="CM3219" s="70">
        <v>159.29602753931985</v>
      </c>
    </row>
    <row r="3220" spans="89:91">
      <c r="CK3220" s="63">
        <v>38645</v>
      </c>
      <c r="CL3220" s="70">
        <v>165.29541283461603</v>
      </c>
      <c r="CM3220" s="70">
        <v>159.746151030959</v>
      </c>
    </row>
    <row r="3221" spans="89:91">
      <c r="CK3221" s="63">
        <v>38646</v>
      </c>
      <c r="CL3221" s="70">
        <v>164.5625469494137</v>
      </c>
      <c r="CM3221" s="70">
        <v>159.71405283762397</v>
      </c>
    </row>
    <row r="3222" spans="89:91">
      <c r="CK3222" s="63">
        <v>38647</v>
      </c>
      <c r="CL3222" s="70">
        <v>164.539631941957</v>
      </c>
      <c r="CM3222" s="70">
        <v>159.68196109385912</v>
      </c>
    </row>
    <row r="3223" spans="89:91">
      <c r="CK3223" s="63">
        <v>38648</v>
      </c>
      <c r="CL3223" s="70">
        <v>164.51672012536952</v>
      </c>
      <c r="CM3223" s="70">
        <v>159.64987579836858</v>
      </c>
    </row>
    <row r="3224" spans="89:91">
      <c r="CK3224" s="63">
        <v>38649</v>
      </c>
      <c r="CL3224" s="70">
        <v>164.54892505968789</v>
      </c>
      <c r="CM3224" s="70">
        <v>159.40368857031285</v>
      </c>
    </row>
    <row r="3225" spans="89:91">
      <c r="CK3225" s="63">
        <v>38650</v>
      </c>
      <c r="CL3225" s="70">
        <v>165.41820887485119</v>
      </c>
      <c r="CM3225" s="70">
        <v>159.90682258434586</v>
      </c>
    </row>
    <row r="3226" spans="89:91">
      <c r="CK3226" s="63">
        <v>38651</v>
      </c>
      <c r="CL3226" s="70">
        <v>165.4279574371559</v>
      </c>
      <c r="CM3226" s="70">
        <v>160.46325355706674</v>
      </c>
    </row>
    <row r="3227" spans="89:91">
      <c r="CK3227" s="63">
        <v>38652</v>
      </c>
      <c r="CL3227" s="70">
        <v>166.39983511725353</v>
      </c>
      <c r="CM3227" s="70">
        <v>161.44741314655838</v>
      </c>
    </row>
    <row r="3228" spans="89:91">
      <c r="CK3228" s="63">
        <v>38653</v>
      </c>
      <c r="CL3228" s="70">
        <v>166.68505784042159</v>
      </c>
      <c r="CM3228" s="70">
        <v>161.25452085481797</v>
      </c>
    </row>
    <row r="3229" spans="89:91">
      <c r="CK3229" s="63">
        <v>38654</v>
      </c>
      <c r="CL3229" s="70">
        <v>166.66184727754356</v>
      </c>
      <c r="CM3229" s="70">
        <v>161.2221195809648</v>
      </c>
    </row>
    <row r="3230" spans="89:91">
      <c r="CK3230" s="63">
        <v>38655</v>
      </c>
      <c r="CL3230" s="70">
        <v>166.63863994669026</v>
      </c>
      <c r="CM3230" s="70">
        <v>161.18972481758058</v>
      </c>
    </row>
    <row r="3231" spans="89:91">
      <c r="CK3231" s="63">
        <v>38656</v>
      </c>
      <c r="CL3231" s="70">
        <v>166.02106659251362</v>
      </c>
      <c r="CM3231" s="70">
        <v>160.46246247535589</v>
      </c>
    </row>
    <row r="3232" spans="89:91">
      <c r="CK3232" s="63">
        <v>38657</v>
      </c>
      <c r="CL3232" s="70">
        <v>165.64814352718093</v>
      </c>
      <c r="CM3232" s="70">
        <v>159.8369925272161</v>
      </c>
    </row>
    <row r="3233" spans="89:91">
      <c r="CK3233" s="63">
        <v>38658</v>
      </c>
      <c r="CL3233" s="70">
        <v>165.46705967233214</v>
      </c>
      <c r="CM3233" s="70">
        <v>159.42574638975975</v>
      </c>
    </row>
    <row r="3234" spans="89:91">
      <c r="CK3234" s="63">
        <v>38659</v>
      </c>
      <c r="CL3234" s="70">
        <v>165.46216244820354</v>
      </c>
      <c r="CM3234" s="70">
        <v>159.12163773116362</v>
      </c>
    </row>
    <row r="3235" spans="89:91">
      <c r="CK3235" s="63">
        <v>38660</v>
      </c>
      <c r="CL3235" s="70">
        <v>165.13576715209788</v>
      </c>
      <c r="CM3235" s="70">
        <v>159.0311448606025</v>
      </c>
    </row>
    <row r="3236" spans="89:91">
      <c r="CK3236" s="63">
        <v>38661</v>
      </c>
      <c r="CL3236" s="70">
        <v>165.07457119140335</v>
      </c>
      <c r="CM3236" s="70">
        <v>158.94070345356161</v>
      </c>
    </row>
    <row r="3237" spans="89:91">
      <c r="CK3237" s="63">
        <v>38662</v>
      </c>
      <c r="CL3237" s="70">
        <v>165.01339790868869</v>
      </c>
      <c r="CM3237" s="70">
        <v>158.85031348077351</v>
      </c>
    </row>
    <row r="3238" spans="89:91">
      <c r="CK3238" s="63">
        <v>38663</v>
      </c>
      <c r="CL3238" s="70">
        <v>164.66918180004632</v>
      </c>
      <c r="CM3238" s="70">
        <v>158.28082005912526</v>
      </c>
    </row>
    <row r="3239" spans="89:91">
      <c r="CK3239" s="63">
        <v>38664</v>
      </c>
      <c r="CL3239" s="70">
        <v>164.25806708176012</v>
      </c>
      <c r="CM3239" s="70">
        <v>157.65871385554382</v>
      </c>
    </row>
    <row r="3240" spans="89:91">
      <c r="CK3240" s="63">
        <v>38665</v>
      </c>
      <c r="CL3240" s="70">
        <v>164.95428083963648</v>
      </c>
      <c r="CM3240" s="70">
        <v>157.88812629723787</v>
      </c>
    </row>
    <row r="3241" spans="89:91">
      <c r="CK3241" s="63">
        <v>38666</v>
      </c>
      <c r="CL3241" s="70">
        <v>165.18322384355406</v>
      </c>
      <c r="CM3241" s="70">
        <v>157.85148357536113</v>
      </c>
    </row>
    <row r="3242" spans="89:91">
      <c r="CK3242" s="63">
        <v>38667</v>
      </c>
      <c r="CL3242" s="70">
        <v>164.96551049886051</v>
      </c>
      <c r="CM3242" s="70">
        <v>157.60235777892123</v>
      </c>
    </row>
    <row r="3243" spans="89:91">
      <c r="CK3243" s="63">
        <v>38668</v>
      </c>
      <c r="CL3243" s="70">
        <v>164.90437763182302</v>
      </c>
      <c r="CM3243" s="70">
        <v>157.51272892664215</v>
      </c>
    </row>
    <row r="3244" spans="89:91">
      <c r="CK3244" s="63">
        <v>38669</v>
      </c>
      <c r="CL3244" s="70">
        <v>164.84326741938423</v>
      </c>
      <c r="CM3244" s="70">
        <v>157.42315104651394</v>
      </c>
    </row>
    <row r="3245" spans="89:91">
      <c r="CK3245" s="63">
        <v>38670</v>
      </c>
      <c r="CL3245" s="70">
        <v>163.35878577858495</v>
      </c>
      <c r="CM3245" s="70">
        <v>157.22756841415969</v>
      </c>
    </row>
    <row r="3246" spans="89:91">
      <c r="CK3246" s="63">
        <v>38671</v>
      </c>
      <c r="CL3246" s="70">
        <v>162.84768043762043</v>
      </c>
      <c r="CM3246" s="70">
        <v>156.44918272738758</v>
      </c>
    </row>
    <row r="3247" spans="89:91">
      <c r="CK3247" s="63">
        <v>38672</v>
      </c>
      <c r="CL3247" s="70">
        <v>162.82212406501404</v>
      </c>
      <c r="CM3247" s="70">
        <v>156.25427458720921</v>
      </c>
    </row>
    <row r="3248" spans="89:91">
      <c r="CK3248" s="63">
        <v>38673</v>
      </c>
      <c r="CL3248" s="70">
        <v>162.64557796109307</v>
      </c>
      <c r="CM3248" s="70">
        <v>155.79485039767999</v>
      </c>
    </row>
    <row r="3249" spans="89:91">
      <c r="CK3249" s="63">
        <v>38674</v>
      </c>
      <c r="CL3249" s="70">
        <v>161.5918104073555</v>
      </c>
      <c r="CM3249" s="70">
        <v>155.70624947933763</v>
      </c>
    </row>
    <row r="3250" spans="89:91">
      <c r="CK3250" s="63">
        <v>38675</v>
      </c>
      <c r="CL3250" s="70">
        <v>161.53192776503772</v>
      </c>
      <c r="CM3250" s="70">
        <v>155.61769894855752</v>
      </c>
    </row>
    <row r="3251" spans="89:91">
      <c r="CK3251" s="63">
        <v>38676</v>
      </c>
      <c r="CL3251" s="70">
        <v>161.4720673140107</v>
      </c>
      <c r="CM3251" s="70">
        <v>155.52919877668418</v>
      </c>
    </row>
    <row r="3252" spans="89:91">
      <c r="CK3252" s="63">
        <v>38677</v>
      </c>
      <c r="CL3252" s="70">
        <v>161.3845107140427</v>
      </c>
      <c r="CM3252" s="70">
        <v>155.22948050295466</v>
      </c>
    </row>
    <row r="3253" spans="89:91">
      <c r="CK3253" s="63">
        <v>38678</v>
      </c>
      <c r="CL3253" s="70">
        <v>161.01185627026072</v>
      </c>
      <c r="CM3253" s="70">
        <v>155.45792353673812</v>
      </c>
    </row>
    <row r="3254" spans="89:91">
      <c r="CK3254" s="63">
        <v>38679</v>
      </c>
      <c r="CL3254" s="70">
        <v>161.649836865829</v>
      </c>
      <c r="CM3254" s="70">
        <v>155.63329948289913</v>
      </c>
    </row>
    <row r="3255" spans="89:91">
      <c r="CK3255" s="63">
        <v>38680</v>
      </c>
      <c r="CL3255" s="70">
        <v>161.93050374844699</v>
      </c>
      <c r="CM3255" s="70">
        <v>155.86115272460179</v>
      </c>
    </row>
    <row r="3256" spans="89:91">
      <c r="CK3256" s="63">
        <v>38681</v>
      </c>
      <c r="CL3256" s="70">
        <v>162.58500289931234</v>
      </c>
      <c r="CM3256" s="70">
        <v>156.56297002401402</v>
      </c>
    </row>
    <row r="3257" spans="89:91">
      <c r="CK3257" s="63">
        <v>38682</v>
      </c>
      <c r="CL3257" s="70">
        <v>162.52475220003302</v>
      </c>
      <c r="CM3257" s="70">
        <v>156.47393227413249</v>
      </c>
    </row>
    <row r="3258" spans="89:91">
      <c r="CK3258" s="63">
        <v>38683</v>
      </c>
      <c r="CL3258" s="70">
        <v>162.46452382843884</v>
      </c>
      <c r="CM3258" s="70">
        <v>156.38494516024042</v>
      </c>
    </row>
    <row r="3259" spans="89:91">
      <c r="CK3259" s="63">
        <v>38684</v>
      </c>
      <c r="CL3259" s="70">
        <v>164.61649273546757</v>
      </c>
      <c r="CM3259" s="70">
        <v>157.29554556515916</v>
      </c>
    </row>
    <row r="3260" spans="89:91">
      <c r="CK3260" s="63">
        <v>38685</v>
      </c>
      <c r="CL3260" s="70">
        <v>164.01160114096015</v>
      </c>
      <c r="CM3260" s="70">
        <v>156.47000916538394</v>
      </c>
    </row>
    <row r="3261" spans="89:91">
      <c r="CK3261" s="63">
        <v>38686</v>
      </c>
      <c r="CL3261" s="70">
        <v>163.36637041157763</v>
      </c>
      <c r="CM3261" s="70">
        <v>155.85555041065635</v>
      </c>
    </row>
    <row r="3262" spans="89:91">
      <c r="CK3262" s="63">
        <v>38687</v>
      </c>
      <c r="CL3262" s="70">
        <v>163.29916269753338</v>
      </c>
      <c r="CM3262" s="70">
        <v>156.43027751352113</v>
      </c>
    </row>
    <row r="3263" spans="89:91">
      <c r="CK3263" s="63">
        <v>38688</v>
      </c>
      <c r="CL3263" s="70">
        <v>163.68936226011419</v>
      </c>
      <c r="CM3263" s="70">
        <v>156.53198557045408</v>
      </c>
    </row>
    <row r="3264" spans="89:91">
      <c r="CK3264" s="63">
        <v>38689</v>
      </c>
      <c r="CL3264" s="70">
        <v>163.64494216228167</v>
      </c>
      <c r="CM3264" s="70">
        <v>156.47612765970763</v>
      </c>
    </row>
    <row r="3265" spans="89:91">
      <c r="CK3265" s="63">
        <v>38690</v>
      </c>
      <c r="CL3265" s="70">
        <v>163.60053411865394</v>
      </c>
      <c r="CM3265" s="70">
        <v>156.42028968166807</v>
      </c>
    </row>
    <row r="3266" spans="89:91">
      <c r="CK3266" s="63">
        <v>38691</v>
      </c>
      <c r="CL3266" s="70">
        <v>165.47841715750079</v>
      </c>
      <c r="CM3266" s="70">
        <v>157.6233603642448</v>
      </c>
    </row>
    <row r="3267" spans="89:91">
      <c r="CK3267" s="63">
        <v>38692</v>
      </c>
      <c r="CL3267" s="70">
        <v>165.63270042504919</v>
      </c>
      <c r="CM3267" s="70">
        <v>157.14763316514464</v>
      </c>
    </row>
    <row r="3268" spans="89:91">
      <c r="CK3268" s="63">
        <v>38693</v>
      </c>
      <c r="CL3268" s="70">
        <v>164.36540785670422</v>
      </c>
      <c r="CM3268" s="70">
        <v>156.82947422202017</v>
      </c>
    </row>
    <row r="3269" spans="89:91">
      <c r="CK3269" s="63">
        <v>38694</v>
      </c>
      <c r="CL3269" s="70">
        <v>164.32080430155276</v>
      </c>
      <c r="CM3269" s="70">
        <v>156.77351015345243</v>
      </c>
    </row>
    <row r="3270" spans="89:91">
      <c r="CK3270" s="63">
        <v>38695</v>
      </c>
      <c r="CL3270" s="70">
        <v>164.32825268887376</v>
      </c>
      <c r="CM3270" s="70">
        <v>157.60800677169794</v>
      </c>
    </row>
    <row r="3271" spans="89:91">
      <c r="CK3271" s="63">
        <v>38696</v>
      </c>
      <c r="CL3271" s="70">
        <v>164.28365921645567</v>
      </c>
      <c r="CM3271" s="70">
        <v>157.55176488641743</v>
      </c>
    </row>
    <row r="3272" spans="89:91">
      <c r="CK3272" s="63">
        <v>38697</v>
      </c>
      <c r="CL3272" s="70">
        <v>164.23907784529067</v>
      </c>
      <c r="CM3272" s="70">
        <v>157.49554307086385</v>
      </c>
    </row>
    <row r="3273" spans="89:91">
      <c r="CK3273" s="63">
        <v>38698</v>
      </c>
      <c r="CL3273" s="70">
        <v>164.6784709099976</v>
      </c>
      <c r="CM3273" s="70">
        <v>157.70095537789186</v>
      </c>
    </row>
    <row r="3274" spans="89:91">
      <c r="CK3274" s="63">
        <v>38699</v>
      </c>
      <c r="CL3274" s="70">
        <v>163.80482516232493</v>
      </c>
      <c r="CM3274" s="70">
        <v>157.12163891637078</v>
      </c>
    </row>
    <row r="3275" spans="89:91">
      <c r="CK3275" s="63">
        <v>38700</v>
      </c>
      <c r="CL3275" s="70">
        <v>163.34329424807882</v>
      </c>
      <c r="CM3275" s="70">
        <v>156.75185773244812</v>
      </c>
    </row>
    <row r="3276" spans="89:91">
      <c r="CK3276" s="63">
        <v>38701</v>
      </c>
      <c r="CL3276" s="70">
        <v>163.55410568715664</v>
      </c>
      <c r="CM3276" s="70">
        <v>157.58445727271652</v>
      </c>
    </row>
    <row r="3277" spans="89:91">
      <c r="CK3277" s="63">
        <v>38702</v>
      </c>
      <c r="CL3277" s="70">
        <v>163.92284345205405</v>
      </c>
      <c r="CM3277" s="70">
        <v>158.57318713289243</v>
      </c>
    </row>
    <row r="3278" spans="89:91">
      <c r="CK3278" s="63">
        <v>38703</v>
      </c>
      <c r="CL3278" s="70">
        <v>163.8783599948361</v>
      </c>
      <c r="CM3278" s="70">
        <v>158.51660082625753</v>
      </c>
    </row>
    <row r="3279" spans="89:91">
      <c r="CK3279" s="63">
        <v>38704</v>
      </c>
      <c r="CL3279" s="70">
        <v>163.83388860901673</v>
      </c>
      <c r="CM3279" s="70">
        <v>158.46003471225524</v>
      </c>
    </row>
    <row r="3280" spans="89:91">
      <c r="CK3280" s="63">
        <v>38705</v>
      </c>
      <c r="CL3280" s="70">
        <v>162.27603646946707</v>
      </c>
      <c r="CM3280" s="70">
        <v>157.88156625061984</v>
      </c>
    </row>
    <row r="3281" spans="89:91">
      <c r="CK3281" s="63">
        <v>38706</v>
      </c>
      <c r="CL3281" s="70">
        <v>162.84192734688298</v>
      </c>
      <c r="CM3281" s="70">
        <v>158.29478940465154</v>
      </c>
    </row>
    <row r="3282" spans="89:91">
      <c r="CK3282" s="63">
        <v>38707</v>
      </c>
      <c r="CL3282" s="70">
        <v>163.55889081598215</v>
      </c>
      <c r="CM3282" s="70">
        <v>158.18614743261313</v>
      </c>
    </row>
    <row r="3283" spans="89:91">
      <c r="CK3283" s="63">
        <v>38708</v>
      </c>
      <c r="CL3283" s="70">
        <v>162.66084199556613</v>
      </c>
      <c r="CM3283" s="70">
        <v>157.60833524625198</v>
      </c>
    </row>
    <row r="3284" spans="89:91">
      <c r="CK3284" s="63">
        <v>38709</v>
      </c>
      <c r="CL3284" s="70">
        <v>162.99757361390755</v>
      </c>
      <c r="CM3284" s="70">
        <v>157.55209324375645</v>
      </c>
    </row>
    <row r="3285" spans="89:91">
      <c r="CK3285" s="63">
        <v>38710</v>
      </c>
      <c r="CL3285" s="70">
        <v>162.95334124555799</v>
      </c>
      <c r="CM3285" s="70">
        <v>157.49587131102965</v>
      </c>
    </row>
    <row r="3286" spans="89:91">
      <c r="CK3286" s="63">
        <v>38711</v>
      </c>
      <c r="CL3286" s="70">
        <v>162.90912088046937</v>
      </c>
      <c r="CM3286" s="70">
        <v>157.43966944090982</v>
      </c>
    </row>
    <row r="3287" spans="89:91">
      <c r="CK3287" s="63">
        <v>38712</v>
      </c>
      <c r="CL3287" s="70">
        <v>162.62816877008012</v>
      </c>
      <c r="CM3287" s="70">
        <v>157.12317752430866</v>
      </c>
    </row>
    <row r="3288" spans="89:91">
      <c r="CK3288" s="63">
        <v>38713</v>
      </c>
      <c r="CL3288" s="70">
        <v>162.07438115166624</v>
      </c>
      <c r="CM3288" s="70">
        <v>157.95184716661072</v>
      </c>
    </row>
    <row r="3289" spans="89:91">
      <c r="CK3289" s="63">
        <v>38714</v>
      </c>
      <c r="CL3289" s="70">
        <v>162.72054599039797</v>
      </c>
      <c r="CM3289" s="70">
        <v>158.15560693655982</v>
      </c>
    </row>
    <row r="3290" spans="89:91">
      <c r="CK3290" s="63">
        <v>38715</v>
      </c>
      <c r="CL3290" s="70">
        <v>162.66538001698626</v>
      </c>
      <c r="CM3290" s="70">
        <v>157.57910658397577</v>
      </c>
    </row>
    <row r="3291" spans="89:91">
      <c r="CK3291" s="63">
        <v>38716</v>
      </c>
      <c r="CL3291" s="70">
        <v>162.51119346980104</v>
      </c>
      <c r="CM3291" s="70">
        <v>157.62685050668685</v>
      </c>
    </row>
    <row r="3292" spans="89:91">
      <c r="CK3292" s="63">
        <v>38717</v>
      </c>
      <c r="CL3292" s="70">
        <v>162.46709308958614</v>
      </c>
      <c r="CM3292" s="70">
        <v>157.57060189708312</v>
      </c>
    </row>
    <row r="3293" spans="89:91">
      <c r="CK3293" s="63">
        <v>38718</v>
      </c>
      <c r="CL3293" s="70">
        <v>162.42273319917746</v>
      </c>
      <c r="CM3293" s="70">
        <v>157.53681242950532</v>
      </c>
    </row>
    <row r="3294" spans="89:91">
      <c r="CK3294" s="63">
        <v>38719</v>
      </c>
      <c r="CL3294" s="70">
        <v>162.27567468168681</v>
      </c>
      <c r="CM3294" s="70">
        <v>157.39913638834869</v>
      </c>
    </row>
    <row r="3295" spans="89:91">
      <c r="CK3295" s="63">
        <v>38720</v>
      </c>
      <c r="CL3295" s="70">
        <v>162.94271049413427</v>
      </c>
      <c r="CM3295" s="70">
        <v>157.78086985142215</v>
      </c>
    </row>
    <row r="3296" spans="89:91">
      <c r="CK3296" s="63">
        <v>38721</v>
      </c>
      <c r="CL3296" s="70">
        <v>164.67214315340698</v>
      </c>
      <c r="CM3296" s="70">
        <v>157.79895992702632</v>
      </c>
    </row>
    <row r="3297" spans="89:91">
      <c r="CK3297" s="63">
        <v>38722</v>
      </c>
      <c r="CL3297" s="70">
        <v>165.08016148598671</v>
      </c>
      <c r="CM3297" s="70">
        <v>158.33616997217928</v>
      </c>
    </row>
    <row r="3298" spans="89:91">
      <c r="CK3298" s="63">
        <v>38723</v>
      </c>
      <c r="CL3298" s="70">
        <v>165.92424457805274</v>
      </c>
      <c r="CM3298" s="70">
        <v>158.82123999616704</v>
      </c>
    </row>
    <row r="3299" spans="89:91">
      <c r="CK3299" s="63">
        <v>38724</v>
      </c>
      <c r="CL3299" s="70">
        <v>165.8789407496549</v>
      </c>
      <c r="CM3299" s="70">
        <v>158.78718234153541</v>
      </c>
    </row>
    <row r="3300" spans="89:91">
      <c r="CK3300" s="63">
        <v>38725</v>
      </c>
      <c r="CL3300" s="70">
        <v>165.83364929097954</v>
      </c>
      <c r="CM3300" s="70">
        <v>158.75313199023316</v>
      </c>
    </row>
    <row r="3301" spans="89:91">
      <c r="CK3301" s="63">
        <v>38726</v>
      </c>
      <c r="CL3301" s="70">
        <v>166.54145786564237</v>
      </c>
      <c r="CM3301" s="70">
        <v>158.92656487395004</v>
      </c>
    </row>
    <row r="3302" spans="89:91">
      <c r="CK3302" s="63">
        <v>38727</v>
      </c>
      <c r="CL3302" s="70">
        <v>166.03255257568321</v>
      </c>
      <c r="CM3302" s="70">
        <v>158.52947960979279</v>
      </c>
    </row>
    <row r="3303" spans="89:91">
      <c r="CK3303" s="63">
        <v>38728</v>
      </c>
      <c r="CL3303" s="70">
        <v>165.27682724468929</v>
      </c>
      <c r="CM3303" s="70">
        <v>158.18440407964178</v>
      </c>
    </row>
    <row r="3304" spans="89:91">
      <c r="CK3304" s="63">
        <v>38729</v>
      </c>
      <c r="CL3304" s="70">
        <v>164.67872900560792</v>
      </c>
      <c r="CM3304" s="70">
        <v>157.52845552316899</v>
      </c>
    </row>
    <row r="3305" spans="89:91">
      <c r="CK3305" s="63">
        <v>38730</v>
      </c>
      <c r="CL3305" s="70">
        <v>164.59529439386887</v>
      </c>
      <c r="CM3305" s="70">
        <v>157.28737706767765</v>
      </c>
    </row>
    <row r="3306" spans="89:91">
      <c r="CK3306" s="63">
        <v>38731</v>
      </c>
      <c r="CL3306" s="70">
        <v>164.55035342100933</v>
      </c>
      <c r="CM3306" s="70">
        <v>157.25364833488209</v>
      </c>
    </row>
    <row r="3307" spans="89:91">
      <c r="CK3307" s="63">
        <v>38732</v>
      </c>
      <c r="CL3307" s="70">
        <v>164.50542471879862</v>
      </c>
      <c r="CM3307" s="70">
        <v>157.21992683488193</v>
      </c>
    </row>
    <row r="3308" spans="89:91">
      <c r="CK3308" s="63">
        <v>38733</v>
      </c>
      <c r="CL3308" s="70">
        <v>164.45281846469001</v>
      </c>
      <c r="CM3308" s="70">
        <v>157.18621256612616</v>
      </c>
    </row>
    <row r="3309" spans="89:91">
      <c r="CK3309" s="63">
        <v>38734</v>
      </c>
      <c r="CL3309" s="70">
        <v>163.60207813284683</v>
      </c>
      <c r="CM3309" s="70">
        <v>157.72208627197267</v>
      </c>
    </row>
    <row r="3310" spans="89:91">
      <c r="CK3310" s="63">
        <v>38735</v>
      </c>
      <c r="CL3310" s="70">
        <v>163.29673179149188</v>
      </c>
      <c r="CM3310" s="70">
        <v>157.84357121203539</v>
      </c>
    </row>
    <row r="3311" spans="89:91">
      <c r="CK3311" s="63">
        <v>38736</v>
      </c>
      <c r="CL3311" s="70">
        <v>162.97348813772408</v>
      </c>
      <c r="CM3311" s="70">
        <v>157.65444962093048</v>
      </c>
    </row>
    <row r="3312" spans="89:91">
      <c r="CK3312" s="63">
        <v>38737</v>
      </c>
      <c r="CL3312" s="70">
        <v>163.96788839960709</v>
      </c>
      <c r="CM3312" s="70">
        <v>157.20666806358221</v>
      </c>
    </row>
    <row r="3313" spans="89:91">
      <c r="CK3313" s="63">
        <v>38738</v>
      </c>
      <c r="CL3313" s="70">
        <v>163.92311873319875</v>
      </c>
      <c r="CM3313" s="70">
        <v>157.17295663803966</v>
      </c>
    </row>
    <row r="3314" spans="89:91">
      <c r="CK3314" s="63">
        <v>38739</v>
      </c>
      <c r="CL3314" s="70">
        <v>163.87836129066582</v>
      </c>
      <c r="CM3314" s="70">
        <v>157.13925244158116</v>
      </c>
    </row>
    <row r="3315" spans="89:91">
      <c r="CK3315" s="63">
        <v>38740</v>
      </c>
      <c r="CL3315" s="70">
        <v>165.04301405163068</v>
      </c>
      <c r="CM3315" s="70">
        <v>157.10555547265648</v>
      </c>
    </row>
    <row r="3316" spans="89:91">
      <c r="CK3316" s="63">
        <v>38741</v>
      </c>
      <c r="CL3316" s="70">
        <v>165.4095723707004</v>
      </c>
      <c r="CM3316" s="70">
        <v>157.02016333809962</v>
      </c>
    </row>
    <row r="3317" spans="89:91">
      <c r="CK3317" s="63">
        <v>38742</v>
      </c>
      <c r="CL3317" s="70">
        <v>165.83112500419992</v>
      </c>
      <c r="CM3317" s="70">
        <v>157.65847886576319</v>
      </c>
    </row>
    <row r="3318" spans="89:91">
      <c r="CK3318" s="63">
        <v>38743</v>
      </c>
      <c r="CL3318" s="70">
        <v>166.39502600113428</v>
      </c>
      <c r="CM3318" s="70">
        <v>157.98643209280883</v>
      </c>
    </row>
    <row r="3319" spans="89:91">
      <c r="CK3319" s="63">
        <v>38744</v>
      </c>
      <c r="CL3319" s="70">
        <v>166.49194834933516</v>
      </c>
      <c r="CM3319" s="70">
        <v>157.95255345453074</v>
      </c>
    </row>
    <row r="3320" spans="89:91">
      <c r="CK3320" s="63">
        <v>38745</v>
      </c>
      <c r="CL3320" s="70">
        <v>166.44648951553529</v>
      </c>
      <c r="CM3320" s="70">
        <v>157.91868208119385</v>
      </c>
    </row>
    <row r="3321" spans="89:91">
      <c r="CK3321" s="63">
        <v>38746</v>
      </c>
      <c r="CL3321" s="70">
        <v>166.40104309378049</v>
      </c>
      <c r="CM3321" s="70">
        <v>157.88481797124015</v>
      </c>
    </row>
    <row r="3322" spans="89:91">
      <c r="CK3322" s="63">
        <v>38747</v>
      </c>
      <c r="CL3322" s="70">
        <v>166.58386593061044</v>
      </c>
      <c r="CM3322" s="70">
        <v>158.05750474250783</v>
      </c>
    </row>
    <row r="3323" spans="89:91">
      <c r="CK3323" s="63">
        <v>38748</v>
      </c>
      <c r="CL3323" s="70">
        <v>167.11122250150657</v>
      </c>
      <c r="CM3323" s="70">
        <v>158.28173502358024</v>
      </c>
    </row>
    <row r="3324" spans="89:91">
      <c r="CK3324" s="63">
        <v>38749</v>
      </c>
      <c r="CL3324" s="70">
        <v>166.49919186135145</v>
      </c>
      <c r="CM3324" s="70">
        <v>158.36551970123199</v>
      </c>
    </row>
    <row r="3325" spans="89:91">
      <c r="CK3325" s="63">
        <v>38750</v>
      </c>
      <c r="CL3325" s="70">
        <v>166.42271070584394</v>
      </c>
      <c r="CM3325" s="70">
        <v>158.39766925076958</v>
      </c>
    </row>
    <row r="3326" spans="89:91">
      <c r="CK3326" s="63">
        <v>38751</v>
      </c>
      <c r="CL3326" s="70">
        <v>166.38459276187018</v>
      </c>
      <c r="CM3326" s="70">
        <v>158.27499110382533</v>
      </c>
    </row>
    <row r="3327" spans="89:91">
      <c r="CK3327" s="63">
        <v>38752</v>
      </c>
      <c r="CL3327" s="70">
        <v>166.38602324305498</v>
      </c>
      <c r="CM3327" s="70">
        <v>158.25553963524894</v>
      </c>
    </row>
    <row r="3328" spans="89:91">
      <c r="CK3328" s="63">
        <v>38753</v>
      </c>
      <c r="CL3328" s="70">
        <v>166.38745373653828</v>
      </c>
      <c r="CM3328" s="70">
        <v>158.23609055719308</v>
      </c>
    </row>
    <row r="3329" spans="89:91">
      <c r="CK3329" s="63">
        <v>38754</v>
      </c>
      <c r="CL3329" s="70">
        <v>167.19111944334239</v>
      </c>
      <c r="CM3329" s="70">
        <v>158.31981742258833</v>
      </c>
    </row>
    <row r="3330" spans="89:91">
      <c r="CK3330" s="63">
        <v>38755</v>
      </c>
      <c r="CL3330" s="70">
        <v>167.19598587227074</v>
      </c>
      <c r="CM3330" s="70">
        <v>158.55826262885341</v>
      </c>
    </row>
    <row r="3331" spans="89:91">
      <c r="CK3331" s="63">
        <v>38756</v>
      </c>
      <c r="CL3331" s="70">
        <v>167.03516155608511</v>
      </c>
      <c r="CM3331" s="70">
        <v>158.43562815173996</v>
      </c>
    </row>
    <row r="3332" spans="89:91">
      <c r="CK3332" s="63">
        <v>38757</v>
      </c>
      <c r="CL3332" s="70">
        <v>167.30952846576298</v>
      </c>
      <c r="CM3332" s="70">
        <v>158.10675038487986</v>
      </c>
    </row>
    <row r="3333" spans="89:91">
      <c r="CK3333" s="63">
        <v>38758</v>
      </c>
      <c r="CL3333" s="70">
        <v>167.55429014880173</v>
      </c>
      <c r="CM3333" s="70">
        <v>158.13888101444218</v>
      </c>
    </row>
    <row r="3334" spans="89:91">
      <c r="CK3334" s="63">
        <v>38759</v>
      </c>
      <c r="CL3334" s="70">
        <v>167.55573068638708</v>
      </c>
      <c r="CM3334" s="70">
        <v>158.11944627334185</v>
      </c>
    </row>
    <row r="3335" spans="89:91">
      <c r="CK3335" s="63">
        <v>38760</v>
      </c>
      <c r="CL3335" s="70">
        <v>167.55717123635731</v>
      </c>
      <c r="CM3335" s="70">
        <v>158.10001392070637</v>
      </c>
    </row>
    <row r="3336" spans="89:91">
      <c r="CK3336" s="63">
        <v>38761</v>
      </c>
      <c r="CL3336" s="70">
        <v>167.68179520254026</v>
      </c>
      <c r="CM3336" s="70">
        <v>158.18366878438451</v>
      </c>
    </row>
    <row r="3337" spans="89:91">
      <c r="CK3337" s="63">
        <v>38762</v>
      </c>
      <c r="CL3337" s="70">
        <v>168.12781893930372</v>
      </c>
      <c r="CM3337" s="70">
        <v>158.26730069837731</v>
      </c>
    </row>
    <row r="3338" spans="89:91">
      <c r="CK3338" s="63">
        <v>38763</v>
      </c>
      <c r="CL3338" s="70">
        <v>168.173075680772</v>
      </c>
      <c r="CM3338" s="70">
        <v>158.24785017492607</v>
      </c>
    </row>
    <row r="3339" spans="89:91">
      <c r="CK3339" s="63">
        <v>38764</v>
      </c>
      <c r="CL3339" s="70">
        <v>168.61712031172905</v>
      </c>
      <c r="CM3339" s="70">
        <v>158.02230838894297</v>
      </c>
    </row>
    <row r="3340" spans="89:91">
      <c r="CK3340" s="63">
        <v>38765</v>
      </c>
      <c r="CL3340" s="70">
        <v>168.36619564136021</v>
      </c>
      <c r="CM3340" s="70">
        <v>158.05440505540795</v>
      </c>
    </row>
    <row r="3341" spans="89:91">
      <c r="CK3341" s="63">
        <v>38766</v>
      </c>
      <c r="CL3341" s="70">
        <v>168.36764315925248</v>
      </c>
      <c r="CM3341" s="70">
        <v>158.03498069612124</v>
      </c>
    </row>
    <row r="3342" spans="89:91">
      <c r="CK3342" s="63">
        <v>38767</v>
      </c>
      <c r="CL3342" s="70">
        <v>168.36909068958977</v>
      </c>
      <c r="CM3342" s="70">
        <v>158.01555872402358</v>
      </c>
    </row>
    <row r="3343" spans="89:91">
      <c r="CK3343" s="63">
        <v>38768</v>
      </c>
      <c r="CL3343" s="70">
        <v>168.27264164621636</v>
      </c>
      <c r="CM3343" s="70">
        <v>157.89314295946107</v>
      </c>
    </row>
    <row r="3344" spans="89:91">
      <c r="CK3344" s="63">
        <v>38769</v>
      </c>
      <c r="CL3344" s="70">
        <v>168.64908020912071</v>
      </c>
      <c r="CM3344" s="70">
        <v>158.07970546169503</v>
      </c>
    </row>
    <row r="3345" spans="89:91">
      <c r="CK3345" s="63">
        <v>38770</v>
      </c>
      <c r="CL3345" s="70">
        <v>168.62867360112915</v>
      </c>
      <c r="CM3345" s="70">
        <v>158.21473429078588</v>
      </c>
    </row>
    <row r="3346" spans="89:91">
      <c r="CK3346" s="63">
        <v>38771</v>
      </c>
      <c r="CL3346" s="70">
        <v>168.48925812319061</v>
      </c>
      <c r="CM3346" s="70">
        <v>158.24676933275393</v>
      </c>
    </row>
    <row r="3347" spans="89:91">
      <c r="CK3347" s="63">
        <v>38772</v>
      </c>
      <c r="CL3347" s="70">
        <v>168.71304404791795</v>
      </c>
      <c r="CM3347" s="70">
        <v>158.27879411111184</v>
      </c>
    </row>
    <row r="3348" spans="89:91">
      <c r="CK3348" s="63">
        <v>38773</v>
      </c>
      <c r="CL3348" s="70">
        <v>168.71449454781785</v>
      </c>
      <c r="CM3348" s="70">
        <v>158.25934217515848</v>
      </c>
    </row>
    <row r="3349" spans="89:91">
      <c r="CK3349" s="63">
        <v>38774</v>
      </c>
      <c r="CL3349" s="70">
        <v>168.71594506018829</v>
      </c>
      <c r="CM3349" s="70">
        <v>158.23989262978321</v>
      </c>
    </row>
    <row r="3350" spans="89:91">
      <c r="CK3350" s="63">
        <v>38775</v>
      </c>
      <c r="CL3350" s="70">
        <v>168.25620793347994</v>
      </c>
      <c r="CM3350" s="70">
        <v>158.22044547469221</v>
      </c>
    </row>
    <row r="3351" spans="89:91">
      <c r="CK3351" s="63">
        <v>38776</v>
      </c>
      <c r="CL3351" s="70">
        <v>169.29422033369173</v>
      </c>
      <c r="CM3351" s="70">
        <v>158.14955322968618</v>
      </c>
    </row>
    <row r="3352" spans="89:91">
      <c r="CK3352" s="63">
        <v>38777</v>
      </c>
      <c r="CL3352" s="70">
        <v>168.99459389743268</v>
      </c>
      <c r="CM3352" s="70">
        <v>157.78760968416299</v>
      </c>
    </row>
    <row r="3353" spans="89:91">
      <c r="CK3353" s="63">
        <v>38778</v>
      </c>
      <c r="CL3353" s="70">
        <v>169.13215615472555</v>
      </c>
      <c r="CM3353" s="70">
        <v>157.68295622166687</v>
      </c>
    </row>
    <row r="3354" spans="89:91">
      <c r="CK3354" s="63">
        <v>38779</v>
      </c>
      <c r="CL3354" s="70">
        <v>169.33718183333616</v>
      </c>
      <c r="CM3354" s="70">
        <v>157.93812335378482</v>
      </c>
    </row>
    <row r="3355" spans="89:91">
      <c r="CK3355" s="63">
        <v>38780</v>
      </c>
      <c r="CL3355" s="70">
        <v>169.28297427909177</v>
      </c>
      <c r="CM3355" s="70">
        <v>157.88483187191147</v>
      </c>
    </row>
    <row r="3356" spans="89:91">
      <c r="CK3356" s="63">
        <v>38781</v>
      </c>
      <c r="CL3356" s="70">
        <v>169.22878407755698</v>
      </c>
      <c r="CM3356" s="70">
        <v>157.83155837165</v>
      </c>
    </row>
    <row r="3357" spans="89:91">
      <c r="CK3357" s="63">
        <v>38782</v>
      </c>
      <c r="CL3357" s="70">
        <v>168.97691616713303</v>
      </c>
      <c r="CM3357" s="70">
        <v>157.98367649203161</v>
      </c>
    </row>
    <row r="3358" spans="89:91">
      <c r="CK3358" s="63">
        <v>38783</v>
      </c>
      <c r="CL3358" s="70">
        <v>167.06705931038616</v>
      </c>
      <c r="CM3358" s="70">
        <v>158.0843479005604</v>
      </c>
    </row>
    <row r="3359" spans="89:91">
      <c r="CK3359" s="63">
        <v>38784</v>
      </c>
      <c r="CL3359" s="70">
        <v>166.76573764711063</v>
      </c>
      <c r="CM3359" s="70">
        <v>158.18493338519721</v>
      </c>
    </row>
    <row r="3360" spans="89:91">
      <c r="CK3360" s="63">
        <v>38785</v>
      </c>
      <c r="CL3360" s="70">
        <v>167.25238251900319</v>
      </c>
      <c r="CM3360" s="70">
        <v>158.13155862468258</v>
      </c>
    </row>
    <row r="3361" spans="89:91">
      <c r="CK3361" s="63">
        <v>38786</v>
      </c>
      <c r="CL3361" s="70">
        <v>167.91873767801962</v>
      </c>
      <c r="CM3361" s="70">
        <v>158.02692772471534</v>
      </c>
    </row>
    <row r="3362" spans="89:91">
      <c r="CK3362" s="63">
        <v>38787</v>
      </c>
      <c r="CL3362" s="70">
        <v>167.86498419055289</v>
      </c>
      <c r="CM3362" s="70">
        <v>157.97360627847098</v>
      </c>
    </row>
    <row r="3363" spans="89:91">
      <c r="CK3363" s="63">
        <v>38788</v>
      </c>
      <c r="CL3363" s="70">
        <v>167.81124791044169</v>
      </c>
      <c r="CM3363" s="70">
        <v>157.92030282394913</v>
      </c>
    </row>
    <row r="3364" spans="89:91">
      <c r="CK3364" s="63">
        <v>38789</v>
      </c>
      <c r="CL3364" s="70">
        <v>167.85982393129581</v>
      </c>
      <c r="CM3364" s="70">
        <v>157.76457282726901</v>
      </c>
    </row>
    <row r="3365" spans="89:91">
      <c r="CK3365" s="63">
        <v>38790</v>
      </c>
      <c r="CL3365" s="70">
        <v>168.43663179491801</v>
      </c>
      <c r="CM3365" s="70">
        <v>157.50651998286037</v>
      </c>
    </row>
    <row r="3366" spans="89:91">
      <c r="CK3366" s="63">
        <v>38791</v>
      </c>
      <c r="CL3366" s="70">
        <v>168.32249215413938</v>
      </c>
      <c r="CM3366" s="70">
        <v>157.24862332098132</v>
      </c>
    </row>
    <row r="3367" spans="89:91">
      <c r="CK3367" s="63">
        <v>38792</v>
      </c>
      <c r="CL3367" s="70">
        <v>169.42100955017938</v>
      </c>
      <c r="CM3367" s="70">
        <v>157.24673492135946</v>
      </c>
    </row>
    <row r="3368" spans="89:91">
      <c r="CK3368" s="63">
        <v>38793</v>
      </c>
      <c r="CL3368" s="70">
        <v>168.8446699062454</v>
      </c>
      <c r="CM3368" s="70">
        <v>157.19367672777224</v>
      </c>
    </row>
    <row r="3369" spans="89:91">
      <c r="CK3369" s="63">
        <v>38794</v>
      </c>
      <c r="CL3369" s="70">
        <v>168.79062001298675</v>
      </c>
      <c r="CM3369" s="70">
        <v>157.14063643708079</v>
      </c>
    </row>
    <row r="3370" spans="89:91">
      <c r="CK3370" s="63">
        <v>38795</v>
      </c>
      <c r="CL3370" s="70">
        <v>168.73658742196787</v>
      </c>
      <c r="CM3370" s="70">
        <v>157.08761404324434</v>
      </c>
    </row>
    <row r="3371" spans="89:91">
      <c r="CK3371" s="63">
        <v>38796</v>
      </c>
      <c r="CL3371" s="70">
        <v>167.78021205310571</v>
      </c>
      <c r="CM3371" s="70">
        <v>157.08571094261268</v>
      </c>
    </row>
    <row r="3372" spans="89:91">
      <c r="CK3372" s="63">
        <v>38797</v>
      </c>
      <c r="CL3372" s="70">
        <v>167.02114796500396</v>
      </c>
      <c r="CM3372" s="70">
        <v>157.03270708173673</v>
      </c>
    </row>
    <row r="3373" spans="89:91">
      <c r="CK3373" s="63">
        <v>38798</v>
      </c>
      <c r="CL3373" s="70">
        <v>167.12811415752134</v>
      </c>
      <c r="CM3373" s="70">
        <v>157.03078802835958</v>
      </c>
    </row>
    <row r="3374" spans="89:91">
      <c r="CK3374" s="63">
        <v>38799</v>
      </c>
      <c r="CL3374" s="70">
        <v>166.78823926501252</v>
      </c>
      <c r="CM3374" s="70">
        <v>157.18200146731269</v>
      </c>
    </row>
    <row r="3375" spans="89:91">
      <c r="CK3375" s="63">
        <v>38800</v>
      </c>
      <c r="CL3375" s="70">
        <v>166.73484766826218</v>
      </c>
      <c r="CM3375" s="70">
        <v>157.12896511608764</v>
      </c>
    </row>
    <row r="3376" spans="89:91">
      <c r="CK3376" s="63">
        <v>38801</v>
      </c>
      <c r="CL3376" s="70">
        <v>166.68147316302031</v>
      </c>
      <c r="CM3376" s="70">
        <v>157.07594666038838</v>
      </c>
    </row>
    <row r="3377" spans="89:91">
      <c r="CK3377" s="63">
        <v>38802</v>
      </c>
      <c r="CL3377" s="70">
        <v>166.62811574381567</v>
      </c>
      <c r="CM3377" s="70">
        <v>157.02294609417646</v>
      </c>
    </row>
    <row r="3378" spans="89:91">
      <c r="CK3378" s="63">
        <v>38803</v>
      </c>
      <c r="CL3378" s="70">
        <v>165.99127884990648</v>
      </c>
      <c r="CM3378" s="70">
        <v>157.17388671562026</v>
      </c>
    </row>
    <row r="3379" spans="89:91">
      <c r="CK3379" s="63">
        <v>38804</v>
      </c>
      <c r="CL3379" s="70">
        <v>165.41581971091648</v>
      </c>
      <c r="CM3379" s="70">
        <v>157.06988947837402</v>
      </c>
    </row>
    <row r="3380" spans="89:91">
      <c r="CK3380" s="63">
        <v>38805</v>
      </c>
      <c r="CL3380" s="70">
        <v>165.17487831617325</v>
      </c>
      <c r="CM3380" s="70">
        <v>156.91499810006738</v>
      </c>
    </row>
    <row r="3381" spans="89:91">
      <c r="CK3381" s="63">
        <v>38806</v>
      </c>
      <c r="CL3381" s="70">
        <v>166.0531288275464</v>
      </c>
      <c r="CM3381" s="70">
        <v>156.91298107872979</v>
      </c>
    </row>
    <row r="3382" spans="89:91">
      <c r="CK3382" s="63">
        <v>38807</v>
      </c>
      <c r="CL3382" s="70">
        <v>166.78884349437297</v>
      </c>
      <c r="CM3382" s="70">
        <v>156.91094755343207</v>
      </c>
    </row>
    <row r="3383" spans="89:91">
      <c r="CK3383" s="63">
        <v>38808</v>
      </c>
      <c r="CL3383" s="70">
        <v>166.75810787413616</v>
      </c>
      <c r="CM3383" s="70">
        <v>156.88647662794594</v>
      </c>
    </row>
    <row r="3384" spans="89:91">
      <c r="CK3384" s="63">
        <v>38809</v>
      </c>
      <c r="CL3384" s="70">
        <v>166.72737791781739</v>
      </c>
      <c r="CM3384" s="70">
        <v>156.86200951880409</v>
      </c>
    </row>
    <row r="3385" spans="89:91">
      <c r="CK3385" s="63">
        <v>38810</v>
      </c>
      <c r="CL3385" s="70">
        <v>167.54261484180827</v>
      </c>
      <c r="CM3385" s="70">
        <v>156.99021093620829</v>
      </c>
    </row>
    <row r="3386" spans="89:91">
      <c r="CK3386" s="63">
        <v>38811</v>
      </c>
      <c r="CL3386" s="70">
        <v>168.33648980035363</v>
      </c>
      <c r="CM3386" s="70">
        <v>156.86396704786927</v>
      </c>
    </row>
    <row r="3387" spans="89:91">
      <c r="CK3387" s="63">
        <v>38812</v>
      </c>
      <c r="CL3387" s="70">
        <v>168.20884153193654</v>
      </c>
      <c r="CM3387" s="70">
        <v>156.68688635209537</v>
      </c>
    </row>
    <row r="3388" spans="89:91">
      <c r="CK3388" s="63">
        <v>38813</v>
      </c>
      <c r="CL3388" s="70">
        <v>167.84162594456703</v>
      </c>
      <c r="CM3388" s="70">
        <v>156.61158593796236</v>
      </c>
    </row>
    <row r="3389" spans="89:91">
      <c r="CK3389" s="63">
        <v>38814</v>
      </c>
      <c r="CL3389" s="70">
        <v>166.87538224882039</v>
      </c>
      <c r="CM3389" s="70">
        <v>156.68887469801572</v>
      </c>
    </row>
    <row r="3390" spans="89:91">
      <c r="CK3390" s="63">
        <v>38815</v>
      </c>
      <c r="CL3390" s="70">
        <v>166.84463068134013</v>
      </c>
      <c r="CM3390" s="70">
        <v>156.66443840573004</v>
      </c>
    </row>
    <row r="3391" spans="89:91">
      <c r="CK3391" s="63">
        <v>38816</v>
      </c>
      <c r="CL3391" s="70">
        <v>166.81388478071673</v>
      </c>
      <c r="CM3391" s="70">
        <v>156.64000592438748</v>
      </c>
    </row>
    <row r="3392" spans="89:91">
      <c r="CK3392" s="63">
        <v>38817</v>
      </c>
      <c r="CL3392" s="70">
        <v>166.99730552630527</v>
      </c>
      <c r="CM3392" s="70">
        <v>156.61557725339355</v>
      </c>
    </row>
    <row r="3393" spans="89:91">
      <c r="CK3393" s="63">
        <v>38818</v>
      </c>
      <c r="CL3393" s="70">
        <v>166.96387642679892</v>
      </c>
      <c r="CM3393" s="70">
        <v>156.38785326538729</v>
      </c>
    </row>
    <row r="3394" spans="89:91">
      <c r="CK3394" s="63">
        <v>38819</v>
      </c>
      <c r="CL3394" s="70">
        <v>167.02721459115747</v>
      </c>
      <c r="CM3394" s="70">
        <v>156.41428077401855</v>
      </c>
    </row>
    <row r="3395" spans="89:91">
      <c r="CK3395" s="63">
        <v>38820</v>
      </c>
      <c r="CL3395" s="70">
        <v>166.99643504422059</v>
      </c>
      <c r="CM3395" s="70">
        <v>156.38988730581593</v>
      </c>
    </row>
    <row r="3396" spans="89:91">
      <c r="CK3396" s="63">
        <v>38821</v>
      </c>
      <c r="CL3396" s="70">
        <v>166.96566116929654</v>
      </c>
      <c r="CM3396" s="70">
        <v>156.36549764187782</v>
      </c>
    </row>
    <row r="3397" spans="89:91">
      <c r="CK3397" s="63">
        <v>38822</v>
      </c>
      <c r="CL3397" s="70">
        <v>166.93489296534011</v>
      </c>
      <c r="CM3397" s="70">
        <v>156.34111178161086</v>
      </c>
    </row>
    <row r="3398" spans="89:91">
      <c r="CK3398" s="63">
        <v>38823</v>
      </c>
      <c r="CL3398" s="70">
        <v>166.90413043130627</v>
      </c>
      <c r="CM3398" s="70">
        <v>156.31672972442186</v>
      </c>
    </row>
    <row r="3399" spans="89:91">
      <c r="CK3399" s="63">
        <v>38824</v>
      </c>
      <c r="CL3399" s="70">
        <v>167.74100032177188</v>
      </c>
      <c r="CM3399" s="70">
        <v>156.19079698533201</v>
      </c>
    </row>
    <row r="3400" spans="89:91">
      <c r="CK3400" s="63">
        <v>38825</v>
      </c>
      <c r="CL3400" s="70">
        <v>167.68593518080627</v>
      </c>
      <c r="CM3400" s="70">
        <v>155.86182243076667</v>
      </c>
    </row>
    <row r="3401" spans="89:91">
      <c r="CK3401" s="63">
        <v>38826</v>
      </c>
      <c r="CL3401" s="70">
        <v>168.16660843053231</v>
      </c>
      <c r="CM3401" s="70">
        <v>155.73599230962421</v>
      </c>
    </row>
    <row r="3402" spans="89:91">
      <c r="CK3402" s="63">
        <v>38827</v>
      </c>
      <c r="CL3402" s="70">
        <v>166.8686515891446</v>
      </c>
      <c r="CM3402" s="70">
        <v>155.25492322128514</v>
      </c>
    </row>
    <row r="3403" spans="89:91">
      <c r="CK3403" s="63">
        <v>38828</v>
      </c>
      <c r="CL3403" s="70">
        <v>167.14648969403768</v>
      </c>
      <c r="CM3403" s="70">
        <v>155.23071055979312</v>
      </c>
    </row>
    <row r="3404" spans="89:91">
      <c r="CK3404" s="63">
        <v>38829</v>
      </c>
      <c r="CL3404" s="70">
        <v>167.11568816724773</v>
      </c>
      <c r="CM3404" s="70">
        <v>155.20650167436801</v>
      </c>
    </row>
    <row r="3405" spans="89:91">
      <c r="CK3405" s="63">
        <v>38830</v>
      </c>
      <c r="CL3405" s="70">
        <v>167.08489231652109</v>
      </c>
      <c r="CM3405" s="70">
        <v>155.18229656442091</v>
      </c>
    </row>
    <row r="3406" spans="89:91">
      <c r="CK3406" s="63">
        <v>38831</v>
      </c>
      <c r="CL3406" s="70">
        <v>166.84639205830308</v>
      </c>
      <c r="CM3406" s="70">
        <v>154.54943320165708</v>
      </c>
    </row>
    <row r="3407" spans="89:91">
      <c r="CK3407" s="63">
        <v>38832</v>
      </c>
      <c r="CL3407" s="70">
        <v>166.14216061197561</v>
      </c>
      <c r="CM3407" s="70">
        <v>154.22104701217046</v>
      </c>
    </row>
    <row r="3408" spans="89:91">
      <c r="CK3408" s="63">
        <v>38833</v>
      </c>
      <c r="CL3408" s="70">
        <v>166.23176081797243</v>
      </c>
      <c r="CM3408" s="70">
        <v>154.09558355543024</v>
      </c>
    </row>
    <row r="3409" spans="89:91">
      <c r="CK3409" s="63">
        <v>38834</v>
      </c>
      <c r="CL3409" s="70">
        <v>167.08813265830005</v>
      </c>
      <c r="CM3409" s="70">
        <v>154.32504224030387</v>
      </c>
    </row>
    <row r="3410" spans="89:91">
      <c r="CK3410" s="63">
        <v>38835</v>
      </c>
      <c r="CL3410" s="70">
        <v>168.33883998141849</v>
      </c>
      <c r="CM3410" s="70">
        <v>154.50373540529969</v>
      </c>
    </row>
    <row r="3411" spans="89:91">
      <c r="CK3411" s="63">
        <v>38836</v>
      </c>
      <c r="CL3411" s="70">
        <v>168.30781872994643</v>
      </c>
      <c r="CM3411" s="70">
        <v>154.47963989472265</v>
      </c>
    </row>
    <row r="3412" spans="89:91">
      <c r="CK3412" s="63">
        <v>38837</v>
      </c>
      <c r="CL3412" s="70">
        <v>168.27680319502821</v>
      </c>
      <c r="CM3412" s="70">
        <v>154.45554814194233</v>
      </c>
    </row>
    <row r="3413" spans="89:91">
      <c r="CK3413" s="63">
        <v>38838</v>
      </c>
      <c r="CL3413" s="70">
        <v>168.2637340985498</v>
      </c>
      <c r="CM3413" s="70">
        <v>154.44705665967078</v>
      </c>
    </row>
    <row r="3414" spans="89:91">
      <c r="CK3414" s="63">
        <v>38839</v>
      </c>
      <c r="CL3414" s="70">
        <v>168.8120046984647</v>
      </c>
      <c r="CM3414" s="70">
        <v>154.28655918198612</v>
      </c>
    </row>
    <row r="3415" spans="89:91">
      <c r="CK3415" s="63">
        <v>38840</v>
      </c>
      <c r="CL3415" s="70">
        <v>168.4647202193907</v>
      </c>
      <c r="CM3415" s="70">
        <v>154.12607888478922</v>
      </c>
    </row>
    <row r="3416" spans="89:91">
      <c r="CK3416" s="63">
        <v>38841</v>
      </c>
      <c r="CL3416" s="70">
        <v>168.85446231073234</v>
      </c>
      <c r="CM3416" s="70">
        <v>154.06694226602912</v>
      </c>
    </row>
    <row r="3417" spans="89:91">
      <c r="CK3417" s="63">
        <v>38842</v>
      </c>
      <c r="CL3417" s="70">
        <v>169.22257022106763</v>
      </c>
      <c r="CM3417" s="70">
        <v>154.05847214809154</v>
      </c>
    </row>
    <row r="3418" spans="89:91">
      <c r="CK3418" s="63">
        <v>38843</v>
      </c>
      <c r="CL3418" s="70">
        <v>169.20941687268711</v>
      </c>
      <c r="CM3418" s="70">
        <v>154.05000249581448</v>
      </c>
    </row>
    <row r="3419" spans="89:91">
      <c r="CK3419" s="63">
        <v>38844</v>
      </c>
      <c r="CL3419" s="70">
        <v>169.19626454669134</v>
      </c>
      <c r="CM3419" s="70">
        <v>154.04153330917239</v>
      </c>
    </row>
    <row r="3420" spans="89:91">
      <c r="CK3420" s="63">
        <v>38845</v>
      </c>
      <c r="CL3420" s="70">
        <v>168.77711240674955</v>
      </c>
      <c r="CM3420" s="70">
        <v>153.98241247877166</v>
      </c>
    </row>
    <row r="3421" spans="89:91">
      <c r="CK3421" s="63">
        <v>38846</v>
      </c>
      <c r="CL3421" s="70">
        <v>169.05919291433688</v>
      </c>
      <c r="CM3421" s="70">
        <v>154.02459633269066</v>
      </c>
    </row>
    <row r="3422" spans="89:91">
      <c r="CK3422" s="63">
        <v>38847</v>
      </c>
      <c r="CL3422" s="70">
        <v>169.45076655233117</v>
      </c>
      <c r="CM3422" s="70">
        <v>153.96548200266744</v>
      </c>
    </row>
    <row r="3423" spans="89:91">
      <c r="CK3423" s="63">
        <v>38848</v>
      </c>
      <c r="CL3423" s="70">
        <v>168.40241235454386</v>
      </c>
      <c r="CM3423" s="70">
        <v>153.65315492823146</v>
      </c>
    </row>
    <row r="3424" spans="89:91">
      <c r="CK3424" s="63">
        <v>38849</v>
      </c>
      <c r="CL3424" s="70">
        <v>166.98634888977543</v>
      </c>
      <c r="CM3424" s="70">
        <v>153.74598950204418</v>
      </c>
    </row>
    <row r="3425" spans="89:91">
      <c r="CK3425" s="63">
        <v>38850</v>
      </c>
      <c r="CL3425" s="70">
        <v>166.97336935862387</v>
      </c>
      <c r="CM3425" s="70">
        <v>153.73753702908428</v>
      </c>
    </row>
    <row r="3426" spans="89:91">
      <c r="CK3426" s="63">
        <v>38851</v>
      </c>
      <c r="CL3426" s="70">
        <v>166.96039083634653</v>
      </c>
      <c r="CM3426" s="70">
        <v>153.72908502081489</v>
      </c>
    </row>
    <row r="3427" spans="89:91">
      <c r="CK3427" s="63">
        <v>38852</v>
      </c>
      <c r="CL3427" s="70">
        <v>165.92960018350624</v>
      </c>
      <c r="CM3427" s="70">
        <v>153.9737965758224</v>
      </c>
    </row>
    <row r="3428" spans="89:91">
      <c r="CK3428" s="63">
        <v>38853</v>
      </c>
      <c r="CL3428" s="70">
        <v>167.17466603351039</v>
      </c>
      <c r="CM3428" s="70">
        <v>154.01596141484271</v>
      </c>
    </row>
    <row r="3429" spans="89:91">
      <c r="CK3429" s="63">
        <v>38854</v>
      </c>
      <c r="CL3429" s="70">
        <v>165.6502333359193</v>
      </c>
      <c r="CM3429" s="70">
        <v>154.31125641545108</v>
      </c>
    </row>
    <row r="3430" spans="89:91">
      <c r="CK3430" s="63">
        <v>38855</v>
      </c>
      <c r="CL3430" s="70">
        <v>166.56039357040805</v>
      </c>
      <c r="CM3430" s="70">
        <v>154.60651848176445</v>
      </c>
    </row>
    <row r="3431" spans="89:91">
      <c r="CK3431" s="63">
        <v>38856</v>
      </c>
      <c r="CL3431" s="70">
        <v>165.7511783075374</v>
      </c>
      <c r="CM3431" s="70">
        <v>154.69926167191491</v>
      </c>
    </row>
    <row r="3432" spans="89:91">
      <c r="CK3432" s="63">
        <v>38857</v>
      </c>
      <c r="CL3432" s="70">
        <v>165.73829478384482</v>
      </c>
      <c r="CM3432" s="70">
        <v>154.69075679103685</v>
      </c>
    </row>
    <row r="3433" spans="89:91">
      <c r="CK3433" s="63">
        <v>38858</v>
      </c>
      <c r="CL3433" s="70">
        <v>165.72541226156409</v>
      </c>
      <c r="CM3433" s="70">
        <v>154.68225237773049</v>
      </c>
    </row>
    <row r="3434" spans="89:91">
      <c r="CK3434" s="63">
        <v>38859</v>
      </c>
      <c r="CL3434" s="70">
        <v>163.92723603528466</v>
      </c>
      <c r="CM3434" s="70">
        <v>155.48355863318463</v>
      </c>
    </row>
    <row r="3435" spans="89:91">
      <c r="CK3435" s="63">
        <v>38860</v>
      </c>
      <c r="CL3435" s="70">
        <v>165.01792153425848</v>
      </c>
      <c r="CM3435" s="70">
        <v>155.47501063411607</v>
      </c>
    </row>
    <row r="3436" spans="89:91">
      <c r="CK3436" s="63">
        <v>38861</v>
      </c>
      <c r="CL3436" s="70">
        <v>161.95907526772518</v>
      </c>
      <c r="CM3436" s="70">
        <v>155.97253883124301</v>
      </c>
    </row>
    <row r="3437" spans="89:91">
      <c r="CK3437" s="63">
        <v>38862</v>
      </c>
      <c r="CL3437" s="70">
        <v>161.94648649698613</v>
      </c>
      <c r="CM3437" s="70">
        <v>155.96396394957466</v>
      </c>
    </row>
    <row r="3438" spans="89:91">
      <c r="CK3438" s="63">
        <v>38863</v>
      </c>
      <c r="CL3438" s="70">
        <v>164.38532540466844</v>
      </c>
      <c r="CM3438" s="70">
        <v>155.80358351446671</v>
      </c>
    </row>
    <row r="3439" spans="89:91">
      <c r="CK3439" s="63">
        <v>38864</v>
      </c>
      <c r="CL3439" s="70">
        <v>164.37254804612306</v>
      </c>
      <c r="CM3439" s="70">
        <v>155.79501792143253</v>
      </c>
    </row>
    <row r="3440" spans="89:91">
      <c r="CK3440" s="63">
        <v>38865</v>
      </c>
      <c r="CL3440" s="70">
        <v>164.3597716807374</v>
      </c>
      <c r="CM3440" s="70">
        <v>155.78645279930785</v>
      </c>
    </row>
    <row r="3441" spans="89:91">
      <c r="CK3441" s="63">
        <v>38866</v>
      </c>
      <c r="CL3441" s="70">
        <v>165.45236005082899</v>
      </c>
      <c r="CM3441" s="70">
        <v>155.67670082221545</v>
      </c>
    </row>
    <row r="3442" spans="89:91">
      <c r="CK3442" s="63">
        <v>38867</v>
      </c>
      <c r="CL3442" s="70">
        <v>163.90907983904327</v>
      </c>
      <c r="CM3442" s="70">
        <v>156.22464190068402</v>
      </c>
    </row>
    <row r="3443" spans="89:91">
      <c r="CK3443" s="63">
        <v>38868</v>
      </c>
      <c r="CL3443" s="70">
        <v>164.07608285680533</v>
      </c>
      <c r="CM3443" s="70">
        <v>156.06428885882966</v>
      </c>
    </row>
    <row r="3444" spans="89:91">
      <c r="CK3444" s="63">
        <v>38869</v>
      </c>
      <c r="CL3444" s="70">
        <v>165.18915097342321</v>
      </c>
      <c r="CM3444" s="70">
        <v>155.79911743133155</v>
      </c>
    </row>
    <row r="3445" spans="89:91">
      <c r="CK3445" s="63">
        <v>38870</v>
      </c>
      <c r="CL3445" s="70">
        <v>165.25187204834631</v>
      </c>
      <c r="CM3445" s="70">
        <v>155.73630730625442</v>
      </c>
    </row>
    <row r="3446" spans="89:91">
      <c r="CK3446" s="63">
        <v>38871</v>
      </c>
      <c r="CL3446" s="70">
        <v>165.22840472707182</v>
      </c>
      <c r="CM3446" s="70">
        <v>155.72408226993335</v>
      </c>
    </row>
    <row r="3447" spans="89:91">
      <c r="CK3447" s="63">
        <v>38872</v>
      </c>
      <c r="CL3447" s="70">
        <v>165.20494073837796</v>
      </c>
      <c r="CM3447" s="70">
        <v>155.71185819325694</v>
      </c>
    </row>
    <row r="3448" spans="89:91">
      <c r="CK3448" s="63">
        <v>38873</v>
      </c>
      <c r="CL3448" s="70">
        <v>165.39703300009577</v>
      </c>
      <c r="CM3448" s="70">
        <v>155.7502033239823</v>
      </c>
    </row>
    <row r="3449" spans="89:91">
      <c r="CK3449" s="63">
        <v>38874</v>
      </c>
      <c r="CL3449" s="70">
        <v>164.96527179888207</v>
      </c>
      <c r="CM3449" s="70">
        <v>155.88967003177939</v>
      </c>
    </row>
    <row r="3450" spans="89:91">
      <c r="CK3450" s="63">
        <v>38875</v>
      </c>
      <c r="CL3450" s="70">
        <v>165.22785846384028</v>
      </c>
      <c r="CM3450" s="70">
        <v>155.82687264764374</v>
      </c>
    </row>
    <row r="3451" spans="89:91">
      <c r="CK3451" s="63">
        <v>38876</v>
      </c>
      <c r="CL3451" s="70">
        <v>163.87194746578956</v>
      </c>
      <c r="CM3451" s="70">
        <v>155.86519684229862</v>
      </c>
    </row>
    <row r="3452" spans="89:91">
      <c r="CK3452" s="63">
        <v>38877</v>
      </c>
      <c r="CL3452" s="70">
        <v>164.0616606781</v>
      </c>
      <c r="CM3452" s="70">
        <v>155.80240931675257</v>
      </c>
    </row>
    <row r="3453" spans="89:91">
      <c r="CK3453" s="63">
        <v>38878</v>
      </c>
      <c r="CL3453" s="70">
        <v>164.03836237804305</v>
      </c>
      <c r="CM3453" s="70">
        <v>155.79017909153566</v>
      </c>
    </row>
    <row r="3454" spans="89:91">
      <c r="CK3454" s="63">
        <v>38879</v>
      </c>
      <c r="CL3454" s="70">
        <v>164.01506738656403</v>
      </c>
      <c r="CM3454" s="70">
        <v>155.7779498263707</v>
      </c>
    </row>
    <row r="3455" spans="89:91">
      <c r="CK3455" s="63">
        <v>38880</v>
      </c>
      <c r="CL3455" s="70">
        <v>163.32432686244121</v>
      </c>
      <c r="CM3455" s="70">
        <v>155.71518105345973</v>
      </c>
    </row>
    <row r="3456" spans="89:91">
      <c r="CK3456" s="63">
        <v>38881</v>
      </c>
      <c r="CL3456" s="70">
        <v>162.48800327065297</v>
      </c>
      <c r="CM3456" s="70">
        <v>155.80403067627682</v>
      </c>
    </row>
    <row r="3457" spans="89:91">
      <c r="CK3457" s="63">
        <v>38882</v>
      </c>
      <c r="CL3457" s="70">
        <v>163.17334037627208</v>
      </c>
      <c r="CM3457" s="70">
        <v>155.58967019037854</v>
      </c>
    </row>
    <row r="3458" spans="89:91">
      <c r="CK3458" s="63">
        <v>38883</v>
      </c>
      <c r="CL3458" s="70">
        <v>163.7677554533164</v>
      </c>
      <c r="CM3458" s="70">
        <v>155.62798523145625</v>
      </c>
    </row>
    <row r="3459" spans="89:91">
      <c r="CK3459" s="63">
        <v>38884</v>
      </c>
      <c r="CL3459" s="70">
        <v>164.03366910852608</v>
      </c>
      <c r="CM3459" s="70">
        <v>155.56524409800792</v>
      </c>
    </row>
    <row r="3460" spans="89:91">
      <c r="CK3460" s="63">
        <v>38885</v>
      </c>
      <c r="CL3460" s="70">
        <v>164.0103747835355</v>
      </c>
      <c r="CM3460" s="70">
        <v>155.55303248985894</v>
      </c>
    </row>
    <row r="3461" spans="89:91">
      <c r="CK3461" s="63">
        <v>38886</v>
      </c>
      <c r="CL3461" s="70">
        <v>163.98708376655833</v>
      </c>
      <c r="CM3461" s="70">
        <v>155.54082184030057</v>
      </c>
    </row>
    <row r="3462" spans="89:91">
      <c r="CK3462" s="63">
        <v>38887</v>
      </c>
      <c r="CL3462" s="70">
        <v>163.96379605712482</v>
      </c>
      <c r="CM3462" s="70">
        <v>155.52861214925747</v>
      </c>
    </row>
    <row r="3463" spans="89:91">
      <c r="CK3463" s="63">
        <v>38888</v>
      </c>
      <c r="CL3463" s="70">
        <v>163.68737060467399</v>
      </c>
      <c r="CM3463" s="70">
        <v>155.46589467894196</v>
      </c>
    </row>
    <row r="3464" spans="89:91">
      <c r="CK3464" s="63">
        <v>38889</v>
      </c>
      <c r="CL3464" s="70">
        <v>164.18856502341981</v>
      </c>
      <c r="CM3464" s="70">
        <v>155.3021765509678</v>
      </c>
    </row>
    <row r="3465" spans="89:91">
      <c r="CK3465" s="63">
        <v>38890</v>
      </c>
      <c r="CL3465" s="70">
        <v>163.75409831777625</v>
      </c>
      <c r="CM3465" s="70">
        <v>155.44148801814464</v>
      </c>
    </row>
    <row r="3466" spans="89:91">
      <c r="CK3466" s="63">
        <v>38891</v>
      </c>
      <c r="CL3466" s="70">
        <v>163.90554881460551</v>
      </c>
      <c r="CM3466" s="70">
        <v>155.58077665692355</v>
      </c>
    </row>
    <row r="3467" spans="89:91">
      <c r="CK3467" s="63">
        <v>38892</v>
      </c>
      <c r="CL3467" s="70">
        <v>163.88227268390264</v>
      </c>
      <c r="CM3467" s="70">
        <v>155.56856382949505</v>
      </c>
    </row>
    <row r="3468" spans="89:91">
      <c r="CK3468" s="63">
        <v>38893</v>
      </c>
      <c r="CL3468" s="70">
        <v>163.85899985862943</v>
      </c>
      <c r="CM3468" s="70">
        <v>155.55635196075281</v>
      </c>
    </row>
    <row r="3469" spans="89:91">
      <c r="CK3469" s="63">
        <v>38894</v>
      </c>
      <c r="CL3469" s="70">
        <v>164.50984248895989</v>
      </c>
      <c r="CM3469" s="70">
        <v>155.79656581701329</v>
      </c>
    </row>
    <row r="3470" spans="89:91">
      <c r="CK3470" s="63">
        <v>38895</v>
      </c>
      <c r="CL3470" s="70">
        <v>164.47979357950041</v>
      </c>
      <c r="CM3470" s="70">
        <v>155.98626001168142</v>
      </c>
    </row>
    <row r="3471" spans="89:91">
      <c r="CK3471" s="63">
        <v>38896</v>
      </c>
      <c r="CL3471" s="70">
        <v>164.45950047773135</v>
      </c>
      <c r="CM3471" s="70">
        <v>155.87306129925076</v>
      </c>
    </row>
    <row r="3472" spans="89:91">
      <c r="CK3472" s="63">
        <v>38897</v>
      </c>
      <c r="CL3472" s="70">
        <v>164.94486915554282</v>
      </c>
      <c r="CM3472" s="70">
        <v>155.86082552797293</v>
      </c>
    </row>
    <row r="3473" spans="89:91">
      <c r="CK3473" s="63">
        <v>38898</v>
      </c>
      <c r="CL3473" s="70">
        <v>167.01129986951921</v>
      </c>
      <c r="CM3473" s="70">
        <v>155.74765251075931</v>
      </c>
    </row>
    <row r="3474" spans="89:91">
      <c r="CK3474" s="63">
        <v>38899</v>
      </c>
      <c r="CL3474" s="70">
        <v>166.99460826199567</v>
      </c>
      <c r="CM3474" s="70">
        <v>155.74405871189279</v>
      </c>
    </row>
    <row r="3475" spans="89:91">
      <c r="CK3475" s="63">
        <v>38900</v>
      </c>
      <c r="CL3475" s="70">
        <v>166.97788894981227</v>
      </c>
      <c r="CM3475" s="70">
        <v>155.74046499595133</v>
      </c>
    </row>
    <row r="3476" spans="89:91">
      <c r="CK3476" s="63">
        <v>38901</v>
      </c>
      <c r="CL3476" s="70">
        <v>167.27394795239209</v>
      </c>
      <c r="CM3476" s="70">
        <v>155.6864057532886</v>
      </c>
    </row>
    <row r="3477" spans="89:91">
      <c r="CK3477" s="63">
        <v>38902</v>
      </c>
      <c r="CL3477" s="70">
        <v>167.26996674085674</v>
      </c>
      <c r="CM3477" s="70">
        <v>155.68281336766023</v>
      </c>
    </row>
    <row r="3478" spans="89:91">
      <c r="CK3478" s="63">
        <v>38903</v>
      </c>
      <c r="CL3478" s="70">
        <v>165.85366637012251</v>
      </c>
      <c r="CM3478" s="70">
        <v>155.78014762639273</v>
      </c>
    </row>
    <row r="3479" spans="89:91">
      <c r="CK3479" s="63">
        <v>38904</v>
      </c>
      <c r="CL3479" s="70">
        <v>166.58326574797042</v>
      </c>
      <c r="CM3479" s="70">
        <v>155.72609096139834</v>
      </c>
    </row>
    <row r="3480" spans="89:91">
      <c r="CK3480" s="63">
        <v>38905</v>
      </c>
      <c r="CL3480" s="70">
        <v>166.72338184893451</v>
      </c>
      <c r="CM3480" s="70">
        <v>155.72249766005376</v>
      </c>
    </row>
    <row r="3481" spans="89:91">
      <c r="CK3481" s="63">
        <v>38906</v>
      </c>
      <c r="CL3481" s="70">
        <v>166.70668969163427</v>
      </c>
      <c r="CM3481" s="70">
        <v>155.7189044416227</v>
      </c>
    </row>
    <row r="3482" spans="89:91">
      <c r="CK3482" s="63">
        <v>38907</v>
      </c>
      <c r="CL3482" s="70">
        <v>166.68999920553409</v>
      </c>
      <c r="CM3482" s="70">
        <v>155.71531130610344</v>
      </c>
    </row>
    <row r="3483" spans="89:91">
      <c r="CK3483" s="63">
        <v>38908</v>
      </c>
      <c r="CL3483" s="70">
        <v>166.51615799595527</v>
      </c>
      <c r="CM3483" s="70">
        <v>155.71171825349396</v>
      </c>
    </row>
    <row r="3484" spans="89:91">
      <c r="CK3484" s="63">
        <v>38909</v>
      </c>
      <c r="CL3484" s="70">
        <v>166.30667766565105</v>
      </c>
      <c r="CM3484" s="70">
        <v>155.60721269449633</v>
      </c>
    </row>
    <row r="3485" spans="89:91">
      <c r="CK3485" s="63">
        <v>38910</v>
      </c>
      <c r="CL3485" s="70">
        <v>165.52292578906253</v>
      </c>
      <c r="CM3485" s="70">
        <v>155.55316700581366</v>
      </c>
    </row>
    <row r="3486" spans="89:91">
      <c r="CK3486" s="63">
        <v>38911</v>
      </c>
      <c r="CL3486" s="70">
        <v>165.13209945873527</v>
      </c>
      <c r="CM3486" s="70">
        <v>155.60003166077001</v>
      </c>
    </row>
    <row r="3487" spans="89:91">
      <c r="CK3487" s="63">
        <v>38912</v>
      </c>
      <c r="CL3487" s="70">
        <v>164.99692119670109</v>
      </c>
      <c r="CM3487" s="70">
        <v>155.54598846621283</v>
      </c>
    </row>
    <row r="3488" spans="89:91">
      <c r="CK3488" s="63">
        <v>38913</v>
      </c>
      <c r="CL3488" s="70">
        <v>164.98040189069783</v>
      </c>
      <c r="CM3488" s="70">
        <v>155.54239932064286</v>
      </c>
    </row>
    <row r="3489" spans="89:91">
      <c r="CK3489" s="63">
        <v>38914</v>
      </c>
      <c r="CL3489" s="70">
        <v>164.96388423858886</v>
      </c>
      <c r="CM3489" s="70">
        <v>155.53881025789059</v>
      </c>
    </row>
    <row r="3490" spans="89:91">
      <c r="CK3490" s="63">
        <v>38915</v>
      </c>
      <c r="CL3490" s="70">
        <v>164.28287944030041</v>
      </c>
      <c r="CM3490" s="70">
        <v>155.48477196842512</v>
      </c>
    </row>
    <row r="3491" spans="89:91">
      <c r="CK3491" s="63">
        <v>38916</v>
      </c>
      <c r="CL3491" s="70">
        <v>164.49240394974288</v>
      </c>
      <c r="CM3491" s="70">
        <v>155.48118423539509</v>
      </c>
    </row>
    <row r="3492" spans="89:91">
      <c r="CK3492" s="63">
        <v>38917</v>
      </c>
      <c r="CL3492" s="70">
        <v>165.32367651189105</v>
      </c>
      <c r="CM3492" s="70">
        <v>155.32625564103745</v>
      </c>
    </row>
    <row r="3493" spans="89:91">
      <c r="CK3493" s="63">
        <v>38918</v>
      </c>
      <c r="CL3493" s="70">
        <v>165.42880907278644</v>
      </c>
      <c r="CM3493" s="70">
        <v>155.47400901768847</v>
      </c>
    </row>
    <row r="3494" spans="89:91">
      <c r="CK3494" s="63">
        <v>38919</v>
      </c>
      <c r="CL3494" s="70">
        <v>165.17188739302688</v>
      </c>
      <c r="CM3494" s="70">
        <v>155.47042153300811</v>
      </c>
    </row>
    <row r="3495" spans="89:91">
      <c r="CK3495" s="63">
        <v>38920</v>
      </c>
      <c r="CL3495" s="70">
        <v>165.15535056960496</v>
      </c>
      <c r="CM3495" s="70">
        <v>155.46683413110716</v>
      </c>
    </row>
    <row r="3496" spans="89:91">
      <c r="CK3496" s="63">
        <v>38921</v>
      </c>
      <c r="CL3496" s="70">
        <v>165.13881540183121</v>
      </c>
      <c r="CM3496" s="70">
        <v>155.46324681198371</v>
      </c>
    </row>
    <row r="3497" spans="89:91">
      <c r="CK3497" s="63">
        <v>38922</v>
      </c>
      <c r="CL3497" s="70">
        <v>165.10340963025601</v>
      </c>
      <c r="CM3497" s="70">
        <v>155.35877725274443</v>
      </c>
    </row>
    <row r="3498" spans="89:91">
      <c r="CK3498" s="63">
        <v>38923</v>
      </c>
      <c r="CL3498" s="70">
        <v>164.49249748825389</v>
      </c>
      <c r="CM3498" s="70">
        <v>155.25431243189669</v>
      </c>
    </row>
    <row r="3499" spans="89:91">
      <c r="CK3499" s="63">
        <v>38924</v>
      </c>
      <c r="CL3499" s="70">
        <v>164.85028888428616</v>
      </c>
      <c r="CM3499" s="70">
        <v>155.04897468195026</v>
      </c>
    </row>
    <row r="3500" spans="89:91">
      <c r="CK3500" s="63">
        <v>38925</v>
      </c>
      <c r="CL3500" s="70">
        <v>165.15639318288044</v>
      </c>
      <c r="CM3500" s="70">
        <v>155.19671001416228</v>
      </c>
    </row>
    <row r="3501" spans="89:91">
      <c r="CK3501" s="63">
        <v>38926</v>
      </c>
      <c r="CL3501" s="70">
        <v>165.79658415486196</v>
      </c>
      <c r="CM3501" s="70">
        <v>155.19312892801719</v>
      </c>
    </row>
    <row r="3502" spans="89:91">
      <c r="CK3502" s="63">
        <v>38927</v>
      </c>
      <c r="CL3502" s="70">
        <v>165.77998478750348</v>
      </c>
      <c r="CM3502" s="70">
        <v>155.18954792450381</v>
      </c>
    </row>
    <row r="3503" spans="89:91">
      <c r="CK3503" s="63">
        <v>38928</v>
      </c>
      <c r="CL3503" s="70">
        <v>165.76338708205503</v>
      </c>
      <c r="CM3503" s="70">
        <v>155.18596700362033</v>
      </c>
    </row>
    <row r="3504" spans="89:91">
      <c r="CK3504" s="63">
        <v>38929</v>
      </c>
      <c r="CL3504" s="70">
        <v>165.53560185366393</v>
      </c>
      <c r="CM3504" s="70">
        <v>154.9302210919729</v>
      </c>
    </row>
    <row r="3505" spans="89:91">
      <c r="CK3505" s="63">
        <v>38930</v>
      </c>
      <c r="CL3505" s="70">
        <v>165.19417650291396</v>
      </c>
      <c r="CM3505" s="70">
        <v>154.87384704643983</v>
      </c>
    </row>
    <row r="3506" spans="89:91">
      <c r="CK3506" s="63">
        <v>38931</v>
      </c>
      <c r="CL3506" s="70">
        <v>165.44228972541225</v>
      </c>
      <c r="CM3506" s="70">
        <v>154.86790624347699</v>
      </c>
    </row>
    <row r="3507" spans="89:91">
      <c r="CK3507" s="63">
        <v>38932</v>
      </c>
      <c r="CL3507" s="70">
        <v>165.33839334362884</v>
      </c>
      <c r="CM3507" s="70">
        <v>154.81153845717344</v>
      </c>
    </row>
    <row r="3508" spans="89:91">
      <c r="CK3508" s="63">
        <v>38933</v>
      </c>
      <c r="CL3508" s="70">
        <v>165.64494626621581</v>
      </c>
      <c r="CM3508" s="70">
        <v>154.75517476741717</v>
      </c>
    </row>
    <row r="3509" spans="89:91">
      <c r="CK3509" s="63">
        <v>38934</v>
      </c>
      <c r="CL3509" s="70">
        <v>165.62879864864288</v>
      </c>
      <c r="CM3509" s="70">
        <v>154.74923851660202</v>
      </c>
    </row>
    <row r="3510" spans="89:91">
      <c r="CK3510" s="63">
        <v>38935</v>
      </c>
      <c r="CL3510" s="70">
        <v>165.61265260519318</v>
      </c>
      <c r="CM3510" s="70">
        <v>154.74330249349543</v>
      </c>
    </row>
    <row r="3511" spans="89:91">
      <c r="CK3511" s="63">
        <v>38936</v>
      </c>
      <c r="CL3511" s="70">
        <v>165.55313035881406</v>
      </c>
      <c r="CM3511" s="70">
        <v>154.88862512105842</v>
      </c>
    </row>
    <row r="3512" spans="89:91">
      <c r="CK3512" s="63">
        <v>38937</v>
      </c>
      <c r="CL3512" s="70">
        <v>165.34619382458081</v>
      </c>
      <c r="CM3512" s="70">
        <v>154.88268375122368</v>
      </c>
    </row>
    <row r="3513" spans="89:91">
      <c r="CK3513" s="63">
        <v>38938</v>
      </c>
      <c r="CL3513" s="70">
        <v>165.66850563164527</v>
      </c>
      <c r="CM3513" s="70">
        <v>154.72549579033944</v>
      </c>
    </row>
    <row r="3514" spans="89:91">
      <c r="CK3514" s="63">
        <v>38939</v>
      </c>
      <c r="CL3514" s="70">
        <v>165.40644522061089</v>
      </c>
      <c r="CM3514" s="70">
        <v>154.71956067797959</v>
      </c>
    </row>
    <row r="3515" spans="89:91">
      <c r="CK3515" s="63">
        <v>38940</v>
      </c>
      <c r="CL3515" s="70">
        <v>165.50914871092914</v>
      </c>
      <c r="CM3515" s="70">
        <v>154.81444927050413</v>
      </c>
    </row>
    <row r="3516" spans="89:91">
      <c r="CK3516" s="63">
        <v>38941</v>
      </c>
      <c r="CL3516" s="70">
        <v>165.49301433135136</v>
      </c>
      <c r="CM3516" s="70">
        <v>154.80851074597942</v>
      </c>
    </row>
    <row r="3517" spans="89:91">
      <c r="CK3517" s="63">
        <v>38942</v>
      </c>
      <c r="CL3517" s="70">
        <v>165.47688152460626</v>
      </c>
      <c r="CM3517" s="70">
        <v>154.80257244925048</v>
      </c>
    </row>
    <row r="3518" spans="89:91">
      <c r="CK3518" s="63">
        <v>38943</v>
      </c>
      <c r="CL3518" s="70">
        <v>165.73671464701164</v>
      </c>
      <c r="CM3518" s="70">
        <v>154.99825813072249</v>
      </c>
    </row>
    <row r="3519" spans="89:91">
      <c r="CK3519" s="63">
        <v>38944</v>
      </c>
      <c r="CL3519" s="70">
        <v>166.51834686636602</v>
      </c>
      <c r="CM3519" s="70">
        <v>155.24433257589263</v>
      </c>
    </row>
    <row r="3520" spans="89:91">
      <c r="CK3520" s="63">
        <v>38945</v>
      </c>
      <c r="CL3520" s="70">
        <v>166.89745387630509</v>
      </c>
      <c r="CM3520" s="70">
        <v>154.9359651376613</v>
      </c>
    </row>
    <row r="3521" spans="89:91">
      <c r="CK3521" s="63">
        <v>38946</v>
      </c>
      <c r="CL3521" s="70">
        <v>167.25896395827809</v>
      </c>
      <c r="CM3521" s="70">
        <v>155.23242277550042</v>
      </c>
    </row>
    <row r="3522" spans="89:91">
      <c r="CK3522" s="63">
        <v>38947</v>
      </c>
      <c r="CL3522" s="70">
        <v>166.86045213876619</v>
      </c>
      <c r="CM3522" s="70">
        <v>155.32726462587172</v>
      </c>
    </row>
    <row r="3523" spans="89:91">
      <c r="CK3523" s="63">
        <v>38948</v>
      </c>
      <c r="CL3523" s="70">
        <v>166.84418602965806</v>
      </c>
      <c r="CM3523" s="70">
        <v>155.32130643027253</v>
      </c>
    </row>
    <row r="3524" spans="89:91">
      <c r="CK3524" s="63">
        <v>38949</v>
      </c>
      <c r="CL3524" s="70">
        <v>166.82792150622404</v>
      </c>
      <c r="CM3524" s="70">
        <v>155.31534846322364</v>
      </c>
    </row>
    <row r="3525" spans="89:91">
      <c r="CK3525" s="63">
        <v>38950</v>
      </c>
      <c r="CL3525" s="70">
        <v>166.8116585683097</v>
      </c>
      <c r="CM3525" s="70">
        <v>155.30939072471637</v>
      </c>
    </row>
    <row r="3526" spans="89:91">
      <c r="CK3526" s="63">
        <v>38951</v>
      </c>
      <c r="CL3526" s="70">
        <v>164.67206360523835</v>
      </c>
      <c r="CM3526" s="70">
        <v>155.3034332147418</v>
      </c>
    </row>
    <row r="3527" spans="89:91">
      <c r="CK3527" s="63">
        <v>38952</v>
      </c>
      <c r="CL3527" s="70">
        <v>167.054819658345</v>
      </c>
      <c r="CM3527" s="70">
        <v>155.4990300876498</v>
      </c>
    </row>
    <row r="3528" spans="89:91">
      <c r="CK3528" s="63">
        <v>38953</v>
      </c>
      <c r="CL3528" s="70">
        <v>166.70841527387361</v>
      </c>
      <c r="CM3528" s="70">
        <v>155.54345190903925</v>
      </c>
    </row>
    <row r="3529" spans="89:91">
      <c r="CK3529" s="63">
        <v>38954</v>
      </c>
      <c r="CL3529" s="70">
        <v>166.79441562740297</v>
      </c>
      <c r="CM3529" s="70">
        <v>155.78940878550512</v>
      </c>
    </row>
    <row r="3530" spans="89:91">
      <c r="CK3530" s="63">
        <v>38955</v>
      </c>
      <c r="CL3530" s="70">
        <v>166.77815595575248</v>
      </c>
      <c r="CM3530" s="70">
        <v>155.78343286252684</v>
      </c>
    </row>
    <row r="3531" spans="89:91">
      <c r="CK3531" s="63">
        <v>38956</v>
      </c>
      <c r="CL3531" s="70">
        <v>166.76189786914867</v>
      </c>
      <c r="CM3531" s="70">
        <v>155.77745716877897</v>
      </c>
    </row>
    <row r="3532" spans="89:91">
      <c r="CK3532" s="63">
        <v>38957</v>
      </c>
      <c r="CL3532" s="70">
        <v>167.40066553677318</v>
      </c>
      <c r="CM3532" s="70">
        <v>156.02337607958285</v>
      </c>
    </row>
    <row r="3533" spans="89:91">
      <c r="CK3533" s="63">
        <v>38958</v>
      </c>
      <c r="CL3533" s="70">
        <v>167.46779847878145</v>
      </c>
      <c r="CM3533" s="70">
        <v>155.91663729669011</v>
      </c>
    </row>
    <row r="3534" spans="89:91">
      <c r="CK3534" s="63">
        <v>38959</v>
      </c>
      <c r="CL3534" s="70">
        <v>167.74700667592865</v>
      </c>
      <c r="CM3534" s="70">
        <v>156.01140651370693</v>
      </c>
    </row>
    <row r="3535" spans="89:91">
      <c r="CK3535" s="63">
        <v>38960</v>
      </c>
      <c r="CL3535" s="70">
        <v>167.34849895996174</v>
      </c>
      <c r="CM3535" s="70">
        <v>156.00542207512203</v>
      </c>
    </row>
    <row r="3536" spans="89:91">
      <c r="CK3536" s="63">
        <v>38961</v>
      </c>
      <c r="CL3536" s="70">
        <v>167.53656495175889</v>
      </c>
      <c r="CM3536" s="70">
        <v>155.88301544819717</v>
      </c>
    </row>
    <row r="3537" spans="89:91">
      <c r="CK3537" s="63">
        <v>38962</v>
      </c>
      <c r="CL3537" s="70">
        <v>167.48417707400762</v>
      </c>
      <c r="CM3537" s="70">
        <v>155.81101517044564</v>
      </c>
    </row>
    <row r="3538" spans="89:91">
      <c r="CK3538" s="63">
        <v>38963</v>
      </c>
      <c r="CL3538" s="70">
        <v>167.43180557769367</v>
      </c>
      <c r="CM3538" s="70">
        <v>155.73904814865844</v>
      </c>
    </row>
    <row r="3539" spans="89:91">
      <c r="CK3539" s="63">
        <v>38964</v>
      </c>
      <c r="CL3539" s="70">
        <v>167.28866886512358</v>
      </c>
      <c r="CM3539" s="70">
        <v>155.56655421607485</v>
      </c>
    </row>
    <row r="3540" spans="89:91">
      <c r="CK3540" s="63">
        <v>38965</v>
      </c>
      <c r="CL3540" s="70">
        <v>167.71364883936127</v>
      </c>
      <c r="CM3540" s="70">
        <v>155.69572751555467</v>
      </c>
    </row>
    <row r="3541" spans="89:91">
      <c r="CK3541" s="63">
        <v>38966</v>
      </c>
      <c r="CL3541" s="70">
        <v>167.22371728320306</v>
      </c>
      <c r="CM3541" s="70">
        <v>155.87498193878795</v>
      </c>
    </row>
    <row r="3542" spans="89:91">
      <c r="CK3542" s="63">
        <v>38967</v>
      </c>
      <c r="CL3542" s="70">
        <v>166.71782853878383</v>
      </c>
      <c r="CM3542" s="70">
        <v>155.60214362443114</v>
      </c>
    </row>
    <row r="3543" spans="89:91">
      <c r="CK3543" s="63">
        <v>38968</v>
      </c>
      <c r="CL3543" s="70">
        <v>166.38552903456531</v>
      </c>
      <c r="CM3543" s="70">
        <v>155.63064756814535</v>
      </c>
    </row>
    <row r="3544" spans="89:91">
      <c r="CK3544" s="63">
        <v>38969</v>
      </c>
      <c r="CL3544" s="70">
        <v>166.33350108020707</v>
      </c>
      <c r="CM3544" s="70">
        <v>155.55876385573879</v>
      </c>
    </row>
    <row r="3545" spans="89:91">
      <c r="CK3545" s="63">
        <v>38970</v>
      </c>
      <c r="CL3545" s="70">
        <v>166.28148939473982</v>
      </c>
      <c r="CM3545" s="70">
        <v>155.48691334545649</v>
      </c>
    </row>
    <row r="3546" spans="89:91">
      <c r="CK3546" s="63">
        <v>38971</v>
      </c>
      <c r="CL3546" s="70">
        <v>165.78019655793233</v>
      </c>
      <c r="CM3546" s="70">
        <v>155.51533149182552</v>
      </c>
    </row>
    <row r="3547" spans="89:91">
      <c r="CK3547" s="63">
        <v>38972</v>
      </c>
      <c r="CL3547" s="70">
        <v>165.97735925348286</v>
      </c>
      <c r="CM3547" s="70">
        <v>155.64387938725287</v>
      </c>
    </row>
    <row r="3548" spans="89:91">
      <c r="CK3548" s="63">
        <v>38973</v>
      </c>
      <c r="CL3548" s="70">
        <v>166.27664660261885</v>
      </c>
      <c r="CM3548" s="70">
        <v>155.37170377043861</v>
      </c>
    </row>
    <row r="3549" spans="89:91">
      <c r="CK3549" s="63">
        <v>38974</v>
      </c>
      <c r="CL3549" s="70">
        <v>166.33345275057837</v>
      </c>
      <c r="CM3549" s="70">
        <v>155.14979469809415</v>
      </c>
    </row>
    <row r="3550" spans="89:91">
      <c r="CK3550" s="63">
        <v>38975</v>
      </c>
      <c r="CL3550" s="70">
        <v>165.97532589435122</v>
      </c>
      <c r="CM3550" s="70">
        <v>154.97808267674816</v>
      </c>
    </row>
    <row r="3551" spans="89:91">
      <c r="CK3551" s="63">
        <v>38976</v>
      </c>
      <c r="CL3551" s="70">
        <v>165.9234262085412</v>
      </c>
      <c r="CM3551" s="70">
        <v>154.90650037532779</v>
      </c>
    </row>
    <row r="3552" spans="89:91">
      <c r="CK3552" s="63">
        <v>38977</v>
      </c>
      <c r="CL3552" s="70">
        <v>165.87154275151323</v>
      </c>
      <c r="CM3552" s="70">
        <v>154.83495113681406</v>
      </c>
    </row>
    <row r="3553" spans="89:91">
      <c r="CK3553" s="63">
        <v>38978</v>
      </c>
      <c r="CL3553" s="70">
        <v>166.10139016497612</v>
      </c>
      <c r="CM3553" s="70">
        <v>154.76343494593576</v>
      </c>
    </row>
    <row r="3554" spans="89:91">
      <c r="CK3554" s="63">
        <v>38979</v>
      </c>
      <c r="CL3554" s="70">
        <v>165.62539064478915</v>
      </c>
      <c r="CM3554" s="70">
        <v>154.64201894308127</v>
      </c>
    </row>
    <row r="3555" spans="89:91">
      <c r="CK3555" s="63">
        <v>38980</v>
      </c>
      <c r="CL3555" s="70">
        <v>165.50468780389824</v>
      </c>
      <c r="CM3555" s="70">
        <v>154.62050164603491</v>
      </c>
    </row>
    <row r="3556" spans="89:91">
      <c r="CK3556" s="63">
        <v>38981</v>
      </c>
      <c r="CL3556" s="70">
        <v>164.76582732294423</v>
      </c>
      <c r="CM3556" s="70">
        <v>154.59897123488034</v>
      </c>
    </row>
    <row r="3557" spans="89:91">
      <c r="CK3557" s="63">
        <v>38982</v>
      </c>
      <c r="CL3557" s="70">
        <v>164.48126519450838</v>
      </c>
      <c r="CM3557" s="70">
        <v>154.52756403995917</v>
      </c>
    </row>
    <row r="3558" spans="89:91">
      <c r="CK3558" s="63">
        <v>38983</v>
      </c>
      <c r="CL3558" s="70">
        <v>164.42983269429047</v>
      </c>
      <c r="CM3558" s="70">
        <v>154.45618982706529</v>
      </c>
    </row>
    <row r="3559" spans="89:91">
      <c r="CK3559" s="63">
        <v>38984</v>
      </c>
      <c r="CL3559" s="70">
        <v>164.37841627676795</v>
      </c>
      <c r="CM3559" s="70">
        <v>154.3848485809647</v>
      </c>
    </row>
    <row r="3560" spans="89:91">
      <c r="CK3560" s="63">
        <v>38985</v>
      </c>
      <c r="CL3560" s="70">
        <v>164.01834506309234</v>
      </c>
      <c r="CM3560" s="70">
        <v>154.36333491059526</v>
      </c>
    </row>
    <row r="3561" spans="89:91">
      <c r="CK3561" s="63">
        <v>38986</v>
      </c>
      <c r="CL3561" s="70">
        <v>164.71650514166782</v>
      </c>
      <c r="CM3561" s="70">
        <v>154.39157980232642</v>
      </c>
    </row>
    <row r="3562" spans="89:91">
      <c r="CK3562" s="63">
        <v>38987</v>
      </c>
      <c r="CL3562" s="70">
        <v>164.98298741098861</v>
      </c>
      <c r="CM3562" s="70">
        <v>154.32026839873123</v>
      </c>
    </row>
    <row r="3563" spans="89:91">
      <c r="CK3563" s="63">
        <v>38988</v>
      </c>
      <c r="CL3563" s="70">
        <v>165.1397707718848</v>
      </c>
      <c r="CM3563" s="70">
        <v>154.34844124815584</v>
      </c>
    </row>
    <row r="3564" spans="89:91">
      <c r="CK3564" s="63">
        <v>38989</v>
      </c>
      <c r="CL3564" s="70">
        <v>165.18442079944376</v>
      </c>
      <c r="CM3564" s="70">
        <v>154.27714976968122</v>
      </c>
    </row>
    <row r="3565" spans="89:91">
      <c r="CK3565" s="63">
        <v>38990</v>
      </c>
      <c r="CL3565" s="70">
        <v>165.13276842585145</v>
      </c>
      <c r="CM3565" s="70">
        <v>154.20589121978603</v>
      </c>
    </row>
    <row r="3566" spans="89:91">
      <c r="CK3566" s="63">
        <v>38991</v>
      </c>
      <c r="CL3566" s="70">
        <v>165.08873168903003</v>
      </c>
      <c r="CM3566" s="70">
        <v>154.1413240655792</v>
      </c>
    </row>
    <row r="3567" spans="89:91">
      <c r="CK3567" s="63">
        <v>38992</v>
      </c>
      <c r="CL3567" s="70">
        <v>165.50580324764667</v>
      </c>
      <c r="CM3567" s="70">
        <v>154.02714580696244</v>
      </c>
    </row>
    <row r="3568" spans="89:91">
      <c r="CK3568" s="63">
        <v>38993</v>
      </c>
      <c r="CL3568" s="70">
        <v>165.2638482177928</v>
      </c>
      <c r="CM3568" s="70">
        <v>154.01227085008978</v>
      </c>
    </row>
    <row r="3569" spans="89:91">
      <c r="CK3569" s="63">
        <v>38994</v>
      </c>
      <c r="CL3569" s="70">
        <v>165.26673018434749</v>
      </c>
      <c r="CM3569" s="70">
        <v>153.99738134631633</v>
      </c>
    </row>
    <row r="3570" spans="89:91">
      <c r="CK3570" s="63">
        <v>38995</v>
      </c>
      <c r="CL3570" s="70">
        <v>165.0982968611535</v>
      </c>
      <c r="CM3570" s="70">
        <v>153.93290149674519</v>
      </c>
    </row>
    <row r="3571" spans="89:91">
      <c r="CK3571" s="63">
        <v>38996</v>
      </c>
      <c r="CL3571" s="70">
        <v>164.81116620818196</v>
      </c>
      <c r="CM3571" s="70">
        <v>153.91800370129135</v>
      </c>
    </row>
    <row r="3572" spans="89:91">
      <c r="CK3572" s="63">
        <v>38997</v>
      </c>
      <c r="CL3572" s="70">
        <v>164.76729097862309</v>
      </c>
      <c r="CM3572" s="70">
        <v>153.85355708773088</v>
      </c>
    </row>
    <row r="3573" spans="89:91">
      <c r="CK3573" s="63">
        <v>38998</v>
      </c>
      <c r="CL3573" s="70">
        <v>164.72342742931511</v>
      </c>
      <c r="CM3573" s="70">
        <v>153.7891374584471</v>
      </c>
    </row>
    <row r="3574" spans="89:91">
      <c r="CK3574" s="63">
        <v>38999</v>
      </c>
      <c r="CL3574" s="70">
        <v>164.6689671681001</v>
      </c>
      <c r="CM3574" s="70">
        <v>153.72474480214152</v>
      </c>
    </row>
    <row r="3575" spans="89:91">
      <c r="CK3575" s="63">
        <v>39000</v>
      </c>
      <c r="CL3575" s="70">
        <v>164.83918978118226</v>
      </c>
      <c r="CM3575" s="70">
        <v>153.70985121927421</v>
      </c>
    </row>
    <row r="3576" spans="89:91">
      <c r="CK3576" s="63">
        <v>39001</v>
      </c>
      <c r="CL3576" s="70">
        <v>164.64911834338963</v>
      </c>
      <c r="CM3576" s="70">
        <v>153.59604036329443</v>
      </c>
    </row>
    <row r="3577" spans="89:91">
      <c r="CK3577" s="63">
        <v>39002</v>
      </c>
      <c r="CL3577" s="70">
        <v>164.81784571551475</v>
      </c>
      <c r="CM3577" s="70">
        <v>153.43286717469073</v>
      </c>
    </row>
    <row r="3578" spans="89:91">
      <c r="CK3578" s="63">
        <v>39003</v>
      </c>
      <c r="CL3578" s="70">
        <v>165.01590063148683</v>
      </c>
      <c r="CM3578" s="70">
        <v>153.31921369665827</v>
      </c>
    </row>
    <row r="3579" spans="89:91">
      <c r="CK3579" s="63">
        <v>39004</v>
      </c>
      <c r="CL3579" s="70">
        <v>164.9719708985225</v>
      </c>
      <c r="CM3579" s="70">
        <v>153.25501780092878</v>
      </c>
    </row>
    <row r="3580" spans="89:91">
      <c r="CK3580" s="63">
        <v>39005</v>
      </c>
      <c r="CL3580" s="70">
        <v>164.92805286031864</v>
      </c>
      <c r="CM3580" s="70">
        <v>153.19084878449851</v>
      </c>
    </row>
    <row r="3581" spans="89:91">
      <c r="CK3581" s="63">
        <v>39006</v>
      </c>
      <c r="CL3581" s="70">
        <v>164.884146513762</v>
      </c>
      <c r="CM3581" s="70">
        <v>153.126706636113</v>
      </c>
    </row>
    <row r="3582" spans="89:91">
      <c r="CK3582" s="63">
        <v>39007</v>
      </c>
      <c r="CL3582" s="70">
        <v>164.95972554995987</v>
      </c>
      <c r="CM3582" s="70">
        <v>152.91460946439545</v>
      </c>
    </row>
    <row r="3583" spans="89:91">
      <c r="CK3583" s="63">
        <v>39008</v>
      </c>
      <c r="CL3583" s="70">
        <v>164.40886090843381</v>
      </c>
      <c r="CM3583" s="70">
        <v>152.4068232224318</v>
      </c>
    </row>
    <row r="3584" spans="89:91">
      <c r="CK3584" s="63">
        <v>39009</v>
      </c>
      <c r="CL3584" s="70">
        <v>164.51883351238564</v>
      </c>
      <c r="CM3584" s="70">
        <v>152.24443736215588</v>
      </c>
    </row>
    <row r="3585" spans="89:91">
      <c r="CK3585" s="63">
        <v>39010</v>
      </c>
      <c r="CL3585" s="70">
        <v>164.48175195933607</v>
      </c>
      <c r="CM3585" s="70">
        <v>152.22995684147696</v>
      </c>
    </row>
    <row r="3586" spans="89:91">
      <c r="CK3586" s="63">
        <v>39011</v>
      </c>
      <c r="CL3586" s="70">
        <v>164.43796442484125</v>
      </c>
      <c r="CM3586" s="70">
        <v>152.16621702569861</v>
      </c>
    </row>
    <row r="3587" spans="89:91">
      <c r="CK3587" s="63">
        <v>39012</v>
      </c>
      <c r="CL3587" s="70">
        <v>164.39418854725167</v>
      </c>
      <c r="CM3587" s="70">
        <v>152.10250389825549</v>
      </c>
    </row>
    <row r="3588" spans="89:91">
      <c r="CK3588" s="63">
        <v>39013</v>
      </c>
      <c r="CL3588" s="70">
        <v>164.11844153387378</v>
      </c>
      <c r="CM3588" s="70">
        <v>152.03881744797295</v>
      </c>
    </row>
    <row r="3589" spans="89:91">
      <c r="CK3589" s="63">
        <v>39014</v>
      </c>
      <c r="CL3589" s="70">
        <v>164.08071368835354</v>
      </c>
      <c r="CM3589" s="70">
        <v>151.97515766368107</v>
      </c>
    </row>
    <row r="3590" spans="89:91">
      <c r="CK3590" s="63">
        <v>39015</v>
      </c>
      <c r="CL3590" s="70">
        <v>164.16009067764321</v>
      </c>
      <c r="CM3590" s="70">
        <v>152.05901145123818</v>
      </c>
    </row>
    <row r="3591" spans="89:91">
      <c r="CK3591" s="63">
        <v>39016</v>
      </c>
      <c r="CL3591" s="70">
        <v>164.75741572115624</v>
      </c>
      <c r="CM3591" s="70">
        <v>151.79877632736179</v>
      </c>
    </row>
    <row r="3592" spans="89:91">
      <c r="CK3592" s="63">
        <v>39017</v>
      </c>
      <c r="CL3592" s="70">
        <v>165.06154062379591</v>
      </c>
      <c r="CM3592" s="70">
        <v>151.9808227753083</v>
      </c>
    </row>
    <row r="3593" spans="89:91">
      <c r="CK3593" s="63">
        <v>39018</v>
      </c>
      <c r="CL3593" s="70">
        <v>165.01759874077408</v>
      </c>
      <c r="CM3593" s="70">
        <v>151.91718727381743</v>
      </c>
    </row>
    <row r="3594" spans="89:91">
      <c r="CK3594" s="63">
        <v>39019</v>
      </c>
      <c r="CL3594" s="70">
        <v>164.97366855574728</v>
      </c>
      <c r="CM3594" s="70">
        <v>151.85357841698462</v>
      </c>
    </row>
    <row r="3595" spans="89:91">
      <c r="CK3595" s="63">
        <v>39020</v>
      </c>
      <c r="CL3595" s="70">
        <v>164.62932337897061</v>
      </c>
      <c r="CM3595" s="70">
        <v>151.78999619365351</v>
      </c>
    </row>
    <row r="3596" spans="89:91">
      <c r="CK3596" s="63">
        <v>39021</v>
      </c>
      <c r="CL3596" s="70">
        <v>164.60108526718361</v>
      </c>
      <c r="CM3596" s="70">
        <v>151.48124595693776</v>
      </c>
    </row>
    <row r="3597" spans="89:91">
      <c r="CK3597" s="63">
        <v>39022</v>
      </c>
      <c r="CL3597" s="70">
        <v>164.44598759170944</v>
      </c>
      <c r="CM3597" s="70">
        <v>151.35005907677066</v>
      </c>
    </row>
    <row r="3598" spans="89:91">
      <c r="CK3598" s="63">
        <v>39023</v>
      </c>
      <c r="CL3598" s="70">
        <v>164.08197132425957</v>
      </c>
      <c r="CM3598" s="70">
        <v>151.12088737666889</v>
      </c>
    </row>
    <row r="3599" spans="89:91">
      <c r="CK3599" s="63">
        <v>39024</v>
      </c>
      <c r="CL3599" s="70">
        <v>163.91436019584134</v>
      </c>
      <c r="CM3599" s="70">
        <v>151.08783571423609</v>
      </c>
    </row>
    <row r="3600" spans="89:91">
      <c r="CK3600" s="63">
        <v>39025</v>
      </c>
      <c r="CL3600" s="70">
        <v>163.88555700651352</v>
      </c>
      <c r="CM3600" s="70">
        <v>151.05479128053531</v>
      </c>
    </row>
    <row r="3601" spans="89:91">
      <c r="CK3601" s="63">
        <v>39026</v>
      </c>
      <c r="CL3601" s="70">
        <v>163.85675887850994</v>
      </c>
      <c r="CM3601" s="70">
        <v>151.02175407398545</v>
      </c>
    </row>
    <row r="3602" spans="89:91">
      <c r="CK3602" s="63">
        <v>39027</v>
      </c>
      <c r="CL3602" s="70">
        <v>163.82796581094112</v>
      </c>
      <c r="CM3602" s="70">
        <v>150.98872409300594</v>
      </c>
    </row>
    <row r="3603" spans="89:91">
      <c r="CK3603" s="63">
        <v>39028</v>
      </c>
      <c r="CL3603" s="70">
        <v>163.97759030205242</v>
      </c>
      <c r="CM3603" s="70">
        <v>150.66191794061709</v>
      </c>
    </row>
    <row r="3604" spans="89:91">
      <c r="CK3604" s="63">
        <v>39029</v>
      </c>
      <c r="CL3604" s="70">
        <v>163.10957667435403</v>
      </c>
      <c r="CM3604" s="70">
        <v>150.23734113675312</v>
      </c>
    </row>
    <row r="3605" spans="89:91">
      <c r="CK3605" s="63">
        <v>39030</v>
      </c>
      <c r="CL3605" s="70">
        <v>163.34730242139642</v>
      </c>
      <c r="CM3605" s="70">
        <v>150.15554023101737</v>
      </c>
    </row>
    <row r="3606" spans="89:91">
      <c r="CK3606" s="63">
        <v>39031</v>
      </c>
      <c r="CL3606" s="70">
        <v>163.12693325415682</v>
      </c>
      <c r="CM3606" s="70">
        <v>150.12269969974284</v>
      </c>
    </row>
    <row r="3607" spans="89:91">
      <c r="CK3607" s="63">
        <v>39032</v>
      </c>
      <c r="CL3607" s="70">
        <v>163.09826843224999</v>
      </c>
      <c r="CM3607" s="70">
        <v>150.08986635102377</v>
      </c>
    </row>
    <row r="3608" spans="89:91">
      <c r="CK3608" s="63">
        <v>39033</v>
      </c>
      <c r="CL3608" s="70">
        <v>163.06960864735331</v>
      </c>
      <c r="CM3608" s="70">
        <v>150.05704018328927</v>
      </c>
    </row>
    <row r="3609" spans="89:91">
      <c r="CK3609" s="63">
        <v>39034</v>
      </c>
      <c r="CL3609" s="70">
        <v>162.78340747692403</v>
      </c>
      <c r="CM3609" s="70">
        <v>150.41541864267404</v>
      </c>
    </row>
    <row r="3610" spans="89:91">
      <c r="CK3610" s="63">
        <v>39035</v>
      </c>
      <c r="CL3610" s="70">
        <v>162.87875806344721</v>
      </c>
      <c r="CM3610" s="70">
        <v>150.18696532893068</v>
      </c>
    </row>
    <row r="3611" spans="89:91">
      <c r="CK3611" s="63">
        <v>39036</v>
      </c>
      <c r="CL3611" s="70">
        <v>162.76806072134431</v>
      </c>
      <c r="CM3611" s="70">
        <v>149.9586047502892</v>
      </c>
    </row>
    <row r="3612" spans="89:91">
      <c r="CK3612" s="63">
        <v>39037</v>
      </c>
      <c r="CL3612" s="70">
        <v>162.67422258812584</v>
      </c>
      <c r="CM3612" s="70">
        <v>149.97467489421018</v>
      </c>
    </row>
    <row r="3613" spans="89:91">
      <c r="CK3613" s="63">
        <v>39038</v>
      </c>
      <c r="CL3613" s="70">
        <v>162.755830682165</v>
      </c>
      <c r="CM3613" s="70">
        <v>150.18615849791735</v>
      </c>
    </row>
    <row r="3614" spans="89:91">
      <c r="CK3614" s="63">
        <v>39039</v>
      </c>
      <c r="CL3614" s="70">
        <v>162.7272310707597</v>
      </c>
      <c r="CM3614" s="70">
        <v>150.15331127011899</v>
      </c>
    </row>
    <row r="3615" spans="89:91">
      <c r="CK3615" s="63">
        <v>39040</v>
      </c>
      <c r="CL3615" s="70">
        <v>162.69863648490573</v>
      </c>
      <c r="CM3615" s="70">
        <v>150.1204712263407</v>
      </c>
    </row>
    <row r="3616" spans="89:91">
      <c r="CK3616" s="63">
        <v>39041</v>
      </c>
      <c r="CL3616" s="70">
        <v>162.61194937781161</v>
      </c>
      <c r="CM3616" s="70">
        <v>150.1852880971941</v>
      </c>
    </row>
    <row r="3617" spans="89:91">
      <c r="CK3617" s="63">
        <v>39042</v>
      </c>
      <c r="CL3617" s="70">
        <v>162.69035491213802</v>
      </c>
      <c r="CM3617" s="70">
        <v>150.34769781016396</v>
      </c>
    </row>
    <row r="3618" spans="89:91">
      <c r="CK3618" s="63">
        <v>39043</v>
      </c>
      <c r="CL3618" s="70">
        <v>162.67259828528222</v>
      </c>
      <c r="CM3618" s="70">
        <v>149.9731906719702</v>
      </c>
    </row>
    <row r="3619" spans="89:91">
      <c r="CK3619" s="63">
        <v>39044</v>
      </c>
      <c r="CL3619" s="70">
        <v>162.54126458988344</v>
      </c>
      <c r="CM3619" s="70">
        <v>149.8428043471331</v>
      </c>
    </row>
    <row r="3620" spans="89:91">
      <c r="CK3620" s="63">
        <v>39045</v>
      </c>
      <c r="CL3620" s="70">
        <v>163.10375168469488</v>
      </c>
      <c r="CM3620" s="70">
        <v>150.00516087890887</v>
      </c>
    </row>
    <row r="3621" spans="89:91">
      <c r="CK3621" s="63">
        <v>39046</v>
      </c>
      <c r="CL3621" s="70">
        <v>163.07509093627579</v>
      </c>
      <c r="CM3621" s="70">
        <v>149.97235323711553</v>
      </c>
    </row>
    <row r="3622" spans="89:91">
      <c r="CK3622" s="63">
        <v>39047</v>
      </c>
      <c r="CL3622" s="70">
        <v>163.04643522415103</v>
      </c>
      <c r="CM3622" s="70">
        <v>149.93955277068437</v>
      </c>
    </row>
    <row r="3623" spans="89:91">
      <c r="CK3623" s="63">
        <v>39048</v>
      </c>
      <c r="CL3623" s="70">
        <v>162.64100435006324</v>
      </c>
      <c r="CM3623" s="70">
        <v>150.05300997509784</v>
      </c>
    </row>
    <row r="3624" spans="89:91">
      <c r="CK3624" s="63">
        <v>39049</v>
      </c>
      <c r="CL3624" s="70">
        <v>162.75203399610433</v>
      </c>
      <c r="CM3624" s="70">
        <v>150.02019186822452</v>
      </c>
    </row>
    <row r="3625" spans="89:91">
      <c r="CK3625" s="63">
        <v>39050</v>
      </c>
      <c r="CL3625" s="70">
        <v>162.97225615960201</v>
      </c>
      <c r="CM3625" s="70">
        <v>149.79246556416268</v>
      </c>
    </row>
    <row r="3626" spans="89:91">
      <c r="CK3626" s="63">
        <v>39051</v>
      </c>
      <c r="CL3626" s="70">
        <v>163.40095984015559</v>
      </c>
      <c r="CM3626" s="70">
        <v>149.46739532365879</v>
      </c>
    </row>
    <row r="3627" spans="89:91">
      <c r="CK3627" s="63">
        <v>39052</v>
      </c>
      <c r="CL3627" s="70">
        <v>163.09243422932931</v>
      </c>
      <c r="CM3627" s="70">
        <v>149.15433403166028</v>
      </c>
    </row>
    <row r="3628" spans="89:91">
      <c r="CK3628" s="63">
        <v>39053</v>
      </c>
      <c r="CL3628" s="70">
        <v>163.07087722709105</v>
      </c>
      <c r="CM3628" s="70">
        <v>149.1335847438778</v>
      </c>
    </row>
    <row r="3629" spans="89:91">
      <c r="CK3629" s="63">
        <v>39054</v>
      </c>
      <c r="CL3629" s="70">
        <v>163.04932307418386</v>
      </c>
      <c r="CM3629" s="70">
        <v>149.11283834258833</v>
      </c>
    </row>
    <row r="3630" spans="89:91">
      <c r="CK3630" s="63">
        <v>39055</v>
      </c>
      <c r="CL3630" s="70">
        <v>163.00957966699826</v>
      </c>
      <c r="CM3630" s="70">
        <v>148.9947126622516</v>
      </c>
    </row>
    <row r="3631" spans="89:91">
      <c r="CK3631" s="63">
        <v>39056</v>
      </c>
      <c r="CL3631" s="70">
        <v>163.14526343500512</v>
      </c>
      <c r="CM3631" s="70">
        <v>148.73056403479106</v>
      </c>
    </row>
    <row r="3632" spans="89:91">
      <c r="CK3632" s="63">
        <v>39057</v>
      </c>
      <c r="CL3632" s="70">
        <v>163.32480112999781</v>
      </c>
      <c r="CM3632" s="70">
        <v>148.80722877166784</v>
      </c>
    </row>
    <row r="3633" spans="89:91">
      <c r="CK3633" s="63">
        <v>39058</v>
      </c>
      <c r="CL3633" s="70">
        <v>163.3814545620946</v>
      </c>
      <c r="CM3633" s="70">
        <v>148.83519853542205</v>
      </c>
    </row>
    <row r="3634" spans="89:91">
      <c r="CK3634" s="63">
        <v>39059</v>
      </c>
      <c r="CL3634" s="70">
        <v>163.35985935813358</v>
      </c>
      <c r="CM3634" s="70">
        <v>148.81449364349501</v>
      </c>
    </row>
    <row r="3635" spans="89:91">
      <c r="CK3635" s="63">
        <v>39060</v>
      </c>
      <c r="CL3635" s="70">
        <v>163.33826700855295</v>
      </c>
      <c r="CM3635" s="70">
        <v>148.79379163188491</v>
      </c>
    </row>
    <row r="3636" spans="89:91">
      <c r="CK3636" s="63">
        <v>39061</v>
      </c>
      <c r="CL3636" s="70">
        <v>163.31667751297556</v>
      </c>
      <c r="CM3636" s="70">
        <v>148.77309250019115</v>
      </c>
    </row>
    <row r="3637" spans="89:91">
      <c r="CK3637" s="63">
        <v>39062</v>
      </c>
      <c r="CL3637" s="70">
        <v>163.39183792070523</v>
      </c>
      <c r="CM3637" s="70">
        <v>148.84968362293003</v>
      </c>
    </row>
    <row r="3638" spans="89:91">
      <c r="CK3638" s="63">
        <v>39063</v>
      </c>
      <c r="CL3638" s="70">
        <v>162.56402876586753</v>
      </c>
      <c r="CM3638" s="70">
        <v>148.53715519296836</v>
      </c>
    </row>
    <row r="3639" spans="89:91">
      <c r="CK3639" s="63">
        <v>39064</v>
      </c>
      <c r="CL3639" s="70">
        <v>162.69353711645817</v>
      </c>
      <c r="CM3639" s="70">
        <v>148.61375207165415</v>
      </c>
    </row>
    <row r="3640" spans="89:91">
      <c r="CK3640" s="63">
        <v>39065</v>
      </c>
      <c r="CL3640" s="70">
        <v>162.8160133817436</v>
      </c>
      <c r="CM3640" s="70">
        <v>148.69032476456709</v>
      </c>
    </row>
    <row r="3641" spans="89:91">
      <c r="CK3641" s="63">
        <v>39066</v>
      </c>
      <c r="CL3641" s="70">
        <v>162.36172470046435</v>
      </c>
      <c r="CM3641" s="70">
        <v>148.6210234011925</v>
      </c>
    </row>
    <row r="3642" spans="89:91">
      <c r="CK3642" s="63">
        <v>39067</v>
      </c>
      <c r="CL3642" s="70">
        <v>162.34026428092176</v>
      </c>
      <c r="CM3642" s="70">
        <v>148.60034830378351</v>
      </c>
    </row>
    <row r="3643" spans="89:91">
      <c r="CK3643" s="63">
        <v>39068</v>
      </c>
      <c r="CL3643" s="70">
        <v>162.31880669794432</v>
      </c>
      <c r="CM3643" s="70">
        <v>148.57967608254665</v>
      </c>
    </row>
    <row r="3644" spans="89:91">
      <c r="CK3644" s="63">
        <v>39069</v>
      </c>
      <c r="CL3644" s="70">
        <v>162.23735244945283</v>
      </c>
      <c r="CM3644" s="70">
        <v>148.55900673708189</v>
      </c>
    </row>
    <row r="3645" spans="89:91">
      <c r="CK3645" s="63">
        <v>39070</v>
      </c>
      <c r="CL3645" s="70">
        <v>162.28715149248023</v>
      </c>
      <c r="CM3645" s="70">
        <v>148.58692984509409</v>
      </c>
    </row>
    <row r="3646" spans="89:91">
      <c r="CK3646" s="63">
        <v>39071</v>
      </c>
      <c r="CL3646" s="70">
        <v>162.01957093280404</v>
      </c>
      <c r="CM3646" s="70">
        <v>148.2747625785222</v>
      </c>
    </row>
    <row r="3647" spans="89:91">
      <c r="CK3647" s="63">
        <v>39072</v>
      </c>
      <c r="CL3647" s="70">
        <v>161.49101174957644</v>
      </c>
      <c r="CM3647" s="70">
        <v>148.05983140975545</v>
      </c>
    </row>
    <row r="3648" spans="89:91">
      <c r="CK3648" s="63">
        <v>39073</v>
      </c>
      <c r="CL3648" s="70">
        <v>162.30037905070864</v>
      </c>
      <c r="CM3648" s="70">
        <v>148.62206601279885</v>
      </c>
    </row>
    <row r="3649" spans="89:91">
      <c r="CK3649" s="63">
        <v>39074</v>
      </c>
      <c r="CL3649" s="70">
        <v>162.27892673962504</v>
      </c>
      <c r="CM3649" s="70">
        <v>148.60139077034916</v>
      </c>
    </row>
    <row r="3650" spans="89:91">
      <c r="CK3650" s="63">
        <v>39075</v>
      </c>
      <c r="CL3650" s="70">
        <v>162.2574772640348</v>
      </c>
      <c r="CM3650" s="70">
        <v>148.58071840409181</v>
      </c>
    </row>
    <row r="3651" spans="89:91">
      <c r="CK3651" s="63">
        <v>39076</v>
      </c>
      <c r="CL3651" s="70">
        <v>162.23603062356321</v>
      </c>
      <c r="CM3651" s="70">
        <v>148.5600489136267</v>
      </c>
    </row>
    <row r="3652" spans="89:91">
      <c r="CK3652" s="63">
        <v>39077</v>
      </c>
      <c r="CL3652" s="70">
        <v>162.82077269004211</v>
      </c>
      <c r="CM3652" s="70">
        <v>149.02480511652286</v>
      </c>
    </row>
    <row r="3653" spans="89:91">
      <c r="CK3653" s="63">
        <v>39078</v>
      </c>
      <c r="CL3653" s="70">
        <v>163.09546224991686</v>
      </c>
      <c r="CM3653" s="70">
        <v>149.29528702152388</v>
      </c>
    </row>
    <row r="3654" spans="89:91">
      <c r="CK3654" s="63">
        <v>39079</v>
      </c>
      <c r="CL3654" s="70">
        <v>163.25652980824719</v>
      </c>
      <c r="CM3654" s="70">
        <v>149.08040301727067</v>
      </c>
    </row>
    <row r="3655" spans="89:91">
      <c r="CK3655" s="63">
        <v>39080</v>
      </c>
      <c r="CL3655" s="70">
        <v>162.79278530216712</v>
      </c>
      <c r="CM3655" s="70">
        <v>148.57444375378086</v>
      </c>
    </row>
    <row r="3656" spans="89:91">
      <c r="CK3656" s="63">
        <v>39081</v>
      </c>
      <c r="CL3656" s="70">
        <v>162.77126790650297</v>
      </c>
      <c r="CM3656" s="70">
        <v>148.55377513620039</v>
      </c>
    </row>
    <row r="3657" spans="89:91">
      <c r="CK3657" s="63">
        <v>39082</v>
      </c>
      <c r="CL3657" s="70">
        <v>162.74975335493497</v>
      </c>
      <c r="CM3657" s="70">
        <v>148.53310939389064</v>
      </c>
    </row>
    <row r="3658" spans="89:91">
      <c r="CK3658" s="63">
        <v>39083</v>
      </c>
      <c r="CL3658" s="70">
        <v>162.70271920998815</v>
      </c>
      <c r="CM3658" s="70">
        <v>148.48791736641999</v>
      </c>
    </row>
    <row r="3659" spans="89:91">
      <c r="CK3659" s="63">
        <v>39084</v>
      </c>
      <c r="CL3659" s="70">
        <v>162.77201611194815</v>
      </c>
      <c r="CM3659" s="70">
        <v>148.24882303520005</v>
      </c>
    </row>
    <row r="3660" spans="89:91">
      <c r="CK3660" s="63">
        <v>39085</v>
      </c>
      <c r="CL3660" s="70">
        <v>162.09546906077694</v>
      </c>
      <c r="CM3660" s="70">
        <v>148.25218176684922</v>
      </c>
    </row>
    <row r="3661" spans="89:91">
      <c r="CK3661" s="63">
        <v>39086</v>
      </c>
      <c r="CL3661" s="70">
        <v>162.3590251114201</v>
      </c>
      <c r="CM3661" s="70">
        <v>148.83691894569446</v>
      </c>
    </row>
    <row r="3662" spans="89:91">
      <c r="CK3662" s="63">
        <v>39087</v>
      </c>
      <c r="CL3662" s="70">
        <v>162.08423108631368</v>
      </c>
      <c r="CM3662" s="70">
        <v>149.08224314357076</v>
      </c>
    </row>
    <row r="3663" spans="89:91">
      <c r="CK3663" s="63">
        <v>39088</v>
      </c>
      <c r="CL3663" s="70">
        <v>162.03738927511978</v>
      </c>
      <c r="CM3663" s="70">
        <v>149.03688403909214</v>
      </c>
    </row>
    <row r="3664" spans="89:91">
      <c r="CK3664" s="63">
        <v>39089</v>
      </c>
      <c r="CL3664" s="70">
        <v>161.99056100105571</v>
      </c>
      <c r="CM3664" s="70">
        <v>148.99153873537421</v>
      </c>
    </row>
    <row r="3665" spans="89:91">
      <c r="CK3665" s="63">
        <v>39090</v>
      </c>
      <c r="CL3665" s="70">
        <v>162.01616350261</v>
      </c>
      <c r="CM3665" s="70">
        <v>148.94620722821799</v>
      </c>
    </row>
    <row r="3666" spans="89:91">
      <c r="CK3666" s="63">
        <v>39091</v>
      </c>
      <c r="CL3666" s="70">
        <v>162.08902216631324</v>
      </c>
      <c r="CM3666" s="70">
        <v>149.14276880113442</v>
      </c>
    </row>
    <row r="3667" spans="89:91">
      <c r="CK3667" s="63">
        <v>39092</v>
      </c>
      <c r="CL3667" s="70">
        <v>161.73805507528263</v>
      </c>
      <c r="CM3667" s="70">
        <v>149.00066900355253</v>
      </c>
    </row>
    <row r="3668" spans="89:91">
      <c r="CK3668" s="63">
        <v>39093</v>
      </c>
      <c r="CL3668" s="70">
        <v>161.82347814739768</v>
      </c>
      <c r="CM3668" s="70">
        <v>148.9069882936906</v>
      </c>
    </row>
    <row r="3669" spans="89:91">
      <c r="CK3669" s="63">
        <v>39094</v>
      </c>
      <c r="CL3669" s="70">
        <v>161.99375445536748</v>
      </c>
      <c r="CM3669" s="70">
        <v>148.91001422657928</v>
      </c>
    </row>
    <row r="3670" spans="89:91">
      <c r="CK3670" s="63">
        <v>39095</v>
      </c>
      <c r="CL3670" s="70">
        <v>161.94693879162318</v>
      </c>
      <c r="CM3670" s="70">
        <v>148.86470752370982</v>
      </c>
    </row>
    <row r="3671" spans="89:91">
      <c r="CK3671" s="63">
        <v>39096</v>
      </c>
      <c r="CL3671" s="70">
        <v>161.90013665745218</v>
      </c>
      <c r="CM3671" s="70">
        <v>148.81941460565761</v>
      </c>
    </row>
    <row r="3672" spans="89:91">
      <c r="CK3672" s="63">
        <v>39097</v>
      </c>
      <c r="CL3672" s="70">
        <v>161.75905176961851</v>
      </c>
      <c r="CM3672" s="70">
        <v>148.67756024234836</v>
      </c>
    </row>
    <row r="3673" spans="89:91">
      <c r="CK3673" s="63">
        <v>39098</v>
      </c>
      <c r="CL3673" s="70">
        <v>161.66340108378608</v>
      </c>
      <c r="CM3673" s="70">
        <v>148.68059718606528</v>
      </c>
    </row>
    <row r="3674" spans="89:91">
      <c r="CK3674" s="63">
        <v>39099</v>
      </c>
      <c r="CL3674" s="70">
        <v>161.94507130886052</v>
      </c>
      <c r="CM3674" s="70">
        <v>148.58710205075209</v>
      </c>
    </row>
    <row r="3675" spans="89:91">
      <c r="CK3675" s="63">
        <v>39100</v>
      </c>
      <c r="CL3675" s="70">
        <v>162.09098173338526</v>
      </c>
      <c r="CM3675" s="70">
        <v>148.68662424877928</v>
      </c>
    </row>
    <row r="3676" spans="89:91">
      <c r="CK3676" s="63">
        <v>39101</v>
      </c>
      <c r="CL3676" s="70">
        <v>162.41224129611197</v>
      </c>
      <c r="CM3676" s="70">
        <v>148.83430100416538</v>
      </c>
    </row>
    <row r="3677" spans="89:91">
      <c r="CK3677" s="63">
        <v>39102</v>
      </c>
      <c r="CL3677" s="70">
        <v>162.36530469104324</v>
      </c>
      <c r="CM3677" s="70">
        <v>148.78901733746645</v>
      </c>
    </row>
    <row r="3678" spans="89:91">
      <c r="CK3678" s="63">
        <v>39103</v>
      </c>
      <c r="CL3678" s="70">
        <v>162.31838165049942</v>
      </c>
      <c r="CM3678" s="70">
        <v>148.74374744857573</v>
      </c>
    </row>
    <row r="3679" spans="89:91">
      <c r="CK3679" s="63">
        <v>39104</v>
      </c>
      <c r="CL3679" s="70">
        <v>162.60788653832685</v>
      </c>
      <c r="CM3679" s="70">
        <v>149.18033997663684</v>
      </c>
    </row>
    <row r="3680" spans="89:91">
      <c r="CK3680" s="63">
        <v>39105</v>
      </c>
      <c r="CL3680" s="70">
        <v>162.88858317305304</v>
      </c>
      <c r="CM3680" s="70">
        <v>149.23129143328859</v>
      </c>
    </row>
    <row r="3681" spans="89:91">
      <c r="CK3681" s="63">
        <v>39106</v>
      </c>
      <c r="CL3681" s="70">
        <v>162.67256910956112</v>
      </c>
      <c r="CM3681" s="70">
        <v>149.08957588450343</v>
      </c>
    </row>
    <row r="3682" spans="89:91">
      <c r="CK3682" s="63">
        <v>39107</v>
      </c>
      <c r="CL3682" s="70">
        <v>162.62658576896706</v>
      </c>
      <c r="CM3682" s="70">
        <v>149.14049634134176</v>
      </c>
    </row>
    <row r="3683" spans="89:91">
      <c r="CK3683" s="63">
        <v>39108</v>
      </c>
      <c r="CL3683" s="70">
        <v>162.68289465756197</v>
      </c>
      <c r="CM3683" s="70">
        <v>149.48012950528926</v>
      </c>
    </row>
    <row r="3684" spans="89:91">
      <c r="CK3684" s="63">
        <v>39109</v>
      </c>
      <c r="CL3684" s="70">
        <v>162.63587983455943</v>
      </c>
      <c r="CM3684" s="70">
        <v>149.43464934166457</v>
      </c>
    </row>
    <row r="3685" spans="89:91">
      <c r="CK3685" s="63">
        <v>39110</v>
      </c>
      <c r="CL3685" s="70">
        <v>162.58887859868653</v>
      </c>
      <c r="CM3685" s="70">
        <v>149.38918301563345</v>
      </c>
    </row>
    <row r="3686" spans="89:91">
      <c r="CK3686" s="63">
        <v>39111</v>
      </c>
      <c r="CL3686" s="70">
        <v>162.69828546522913</v>
      </c>
      <c r="CM3686" s="70">
        <v>149.43989519170634</v>
      </c>
    </row>
    <row r="3687" spans="89:91">
      <c r="CK3687" s="63">
        <v>39112</v>
      </c>
      <c r="CL3687" s="70">
        <v>162.7822363042371</v>
      </c>
      <c r="CM3687" s="70">
        <v>149.3463595645544</v>
      </c>
    </row>
    <row r="3688" spans="89:91">
      <c r="CK3688" s="63">
        <v>39113</v>
      </c>
      <c r="CL3688" s="70">
        <v>163.08056056065678</v>
      </c>
      <c r="CM3688" s="70">
        <v>149.30092010118071</v>
      </c>
    </row>
    <row r="3689" spans="89:91">
      <c r="CK3689" s="63">
        <v>39114</v>
      </c>
      <c r="CL3689" s="70">
        <v>163.44658863705416</v>
      </c>
      <c r="CM3689" s="70">
        <v>149.09427739356866</v>
      </c>
    </row>
    <row r="3690" spans="89:91">
      <c r="CK3690" s="63">
        <v>39115</v>
      </c>
      <c r="CL3690" s="70">
        <v>162.98743150807456</v>
      </c>
      <c r="CM3690" s="70">
        <v>148.88767328439951</v>
      </c>
    </row>
    <row r="3691" spans="89:91">
      <c r="CK3691" s="63">
        <v>39116</v>
      </c>
      <c r="CL3691" s="70">
        <v>162.97915246045494</v>
      </c>
      <c r="CM3691" s="70">
        <v>148.8732642886782</v>
      </c>
    </row>
    <row r="3692" spans="89:91">
      <c r="CK3692" s="63">
        <v>39117</v>
      </c>
      <c r="CL3692" s="70">
        <v>162.97087383337464</v>
      </c>
      <c r="CM3692" s="70">
        <v>148.85885668742534</v>
      </c>
    </row>
    <row r="3693" spans="89:91">
      <c r="CK3693" s="63">
        <v>39118</v>
      </c>
      <c r="CL3693" s="70">
        <v>163.41857896827895</v>
      </c>
      <c r="CM3693" s="70">
        <v>149.03656980994188</v>
      </c>
    </row>
    <row r="3694" spans="89:91">
      <c r="CK3694" s="63">
        <v>39119</v>
      </c>
      <c r="CL3694" s="70">
        <v>163.71112427354348</v>
      </c>
      <c r="CM3694" s="70">
        <v>148.97412122022237</v>
      </c>
    </row>
    <row r="3695" spans="89:91">
      <c r="CK3695" s="63">
        <v>39120</v>
      </c>
      <c r="CL3695" s="70">
        <v>163.72858491672019</v>
      </c>
      <c r="CM3695" s="70">
        <v>148.95970385827496</v>
      </c>
    </row>
    <row r="3696" spans="89:91">
      <c r="CK3696" s="63">
        <v>39121</v>
      </c>
      <c r="CL3696" s="70">
        <v>163.80654197459671</v>
      </c>
      <c r="CM3696" s="70">
        <v>149.08933555881225</v>
      </c>
    </row>
    <row r="3697" spans="89:91">
      <c r="CK3697" s="63">
        <v>39122</v>
      </c>
      <c r="CL3697" s="70">
        <v>163.41517873694855</v>
      </c>
      <c r="CM3697" s="70">
        <v>149.1229182888996</v>
      </c>
    </row>
    <row r="3698" spans="89:91">
      <c r="CK3698" s="63">
        <v>39123</v>
      </c>
      <c r="CL3698" s="70">
        <v>163.40687796164332</v>
      </c>
      <c r="CM3698" s="70">
        <v>149.10848652672499</v>
      </c>
    </row>
    <row r="3699" spans="89:91">
      <c r="CK3699" s="63">
        <v>39124</v>
      </c>
      <c r="CL3699" s="70">
        <v>163.39857760798103</v>
      </c>
      <c r="CM3699" s="70">
        <v>149.09405616122206</v>
      </c>
    </row>
    <row r="3700" spans="89:91">
      <c r="CK3700" s="63">
        <v>39125</v>
      </c>
      <c r="CL3700" s="70">
        <v>162.77424938768939</v>
      </c>
      <c r="CM3700" s="70">
        <v>148.98363258363224</v>
      </c>
    </row>
    <row r="3701" spans="89:91">
      <c r="CK3701" s="63">
        <v>39126</v>
      </c>
      <c r="CL3701" s="70">
        <v>163.23632084917168</v>
      </c>
      <c r="CM3701" s="70">
        <v>148.87322898270457</v>
      </c>
    </row>
    <row r="3702" spans="89:91">
      <c r="CK3702" s="63">
        <v>39127</v>
      </c>
      <c r="CL3702" s="70">
        <v>163.77340245385489</v>
      </c>
      <c r="CM3702" s="70">
        <v>148.66686932634516</v>
      </c>
    </row>
    <row r="3703" spans="89:91">
      <c r="CK3703" s="63">
        <v>39128</v>
      </c>
      <c r="CL3703" s="70">
        <v>163.94713888190785</v>
      </c>
      <c r="CM3703" s="70">
        <v>148.74844844043628</v>
      </c>
    </row>
    <row r="3704" spans="89:91">
      <c r="CK3704" s="63">
        <v>39129</v>
      </c>
      <c r="CL3704" s="70">
        <v>164.24557607840862</v>
      </c>
      <c r="CM3704" s="70">
        <v>148.97394655230462</v>
      </c>
    </row>
    <row r="3705" spans="89:91">
      <c r="CK3705" s="63">
        <v>39130</v>
      </c>
      <c r="CL3705" s="70">
        <v>164.23723312255564</v>
      </c>
      <c r="CM3705" s="70">
        <v>148.95952920726114</v>
      </c>
    </row>
    <row r="3706" spans="89:91">
      <c r="CK3706" s="63">
        <v>39131</v>
      </c>
      <c r="CL3706" s="70">
        <v>164.22889059048822</v>
      </c>
      <c r="CM3706" s="70">
        <v>148.94511325749417</v>
      </c>
    </row>
    <row r="3707" spans="89:91">
      <c r="CK3707" s="63">
        <v>39132</v>
      </c>
      <c r="CL3707" s="70">
        <v>164.10580032641445</v>
      </c>
      <c r="CM3707" s="70">
        <v>148.83476910628059</v>
      </c>
    </row>
    <row r="3708" spans="89:91">
      <c r="CK3708" s="63">
        <v>39133</v>
      </c>
      <c r="CL3708" s="70">
        <v>164.1558741630439</v>
      </c>
      <c r="CM3708" s="70">
        <v>148.86832538687477</v>
      </c>
    </row>
    <row r="3709" spans="89:91">
      <c r="CK3709" s="63">
        <v>39134</v>
      </c>
      <c r="CL3709" s="70">
        <v>164.50611013344866</v>
      </c>
      <c r="CM3709" s="70">
        <v>148.94982929340605</v>
      </c>
    </row>
    <row r="3710" spans="89:91">
      <c r="CK3710" s="63">
        <v>39135</v>
      </c>
      <c r="CL3710" s="70">
        <v>164.50697345708045</v>
      </c>
      <c r="CM3710" s="70">
        <v>148.83951253460657</v>
      </c>
    </row>
    <row r="3711" spans="89:91">
      <c r="CK3711" s="63">
        <v>39136</v>
      </c>
      <c r="CL3711" s="70">
        <v>164.25781584988465</v>
      </c>
      <c r="CM3711" s="70">
        <v>148.82510819976832</v>
      </c>
    </row>
    <row r="3712" spans="89:91">
      <c r="CK3712" s="63">
        <v>39137</v>
      </c>
      <c r="CL3712" s="70">
        <v>164.24947227230487</v>
      </c>
      <c r="CM3712" s="70">
        <v>148.81070525894745</v>
      </c>
    </row>
    <row r="3713" spans="89:91">
      <c r="CK3713" s="63">
        <v>39138</v>
      </c>
      <c r="CL3713" s="70">
        <v>164.24112911854226</v>
      </c>
      <c r="CM3713" s="70">
        <v>148.79630371200903</v>
      </c>
    </row>
    <row r="3714" spans="89:91">
      <c r="CK3714" s="63">
        <v>39139</v>
      </c>
      <c r="CL3714" s="70">
        <v>164.31806590854046</v>
      </c>
      <c r="CM3714" s="70">
        <v>148.73397124452723</v>
      </c>
    </row>
    <row r="3715" spans="89:91">
      <c r="CK3715" s="63">
        <v>39140</v>
      </c>
      <c r="CL3715" s="70">
        <v>163.71977076220267</v>
      </c>
      <c r="CM3715" s="70">
        <v>148.62372177269421</v>
      </c>
    </row>
    <row r="3716" spans="89:91">
      <c r="CK3716" s="63">
        <v>39141</v>
      </c>
      <c r="CL3716" s="70">
        <v>163.32685005385579</v>
      </c>
      <c r="CM3716" s="70">
        <v>148.56141528438533</v>
      </c>
    </row>
    <row r="3717" spans="89:91">
      <c r="CK3717" s="63">
        <v>39142</v>
      </c>
      <c r="CL3717" s="70">
        <v>162.94750861914949</v>
      </c>
      <c r="CM3717" s="70">
        <v>148.39286280620325</v>
      </c>
    </row>
    <row r="3718" spans="89:91">
      <c r="CK3718" s="63">
        <v>39143</v>
      </c>
      <c r="CL3718" s="70">
        <v>162.75219648097843</v>
      </c>
      <c r="CM3718" s="70">
        <v>147.7931991728012</v>
      </c>
    </row>
    <row r="3719" spans="89:91">
      <c r="CK3719" s="63">
        <v>39144</v>
      </c>
      <c r="CL3719" s="70">
        <v>162.71074445170001</v>
      </c>
      <c r="CM3719" s="70">
        <v>147.76852007881888</v>
      </c>
    </row>
    <row r="3720" spans="89:91">
      <c r="CK3720" s="63">
        <v>39145</v>
      </c>
      <c r="CL3720" s="70">
        <v>162.66899550544113</v>
      </c>
      <c r="CM3720" s="70">
        <v>147.74384510584946</v>
      </c>
    </row>
    <row r="3721" spans="89:91">
      <c r="CK3721" s="63">
        <v>39146</v>
      </c>
      <c r="CL3721" s="70">
        <v>162.28380556128516</v>
      </c>
      <c r="CM3721" s="70">
        <v>148.53318591035375</v>
      </c>
    </row>
    <row r="3722" spans="89:91">
      <c r="CK3722" s="63">
        <v>39147</v>
      </c>
      <c r="CL3722" s="70">
        <v>162.92958915419553</v>
      </c>
      <c r="CM3722" s="70">
        <v>148.55625829341034</v>
      </c>
    </row>
    <row r="3723" spans="89:91">
      <c r="CK3723" s="63">
        <v>39148</v>
      </c>
      <c r="CL3723" s="70">
        <v>163.24976337975636</v>
      </c>
      <c r="CM3723" s="70">
        <v>148.57931882938465</v>
      </c>
    </row>
    <row r="3724" spans="89:91">
      <c r="CK3724" s="63">
        <v>39149</v>
      </c>
      <c r="CL3724" s="70">
        <v>163.33096574315894</v>
      </c>
      <c r="CM3724" s="70">
        <v>148.6023675215898</v>
      </c>
    </row>
    <row r="3725" spans="89:91">
      <c r="CK3725" s="63">
        <v>39150</v>
      </c>
      <c r="CL3725" s="70">
        <v>163.6160073628968</v>
      </c>
      <c r="CM3725" s="70">
        <v>148.62540437333828</v>
      </c>
    </row>
    <row r="3726" spans="89:91">
      <c r="CK3726" s="63">
        <v>39151</v>
      </c>
      <c r="CL3726" s="70">
        <v>163.57402614081158</v>
      </c>
      <c r="CM3726" s="70">
        <v>148.60058631443422</v>
      </c>
    </row>
    <row r="3727" spans="89:91">
      <c r="CK3727" s="63">
        <v>39152</v>
      </c>
      <c r="CL3727" s="70">
        <v>163.53205569042913</v>
      </c>
      <c r="CM3727" s="70">
        <v>148.57577239974799</v>
      </c>
    </row>
    <row r="3728" spans="89:91">
      <c r="CK3728" s="63">
        <v>39153</v>
      </c>
      <c r="CL3728" s="70">
        <v>163.71308892693796</v>
      </c>
      <c r="CM3728" s="70">
        <v>148.4074813382187</v>
      </c>
    </row>
    <row r="3729" spans="89:91">
      <c r="CK3729" s="63">
        <v>39154</v>
      </c>
      <c r="CL3729" s="70">
        <v>163.32065641878663</v>
      </c>
      <c r="CM3729" s="70">
        <v>148.28706144810349</v>
      </c>
    </row>
    <row r="3730" spans="89:91">
      <c r="CK3730" s="63">
        <v>39155</v>
      </c>
      <c r="CL3730" s="70">
        <v>163.08403844867328</v>
      </c>
      <c r="CM3730" s="70">
        <v>148.11886651082068</v>
      </c>
    </row>
    <row r="3731" spans="89:91">
      <c r="CK3731" s="63">
        <v>39156</v>
      </c>
      <c r="CL3731" s="70">
        <v>163.47657925021124</v>
      </c>
      <c r="CM3731" s="70">
        <v>148.09413303561593</v>
      </c>
    </row>
    <row r="3732" spans="89:91">
      <c r="CK3732" s="63">
        <v>39157</v>
      </c>
      <c r="CL3732" s="70">
        <v>163.81604636415028</v>
      </c>
      <c r="CM3732" s="70">
        <v>148.2127891685783</v>
      </c>
    </row>
    <row r="3733" spans="89:91">
      <c r="CK3733" s="63">
        <v>39158</v>
      </c>
      <c r="CL3733" s="70">
        <v>163.77401381529157</v>
      </c>
      <c r="CM3733" s="70">
        <v>148.188040009796</v>
      </c>
    </row>
    <row r="3734" spans="89:91">
      <c r="CK3734" s="63">
        <v>39159</v>
      </c>
      <c r="CL3734" s="70">
        <v>163.7319920513053</v>
      </c>
      <c r="CM3734" s="70">
        <v>148.16329498372627</v>
      </c>
    </row>
    <row r="3735" spans="89:91">
      <c r="CK3735" s="63">
        <v>39160</v>
      </c>
      <c r="CL3735" s="70">
        <v>163.92367113879135</v>
      </c>
      <c r="CM3735" s="70">
        <v>148.09078286939862</v>
      </c>
    </row>
    <row r="3736" spans="89:91">
      <c r="CK3736" s="63">
        <v>39161</v>
      </c>
      <c r="CL3736" s="70">
        <v>164.04717241123262</v>
      </c>
      <c r="CM3736" s="70">
        <v>148.01829084045877</v>
      </c>
    </row>
    <row r="3737" spans="89:91">
      <c r="CK3737" s="63">
        <v>39162</v>
      </c>
      <c r="CL3737" s="70">
        <v>164.2970737068006</v>
      </c>
      <c r="CM3737" s="70">
        <v>148.04132942733511</v>
      </c>
    </row>
    <row r="3738" spans="89:91">
      <c r="CK3738" s="63">
        <v>39163</v>
      </c>
      <c r="CL3738" s="70">
        <v>164.55376256764919</v>
      </c>
      <c r="CM3738" s="70">
        <v>147.9688616063863</v>
      </c>
    </row>
    <row r="3739" spans="89:91">
      <c r="CK3739" s="63">
        <v>39164</v>
      </c>
      <c r="CL3739" s="70">
        <v>164.39416007106254</v>
      </c>
      <c r="CM3739" s="70">
        <v>148.08737114007849</v>
      </c>
    </row>
    <row r="3740" spans="89:91">
      <c r="CK3740" s="63">
        <v>39165</v>
      </c>
      <c r="CL3740" s="70">
        <v>164.35197918757382</v>
      </c>
      <c r="CM3740" s="70">
        <v>148.06264292409548</v>
      </c>
    </row>
    <row r="3741" spans="89:91">
      <c r="CK3741" s="63">
        <v>39166</v>
      </c>
      <c r="CL3741" s="70">
        <v>164.30980912701779</v>
      </c>
      <c r="CM3741" s="70">
        <v>148.03791883732799</v>
      </c>
    </row>
    <row r="3742" spans="89:91">
      <c r="CK3742" s="63">
        <v>39167</v>
      </c>
      <c r="CL3742" s="70">
        <v>164.61987695088467</v>
      </c>
      <c r="CM3742" s="70">
        <v>148.10862969719034</v>
      </c>
    </row>
    <row r="3743" spans="89:91">
      <c r="CK3743" s="63">
        <v>39168</v>
      </c>
      <c r="CL3743" s="70">
        <v>164.64456794791315</v>
      </c>
      <c r="CM3743" s="70">
        <v>148.179312814057</v>
      </c>
    </row>
    <row r="3744" spans="89:91">
      <c r="CK3744" s="63">
        <v>39169</v>
      </c>
      <c r="CL3744" s="70">
        <v>164.26116785039883</v>
      </c>
      <c r="CM3744" s="70">
        <v>148.05917029535644</v>
      </c>
    </row>
    <row r="3745" spans="89:91">
      <c r="CK3745" s="63">
        <v>39170</v>
      </c>
      <c r="CL3745" s="70">
        <v>164.58781306898584</v>
      </c>
      <c r="CM3745" s="70">
        <v>147.93906376862435</v>
      </c>
    </row>
    <row r="3746" spans="89:91">
      <c r="CK3746" s="63">
        <v>39171</v>
      </c>
      <c r="CL3746" s="70">
        <v>164.44465062298775</v>
      </c>
      <c r="CM3746" s="70">
        <v>147.8189932251905</v>
      </c>
    </row>
    <row r="3747" spans="89:91">
      <c r="CK3747" s="63">
        <v>39172</v>
      </c>
      <c r="CL3747" s="70">
        <v>164.40245678443978</v>
      </c>
      <c r="CM3747" s="70">
        <v>147.79430982401513</v>
      </c>
    </row>
    <row r="3748" spans="89:91">
      <c r="CK3748" s="63">
        <v>39173</v>
      </c>
      <c r="CL3748" s="70">
        <v>164.30047514477988</v>
      </c>
      <c r="CM3748" s="70">
        <v>147.69860676344697</v>
      </c>
    </row>
    <row r="3749" spans="89:91">
      <c r="CK3749" s="63">
        <v>39174</v>
      </c>
      <c r="CL3749" s="70">
        <v>164.19855676606531</v>
      </c>
      <c r="CM3749" s="70">
        <v>147.60296567465446</v>
      </c>
    </row>
    <row r="3750" spans="89:91">
      <c r="CK3750" s="63">
        <v>39175</v>
      </c>
      <c r="CL3750" s="70">
        <v>164.70889858269373</v>
      </c>
      <c r="CM3750" s="70">
        <v>147.55496954541704</v>
      </c>
    </row>
    <row r="3751" spans="89:91">
      <c r="CK3751" s="63">
        <v>39176</v>
      </c>
      <c r="CL3751" s="70">
        <v>164.79394107403746</v>
      </c>
      <c r="CM3751" s="70">
        <v>147.41186925190479</v>
      </c>
    </row>
    <row r="3752" spans="89:91">
      <c r="CK3752" s="63">
        <v>39177</v>
      </c>
      <c r="CL3752" s="70">
        <v>164.69171659001543</v>
      </c>
      <c r="CM3752" s="70">
        <v>147.3164138377669</v>
      </c>
    </row>
    <row r="3753" spans="89:91">
      <c r="CK3753" s="63">
        <v>39178</v>
      </c>
      <c r="CL3753" s="70">
        <v>164.58955551757919</v>
      </c>
      <c r="CM3753" s="70">
        <v>147.22102023504308</v>
      </c>
    </row>
    <row r="3754" spans="89:91">
      <c r="CK3754" s="63">
        <v>39179</v>
      </c>
      <c r="CL3754" s="70">
        <v>164.48745781739345</v>
      </c>
      <c r="CM3754" s="70">
        <v>147.12568840370781</v>
      </c>
    </row>
    <row r="3755" spans="89:91">
      <c r="CK3755" s="63">
        <v>39180</v>
      </c>
      <c r="CL3755" s="70">
        <v>164.38542345014736</v>
      </c>
      <c r="CM3755" s="70">
        <v>147.03041830376151</v>
      </c>
    </row>
    <row r="3756" spans="89:91">
      <c r="CK3756" s="63">
        <v>39181</v>
      </c>
      <c r="CL3756" s="70">
        <v>164.34983810795663</v>
      </c>
      <c r="CM3756" s="70">
        <v>146.79301453081578</v>
      </c>
    </row>
    <row r="3757" spans="89:91">
      <c r="CK3757" s="63">
        <v>39182</v>
      </c>
      <c r="CL3757" s="70">
        <v>164.19575583120749</v>
      </c>
      <c r="CM3757" s="70">
        <v>146.55585656435119</v>
      </c>
    </row>
    <row r="3758" spans="89:91">
      <c r="CK3758" s="63">
        <v>39183</v>
      </c>
      <c r="CL3758" s="70">
        <v>163.75529165699024</v>
      </c>
      <c r="CM3758" s="70">
        <v>146.3189441855736</v>
      </c>
    </row>
    <row r="3759" spans="89:91">
      <c r="CK3759" s="63">
        <v>39184</v>
      </c>
      <c r="CL3759" s="70">
        <v>163.48589844781526</v>
      </c>
      <c r="CM3759" s="70">
        <v>145.94035786514135</v>
      </c>
    </row>
    <row r="3760" spans="89:91">
      <c r="CK3760" s="63">
        <v>39185</v>
      </c>
      <c r="CL3760" s="70">
        <v>164.23680236477415</v>
      </c>
      <c r="CM3760" s="70">
        <v>146.08223433676659</v>
      </c>
    </row>
    <row r="3761" spans="89:91">
      <c r="CK3761" s="63">
        <v>39186</v>
      </c>
      <c r="CL3761" s="70">
        <v>164.13492348336783</v>
      </c>
      <c r="CM3761" s="70">
        <v>145.98763991741916</v>
      </c>
    </row>
    <row r="3762" spans="89:91">
      <c r="CK3762" s="63">
        <v>39187</v>
      </c>
      <c r="CL3762" s="70">
        <v>164.03310779916407</v>
      </c>
      <c r="CM3762" s="70">
        <v>145.89310675195526</v>
      </c>
    </row>
    <row r="3763" spans="89:91">
      <c r="CK3763" s="63">
        <v>39188</v>
      </c>
      <c r="CL3763" s="70">
        <v>163.42156248734801</v>
      </c>
      <c r="CM3763" s="70">
        <v>145.65708272808845</v>
      </c>
    </row>
    <row r="3764" spans="89:91">
      <c r="CK3764" s="63">
        <v>39189</v>
      </c>
      <c r="CL3764" s="70">
        <v>163.26946156141082</v>
      </c>
      <c r="CM3764" s="70">
        <v>145.37414973014032</v>
      </c>
    </row>
    <row r="3765" spans="89:91">
      <c r="CK3765" s="63">
        <v>39190</v>
      </c>
      <c r="CL3765" s="70">
        <v>163.27796819466033</v>
      </c>
      <c r="CM3765" s="70">
        <v>145.37425969888199</v>
      </c>
    </row>
    <row r="3766" spans="89:91">
      <c r="CK3766" s="63">
        <v>39191</v>
      </c>
      <c r="CL3766" s="70">
        <v>163.61556332807299</v>
      </c>
      <c r="CM3766" s="70">
        <v>145.4214009908296</v>
      </c>
    </row>
    <row r="3767" spans="89:91">
      <c r="CK3767" s="63">
        <v>39192</v>
      </c>
      <c r="CL3767" s="70">
        <v>163.63455576670566</v>
      </c>
      <c r="CM3767" s="70">
        <v>145.32723448899677</v>
      </c>
    </row>
    <row r="3768" spans="89:91">
      <c r="CK3768" s="63">
        <v>39193</v>
      </c>
      <c r="CL3768" s="70">
        <v>163.53305046910549</v>
      </c>
      <c r="CM3768" s="70">
        <v>145.23312896395279</v>
      </c>
    </row>
    <row r="3769" spans="89:91">
      <c r="CK3769" s="63">
        <v>39194</v>
      </c>
      <c r="CL3769" s="70">
        <v>163.43160813696753</v>
      </c>
      <c r="CM3769" s="70">
        <v>145.13908437621265</v>
      </c>
    </row>
    <row r="3770" spans="89:91">
      <c r="CK3770" s="63">
        <v>39195</v>
      </c>
      <c r="CL3770" s="70">
        <v>162.86035318458377</v>
      </c>
      <c r="CM3770" s="70">
        <v>144.81024786784809</v>
      </c>
    </row>
    <row r="3771" spans="89:91">
      <c r="CK3771" s="63">
        <v>39196</v>
      </c>
      <c r="CL3771" s="70">
        <v>162.82029766131359</v>
      </c>
      <c r="CM3771" s="70">
        <v>144.71647711348626</v>
      </c>
    </row>
    <row r="3772" spans="89:91">
      <c r="CK3772" s="63">
        <v>39197</v>
      </c>
      <c r="CL3772" s="70">
        <v>163.39290302923533</v>
      </c>
      <c r="CM3772" s="70">
        <v>144.76349633726898</v>
      </c>
    </row>
    <row r="3773" spans="89:91">
      <c r="CK3773" s="63">
        <v>39198</v>
      </c>
      <c r="CL3773" s="70">
        <v>163.19432269407233</v>
      </c>
      <c r="CM3773" s="70">
        <v>144.76351460948413</v>
      </c>
    </row>
    <row r="3774" spans="89:91">
      <c r="CK3774" s="63">
        <v>39199</v>
      </c>
      <c r="CL3774" s="70">
        <v>163.15011104785131</v>
      </c>
      <c r="CM3774" s="70">
        <v>144.76347215711289</v>
      </c>
    </row>
    <row r="3775" spans="89:91">
      <c r="CK3775" s="63">
        <v>39200</v>
      </c>
      <c r="CL3775" s="70">
        <v>163.04890625954835</v>
      </c>
      <c r="CM3775" s="70">
        <v>144.66973169200023</v>
      </c>
    </row>
    <row r="3776" spans="89:91">
      <c r="CK3776" s="63">
        <v>39201</v>
      </c>
      <c r="CL3776" s="70">
        <v>162.94776425029664</v>
      </c>
      <c r="CM3776" s="70">
        <v>144.57605192779974</v>
      </c>
    </row>
    <row r="3777" spans="89:91">
      <c r="CK3777" s="63">
        <v>39202</v>
      </c>
      <c r="CL3777" s="70">
        <v>162.91880185192809</v>
      </c>
      <c r="CM3777" s="70">
        <v>144.48243282520491</v>
      </c>
    </row>
    <row r="3778" spans="89:91">
      <c r="CK3778" s="63">
        <v>39203</v>
      </c>
      <c r="CL3778" s="70">
        <v>162.82940354456068</v>
      </c>
      <c r="CM3778" s="70">
        <v>144.40556842184884</v>
      </c>
    </row>
    <row r="3779" spans="89:91">
      <c r="CK3779" s="63">
        <v>39204</v>
      </c>
      <c r="CL3779" s="70">
        <v>162.4547822514707</v>
      </c>
      <c r="CM3779" s="70">
        <v>144.09520325179111</v>
      </c>
    </row>
    <row r="3780" spans="89:91">
      <c r="CK3780" s="63">
        <v>39205</v>
      </c>
      <c r="CL3780" s="70">
        <v>162.35618846345602</v>
      </c>
      <c r="CM3780" s="70">
        <v>143.97186137096085</v>
      </c>
    </row>
    <row r="3781" spans="89:91">
      <c r="CK3781" s="63">
        <v>39206</v>
      </c>
      <c r="CL3781" s="70">
        <v>162.21567726037986</v>
      </c>
      <c r="CM3781" s="70">
        <v>143.84860994332888</v>
      </c>
    </row>
    <row r="3782" spans="89:91">
      <c r="CK3782" s="63">
        <v>39207</v>
      </c>
      <c r="CL3782" s="70">
        <v>162.12671406857163</v>
      </c>
      <c r="CM3782" s="70">
        <v>143.77208273264523</v>
      </c>
    </row>
    <row r="3783" spans="89:91">
      <c r="CK3783" s="63">
        <v>39208</v>
      </c>
      <c r="CL3783" s="70">
        <v>162.03779966643427</v>
      </c>
      <c r="CM3783" s="70">
        <v>143.69559623430484</v>
      </c>
    </row>
    <row r="3784" spans="89:91">
      <c r="CK3784" s="63">
        <v>39209</v>
      </c>
      <c r="CL3784" s="70">
        <v>162.01962100392586</v>
      </c>
      <c r="CM3784" s="70">
        <v>143.47939776648656</v>
      </c>
    </row>
    <row r="3785" spans="89:91">
      <c r="CK3785" s="63">
        <v>39210</v>
      </c>
      <c r="CL3785" s="70">
        <v>161.80732227578477</v>
      </c>
      <c r="CM3785" s="70">
        <v>143.40306697603987</v>
      </c>
    </row>
    <row r="3786" spans="89:91">
      <c r="CK3786" s="63">
        <v>39211</v>
      </c>
      <c r="CL3786" s="70">
        <v>161.87404157630917</v>
      </c>
      <c r="CM3786" s="70">
        <v>143.28024212565111</v>
      </c>
    </row>
    <row r="3787" spans="89:91">
      <c r="CK3787" s="63">
        <v>39212</v>
      </c>
      <c r="CL3787" s="70">
        <v>161.44374219153701</v>
      </c>
      <c r="CM3787" s="70">
        <v>143.29703710851473</v>
      </c>
    </row>
    <row r="3788" spans="89:91">
      <c r="CK3788" s="63">
        <v>39213</v>
      </c>
      <c r="CL3788" s="70">
        <v>161.65122454132802</v>
      </c>
      <c r="CM3788" s="70">
        <v>143.17431816538593</v>
      </c>
    </row>
    <row r="3789" spans="89:91">
      <c r="CK3789" s="63">
        <v>39214</v>
      </c>
      <c r="CL3789" s="70">
        <v>161.56257090970755</v>
      </c>
      <c r="CM3789" s="70">
        <v>143.09814967675723</v>
      </c>
    </row>
    <row r="3790" spans="89:91">
      <c r="CK3790" s="63">
        <v>39215</v>
      </c>
      <c r="CL3790" s="70">
        <v>161.47396589798728</v>
      </c>
      <c r="CM3790" s="70">
        <v>143.02202170963221</v>
      </c>
    </row>
    <row r="3791" spans="89:91">
      <c r="CK3791" s="63">
        <v>39216</v>
      </c>
      <c r="CL3791" s="70">
        <v>161.43828805281609</v>
      </c>
      <c r="CM3791" s="70">
        <v>142.85311220723111</v>
      </c>
    </row>
    <row r="3792" spans="89:91">
      <c r="CK3792" s="63">
        <v>39217</v>
      </c>
      <c r="CL3792" s="70">
        <v>162.17360305194234</v>
      </c>
      <c r="CM3792" s="70">
        <v>142.6843419455536</v>
      </c>
    </row>
    <row r="3793" spans="89:91">
      <c r="CK3793" s="63">
        <v>39218</v>
      </c>
      <c r="CL3793" s="70">
        <v>162.51614959398876</v>
      </c>
      <c r="CM3793" s="70">
        <v>142.65479577300792</v>
      </c>
    </row>
    <row r="3794" spans="89:91">
      <c r="CK3794" s="63">
        <v>39219</v>
      </c>
      <c r="CL3794" s="70">
        <v>162.51329476301561</v>
      </c>
      <c r="CM3794" s="70">
        <v>142.48622969885395</v>
      </c>
    </row>
    <row r="3795" spans="89:91">
      <c r="CK3795" s="63">
        <v>39220</v>
      </c>
      <c r="CL3795" s="70">
        <v>162.54774298389648</v>
      </c>
      <c r="CM3795" s="70">
        <v>142.54936427431119</v>
      </c>
    </row>
    <row r="3796" spans="89:91">
      <c r="CK3796" s="63">
        <v>39221</v>
      </c>
      <c r="CL3796" s="70">
        <v>162.45859767882305</v>
      </c>
      <c r="CM3796" s="70">
        <v>142.47352826006727</v>
      </c>
    </row>
    <row r="3797" spans="89:91">
      <c r="CK3797" s="63">
        <v>39222</v>
      </c>
      <c r="CL3797" s="70">
        <v>162.369501263296</v>
      </c>
      <c r="CM3797" s="70">
        <v>142.3977325904512</v>
      </c>
    </row>
    <row r="3798" spans="89:91">
      <c r="CK3798" s="63">
        <v>39223</v>
      </c>
      <c r="CL3798" s="70">
        <v>162.45177681039593</v>
      </c>
      <c r="CM3798" s="70">
        <v>142.18326186656896</v>
      </c>
    </row>
    <row r="3799" spans="89:91">
      <c r="CK3799" s="63">
        <v>39224</v>
      </c>
      <c r="CL3799" s="70">
        <v>162.58249363505047</v>
      </c>
      <c r="CM3799" s="70">
        <v>142.24626219926108</v>
      </c>
    </row>
    <row r="3800" spans="89:91">
      <c r="CK3800" s="63">
        <v>39225</v>
      </c>
      <c r="CL3800" s="70">
        <v>162.57738325654549</v>
      </c>
      <c r="CM3800" s="70">
        <v>142.40153380814562</v>
      </c>
    </row>
    <row r="3801" spans="89:91">
      <c r="CK3801" s="63">
        <v>39226</v>
      </c>
      <c r="CL3801" s="70">
        <v>161.98164782853758</v>
      </c>
      <c r="CM3801" s="70">
        <v>142.37194114150921</v>
      </c>
    </row>
    <row r="3802" spans="89:91">
      <c r="CK3802" s="63">
        <v>39227</v>
      </c>
      <c r="CL3802" s="70">
        <v>161.89281298440565</v>
      </c>
      <c r="CM3802" s="70">
        <v>142.29619951606384</v>
      </c>
    </row>
    <row r="3803" spans="89:91">
      <c r="CK3803" s="63">
        <v>39228</v>
      </c>
      <c r="CL3803" s="70">
        <v>161.80402685955545</v>
      </c>
      <c r="CM3803" s="70">
        <v>142.22049818503163</v>
      </c>
    </row>
    <row r="3804" spans="89:91">
      <c r="CK3804" s="63">
        <v>39229</v>
      </c>
      <c r="CL3804" s="70">
        <v>161.715289427268</v>
      </c>
      <c r="CM3804" s="70">
        <v>142.14483712697609</v>
      </c>
    </row>
    <row r="3805" spans="89:91">
      <c r="CK3805" s="63">
        <v>39230</v>
      </c>
      <c r="CL3805" s="70">
        <v>161.57484701809784</v>
      </c>
      <c r="CM3805" s="70">
        <v>142.02314977821513</v>
      </c>
    </row>
    <row r="3806" spans="89:91">
      <c r="CK3806" s="63">
        <v>39231</v>
      </c>
      <c r="CL3806" s="70">
        <v>161.87958975381434</v>
      </c>
      <c r="CM3806" s="70">
        <v>141.85550963929629</v>
      </c>
    </row>
    <row r="3807" spans="89:91">
      <c r="CK3807" s="63">
        <v>39232</v>
      </c>
      <c r="CL3807" s="70">
        <v>161.59938475891812</v>
      </c>
      <c r="CM3807" s="70">
        <v>141.73402521385938</v>
      </c>
    </row>
    <row r="3808" spans="89:91">
      <c r="CK3808" s="63">
        <v>39233</v>
      </c>
      <c r="CL3808" s="70">
        <v>162.15522845889586</v>
      </c>
      <c r="CM3808" s="70">
        <v>141.52064378037326</v>
      </c>
    </row>
    <row r="3809" spans="89:91">
      <c r="CK3809" s="63">
        <v>39234</v>
      </c>
      <c r="CL3809" s="70">
        <v>162.46897542278816</v>
      </c>
      <c r="CM3809" s="70">
        <v>141.27010296806228</v>
      </c>
    </row>
    <row r="3810" spans="89:91">
      <c r="CK3810" s="63">
        <v>39235</v>
      </c>
      <c r="CL3810" s="70">
        <v>162.34300796504533</v>
      </c>
      <c r="CM3810" s="70">
        <v>141.15763094976381</v>
      </c>
    </row>
    <row r="3811" spans="89:91">
      <c r="CK3811" s="63">
        <v>39236</v>
      </c>
      <c r="CL3811" s="70">
        <v>162.21713817395164</v>
      </c>
      <c r="CM3811" s="70">
        <v>141.04524847592413</v>
      </c>
    </row>
    <row r="3812" spans="89:91">
      <c r="CK3812" s="63">
        <v>39237</v>
      </c>
      <c r="CL3812" s="70">
        <v>161.65859530583384</v>
      </c>
      <c r="CM3812" s="70">
        <v>140.84126194534005</v>
      </c>
    </row>
    <row r="3813" spans="89:91">
      <c r="CK3813" s="63">
        <v>39238</v>
      </c>
      <c r="CL3813" s="70">
        <v>161.27768913127625</v>
      </c>
      <c r="CM3813" s="70">
        <v>140.95818266884697</v>
      </c>
    </row>
    <row r="3814" spans="89:91">
      <c r="CK3814" s="63">
        <v>39239</v>
      </c>
      <c r="CL3814" s="70">
        <v>160.21078766259015</v>
      </c>
      <c r="CM3814" s="70">
        <v>140.80018519318472</v>
      </c>
    </row>
    <row r="3815" spans="89:91">
      <c r="CK3815" s="63">
        <v>39240</v>
      </c>
      <c r="CL3815" s="70">
        <v>159.7777131696127</v>
      </c>
      <c r="CM3815" s="70">
        <v>140.73382464892052</v>
      </c>
    </row>
    <row r="3816" spans="89:91">
      <c r="CK3816" s="63">
        <v>39241</v>
      </c>
      <c r="CL3816" s="70">
        <v>159.56344938647669</v>
      </c>
      <c r="CM3816" s="70">
        <v>140.57607865210201</v>
      </c>
    </row>
    <row r="3817" spans="89:91">
      <c r="CK3817" s="63">
        <v>39242</v>
      </c>
      <c r="CL3817" s="70">
        <v>159.43973467715708</v>
      </c>
      <c r="CM3817" s="70">
        <v>140.46415918040702</v>
      </c>
    </row>
    <row r="3818" spans="89:91">
      <c r="CK3818" s="63">
        <v>39243</v>
      </c>
      <c r="CL3818" s="70">
        <v>159.31611588785776</v>
      </c>
      <c r="CM3818" s="70">
        <v>140.35232881326149</v>
      </c>
    </row>
    <row r="3819" spans="89:91">
      <c r="CK3819" s="63">
        <v>39244</v>
      </c>
      <c r="CL3819" s="70">
        <v>159.82373283976213</v>
      </c>
      <c r="CM3819" s="70">
        <v>140.19499561123337</v>
      </c>
    </row>
    <row r="3820" spans="89:91">
      <c r="CK3820" s="63">
        <v>39245</v>
      </c>
      <c r="CL3820" s="70">
        <v>159.69582984639086</v>
      </c>
      <c r="CM3820" s="70">
        <v>140.03782396774994</v>
      </c>
    </row>
    <row r="3821" spans="89:91">
      <c r="CK3821" s="63">
        <v>39246</v>
      </c>
      <c r="CL3821" s="70">
        <v>159.10270818752755</v>
      </c>
      <c r="CM3821" s="70">
        <v>139.92633302685829</v>
      </c>
    </row>
    <row r="3822" spans="89:91">
      <c r="CK3822" s="63">
        <v>39247</v>
      </c>
      <c r="CL3822" s="70">
        <v>159.50179633171234</v>
      </c>
      <c r="CM3822" s="70">
        <v>139.72396472647296</v>
      </c>
    </row>
    <row r="3823" spans="89:91">
      <c r="CK3823" s="63">
        <v>39248</v>
      </c>
      <c r="CL3823" s="70">
        <v>160.57154164253612</v>
      </c>
      <c r="CM3823" s="70">
        <v>139.83995791498481</v>
      </c>
    </row>
    <row r="3824" spans="89:91">
      <c r="CK3824" s="63">
        <v>39249</v>
      </c>
      <c r="CL3824" s="70">
        <v>160.44704532664619</v>
      </c>
      <c r="CM3824" s="70">
        <v>139.72862450490712</v>
      </c>
    </row>
    <row r="3825" spans="89:91">
      <c r="CK3825" s="63">
        <v>39250</v>
      </c>
      <c r="CL3825" s="70">
        <v>160.32264553678144</v>
      </c>
      <c r="CM3825" s="70">
        <v>139.61737973278656</v>
      </c>
    </row>
    <row r="3826" spans="89:91">
      <c r="CK3826" s="63">
        <v>39251</v>
      </c>
      <c r="CL3826" s="70">
        <v>160.19834219810204</v>
      </c>
      <c r="CM3826" s="70">
        <v>139.50622352805416</v>
      </c>
    </row>
    <row r="3827" spans="89:91">
      <c r="CK3827" s="63">
        <v>39252</v>
      </c>
      <c r="CL3827" s="70">
        <v>160.31514538983561</v>
      </c>
      <c r="CM3827" s="70">
        <v>139.25924894094442</v>
      </c>
    </row>
    <row r="3828" spans="89:91">
      <c r="CK3828" s="63">
        <v>39253</v>
      </c>
      <c r="CL3828" s="70">
        <v>159.69992346068889</v>
      </c>
      <c r="CM3828" s="70">
        <v>139.37470899019769</v>
      </c>
    </row>
    <row r="3829" spans="89:91">
      <c r="CK3829" s="63">
        <v>39254</v>
      </c>
      <c r="CL3829" s="70">
        <v>159.99068955091235</v>
      </c>
      <c r="CM3829" s="70">
        <v>139.39943654868674</v>
      </c>
    </row>
    <row r="3830" spans="89:91">
      <c r="CK3830" s="63">
        <v>39255</v>
      </c>
      <c r="CL3830" s="70">
        <v>159.25638144171995</v>
      </c>
      <c r="CM3830" s="70">
        <v>139.28845385915167</v>
      </c>
    </row>
    <row r="3831" spans="89:91">
      <c r="CK3831" s="63">
        <v>39256</v>
      </c>
      <c r="CL3831" s="70">
        <v>159.13290481212144</v>
      </c>
      <c r="CM3831" s="70">
        <v>139.17755952834804</v>
      </c>
    </row>
    <row r="3832" spans="89:91">
      <c r="CK3832" s="63">
        <v>39257</v>
      </c>
      <c r="CL3832" s="70">
        <v>159.00952391795229</v>
      </c>
      <c r="CM3832" s="70">
        <v>139.0667534859291</v>
      </c>
    </row>
    <row r="3833" spans="89:91">
      <c r="CK3833" s="63">
        <v>39258</v>
      </c>
      <c r="CL3833" s="70">
        <v>159.15674405162227</v>
      </c>
      <c r="CM3833" s="70">
        <v>139.04620829993107</v>
      </c>
    </row>
    <row r="3834" spans="89:91">
      <c r="CK3834" s="63">
        <v>39259</v>
      </c>
      <c r="CL3834" s="70">
        <v>158.68435152170548</v>
      </c>
      <c r="CM3834" s="70">
        <v>139.11570852761466</v>
      </c>
    </row>
    <row r="3835" spans="89:91">
      <c r="CK3835" s="63">
        <v>39260</v>
      </c>
      <c r="CL3835" s="70">
        <v>158.6376327960262</v>
      </c>
      <c r="CM3835" s="70">
        <v>139.13999539851375</v>
      </c>
    </row>
    <row r="3836" spans="89:91">
      <c r="CK3836" s="63">
        <v>39261</v>
      </c>
      <c r="CL3836" s="70">
        <v>159.38196004805536</v>
      </c>
      <c r="CM3836" s="70">
        <v>138.98424054410782</v>
      </c>
    </row>
    <row r="3837" spans="89:91">
      <c r="CK3837" s="63">
        <v>39262</v>
      </c>
      <c r="CL3837" s="70">
        <v>159.443615849938</v>
      </c>
      <c r="CM3837" s="70">
        <v>139.00841713897381</v>
      </c>
    </row>
    <row r="3838" spans="89:91">
      <c r="CK3838" s="63">
        <v>39263</v>
      </c>
      <c r="CL3838" s="70">
        <v>159.31999405143972</v>
      </c>
      <c r="CM3838" s="70">
        <v>138.89774575905966</v>
      </c>
    </row>
    <row r="3839" spans="89:91">
      <c r="CK3839" s="63">
        <v>39264</v>
      </c>
      <c r="CL3839" s="70">
        <v>159.21079055877723</v>
      </c>
      <c r="CM3839" s="70">
        <v>138.79288485536799</v>
      </c>
    </row>
    <row r="3840" spans="89:91">
      <c r="CK3840" s="63">
        <v>39265</v>
      </c>
      <c r="CL3840" s="70">
        <v>159.70161615833243</v>
      </c>
      <c r="CM3840" s="70">
        <v>138.59842442061378</v>
      </c>
    </row>
    <row r="3841" spans="89:91">
      <c r="CK3841" s="63">
        <v>39266</v>
      </c>
      <c r="CL3841" s="70">
        <v>159.70170651420773</v>
      </c>
      <c r="CM3841" s="70">
        <v>138.49378948967549</v>
      </c>
    </row>
    <row r="3842" spans="89:91">
      <c r="CK3842" s="63">
        <v>39267</v>
      </c>
      <c r="CL3842" s="70">
        <v>159.64979553404288</v>
      </c>
      <c r="CM3842" s="70">
        <v>138.43400522342847</v>
      </c>
    </row>
    <row r="3843" spans="89:91">
      <c r="CK3843" s="63">
        <v>39268</v>
      </c>
      <c r="CL3843" s="70">
        <v>159.99246844303349</v>
      </c>
      <c r="CM3843" s="70">
        <v>138.82161099217774</v>
      </c>
    </row>
    <row r="3844" spans="89:91">
      <c r="CK3844" s="63">
        <v>39269</v>
      </c>
      <c r="CL3844" s="70">
        <v>160.5812021776878</v>
      </c>
      <c r="CM3844" s="70">
        <v>138.80621575695972</v>
      </c>
    </row>
    <row r="3845" spans="89:91">
      <c r="CK3845" s="63">
        <v>39270</v>
      </c>
      <c r="CL3845" s="70">
        <v>160.47150489490059</v>
      </c>
      <c r="CM3845" s="70">
        <v>138.70142395387643</v>
      </c>
    </row>
    <row r="3846" spans="89:91">
      <c r="CK3846" s="63">
        <v>39271</v>
      </c>
      <c r="CL3846" s="70">
        <v>160.36188254923979</v>
      </c>
      <c r="CM3846" s="70">
        <v>138.59671126340302</v>
      </c>
    </row>
    <row r="3847" spans="89:91">
      <c r="CK3847" s="63">
        <v>39272</v>
      </c>
      <c r="CL3847" s="70">
        <v>160.25233508951388</v>
      </c>
      <c r="CM3847" s="70">
        <v>138.49207762581335</v>
      </c>
    </row>
    <row r="3848" spans="89:91">
      <c r="CK3848" s="63">
        <v>39273</v>
      </c>
      <c r="CL3848" s="70">
        <v>160.56654873427738</v>
      </c>
      <c r="CM3848" s="70">
        <v>138.29838448031128</v>
      </c>
    </row>
    <row r="3849" spans="89:91">
      <c r="CK3849" s="63">
        <v>39274</v>
      </c>
      <c r="CL3849" s="70">
        <v>160.76247887472266</v>
      </c>
      <c r="CM3849" s="70">
        <v>138.10490485866367</v>
      </c>
    </row>
    <row r="3850" spans="89:91">
      <c r="CK3850" s="63">
        <v>39275</v>
      </c>
      <c r="CL3850" s="70">
        <v>161.07749245679736</v>
      </c>
      <c r="CM3850" s="70">
        <v>137.95614052968216</v>
      </c>
    </row>
    <row r="3851" spans="89:91">
      <c r="CK3851" s="63">
        <v>39276</v>
      </c>
      <c r="CL3851" s="70">
        <v>161.28081489128516</v>
      </c>
      <c r="CM3851" s="70">
        <v>137.85199049120098</v>
      </c>
    </row>
    <row r="3852" spans="89:91">
      <c r="CK3852" s="63">
        <v>39277</v>
      </c>
      <c r="CL3852" s="70">
        <v>161.17063968447789</v>
      </c>
      <c r="CM3852" s="70">
        <v>137.74791908082921</v>
      </c>
    </row>
    <row r="3853" spans="89:91">
      <c r="CK3853" s="63">
        <v>39278</v>
      </c>
      <c r="CL3853" s="70">
        <v>161.06053974127965</v>
      </c>
      <c r="CM3853" s="70">
        <v>137.64392623920659</v>
      </c>
    </row>
    <row r="3854" spans="89:91">
      <c r="CK3854" s="63">
        <v>39279</v>
      </c>
      <c r="CL3854" s="70">
        <v>160.91672458088334</v>
      </c>
      <c r="CM3854" s="70">
        <v>137.58437965279407</v>
      </c>
    </row>
    <row r="3855" spans="89:91">
      <c r="CK3855" s="63">
        <v>39280</v>
      </c>
      <c r="CL3855" s="70">
        <v>161.06503729937066</v>
      </c>
      <c r="CM3855" s="70">
        <v>137.48051027532216</v>
      </c>
    </row>
    <row r="3856" spans="89:91">
      <c r="CK3856" s="63">
        <v>39281</v>
      </c>
      <c r="CL3856" s="70">
        <v>161.23583754439471</v>
      </c>
      <c r="CM3856" s="70">
        <v>137.50962165459126</v>
      </c>
    </row>
    <row r="3857" spans="89:91">
      <c r="CK3857" s="63">
        <v>39282</v>
      </c>
      <c r="CL3857" s="70">
        <v>161.34988920814948</v>
      </c>
      <c r="CM3857" s="70">
        <v>137.4058087156973</v>
      </c>
    </row>
    <row r="3858" spans="89:91">
      <c r="CK3858" s="63">
        <v>39283</v>
      </c>
      <c r="CL3858" s="70">
        <v>161.91957960824666</v>
      </c>
      <c r="CM3858" s="70">
        <v>138.00981680067915</v>
      </c>
    </row>
    <row r="3859" spans="89:91">
      <c r="CK3859" s="63">
        <v>39284</v>
      </c>
      <c r="CL3859" s="70">
        <v>161.80896804430148</v>
      </c>
      <c r="CM3859" s="70">
        <v>137.90562623927767</v>
      </c>
    </row>
    <row r="3860" spans="89:91">
      <c r="CK3860" s="63">
        <v>39285</v>
      </c>
      <c r="CL3860" s="70">
        <v>161.69843204205247</v>
      </c>
      <c r="CM3860" s="70">
        <v>137.80151433657841</v>
      </c>
    </row>
    <row r="3861" spans="89:91">
      <c r="CK3861" s="63">
        <v>39286</v>
      </c>
      <c r="CL3861" s="70">
        <v>162.26914549039986</v>
      </c>
      <c r="CM3861" s="70">
        <v>137.96228388133872</v>
      </c>
    </row>
    <row r="3862" spans="89:91">
      <c r="CK3862" s="63">
        <v>39287</v>
      </c>
      <c r="CL3862" s="70">
        <v>163.60165186554369</v>
      </c>
      <c r="CM3862" s="70">
        <v>139.35754583735928</v>
      </c>
    </row>
    <row r="3863" spans="89:91">
      <c r="CK3863" s="63">
        <v>39288</v>
      </c>
      <c r="CL3863" s="70">
        <v>163.63665264839477</v>
      </c>
      <c r="CM3863" s="70">
        <v>140.13368171760484</v>
      </c>
    </row>
    <row r="3864" spans="89:91">
      <c r="CK3864" s="63">
        <v>39289</v>
      </c>
      <c r="CL3864" s="70">
        <v>159.96609612525131</v>
      </c>
      <c r="CM3864" s="70">
        <v>138.1784628111489</v>
      </c>
    </row>
    <row r="3865" spans="89:91">
      <c r="CK3865" s="63">
        <v>39290</v>
      </c>
      <c r="CL3865" s="70">
        <v>159.18218270589659</v>
      </c>
      <c r="CM3865" s="70">
        <v>137.19413125969609</v>
      </c>
    </row>
    <row r="3866" spans="89:91">
      <c r="CK3866" s="63">
        <v>39291</v>
      </c>
      <c r="CL3866" s="70">
        <v>159.07344113045579</v>
      </c>
      <c r="CM3866" s="70">
        <v>137.09055650039048</v>
      </c>
    </row>
    <row r="3867" spans="89:91">
      <c r="CK3867" s="63">
        <v>39292</v>
      </c>
      <c r="CL3867" s="70">
        <v>158.96477383927242</v>
      </c>
      <c r="CM3867" s="70">
        <v>136.98705993488713</v>
      </c>
    </row>
    <row r="3868" spans="89:91">
      <c r="CK3868" s="63">
        <v>39293</v>
      </c>
      <c r="CL3868" s="70">
        <v>159.81010801306215</v>
      </c>
      <c r="CM3868" s="70">
        <v>137.14704812667597</v>
      </c>
    </row>
    <row r="3869" spans="89:91">
      <c r="CK3869" s="63">
        <v>39294</v>
      </c>
      <c r="CL3869" s="70">
        <v>159.679175679536</v>
      </c>
      <c r="CM3869" s="70">
        <v>136.91190503100034</v>
      </c>
    </row>
    <row r="3870" spans="89:91">
      <c r="CK3870" s="63">
        <v>39295</v>
      </c>
      <c r="CL3870" s="70">
        <v>159.6826718241268</v>
      </c>
      <c r="CM3870" s="70">
        <v>137.29489536768739</v>
      </c>
    </row>
    <row r="3871" spans="89:91">
      <c r="CK3871" s="63">
        <v>39296</v>
      </c>
      <c r="CL3871" s="70">
        <v>160.37975949721186</v>
      </c>
      <c r="CM3871" s="70">
        <v>137.3705021032234</v>
      </c>
    </row>
    <row r="3872" spans="89:91">
      <c r="CK3872" s="63">
        <v>39297</v>
      </c>
      <c r="CL3872" s="70">
        <v>160.40129779428875</v>
      </c>
      <c r="CM3872" s="70">
        <v>137.3146092199064</v>
      </c>
    </row>
    <row r="3873" spans="89:91">
      <c r="CK3873" s="63">
        <v>39298</v>
      </c>
      <c r="CL3873" s="70">
        <v>160.26138372693975</v>
      </c>
      <c r="CM3873" s="70">
        <v>137.17131312965478</v>
      </c>
    </row>
    <row r="3874" spans="89:91">
      <c r="CK3874" s="63">
        <v>39299</v>
      </c>
      <c r="CL3874" s="70">
        <v>160.12159170315599</v>
      </c>
      <c r="CM3874" s="70">
        <v>137.02816657753027</v>
      </c>
    </row>
    <row r="3875" spans="89:91">
      <c r="CK3875" s="63">
        <v>39300</v>
      </c>
      <c r="CL3875" s="70">
        <v>159.0678878080827</v>
      </c>
      <c r="CM3875" s="70">
        <v>136.88516940748073</v>
      </c>
    </row>
    <row r="3876" spans="89:91">
      <c r="CK3876" s="63">
        <v>39301</v>
      </c>
      <c r="CL3876" s="70">
        <v>159.15216865076289</v>
      </c>
      <c r="CM3876" s="70">
        <v>136.7858699736372</v>
      </c>
    </row>
    <row r="3877" spans="89:91">
      <c r="CK3877" s="63">
        <v>39302</v>
      </c>
      <c r="CL3877" s="70">
        <v>159.15858875489204</v>
      </c>
      <c r="CM3877" s="70">
        <v>136.29510113857822</v>
      </c>
    </row>
    <row r="3878" spans="89:91">
      <c r="CK3878" s="63">
        <v>39303</v>
      </c>
      <c r="CL3878" s="70">
        <v>158.22906187165142</v>
      </c>
      <c r="CM3878" s="70">
        <v>136.58744563103272</v>
      </c>
    </row>
    <row r="3879" spans="89:91">
      <c r="CK3879" s="63">
        <v>39304</v>
      </c>
      <c r="CL3879" s="70">
        <v>157.83594736745562</v>
      </c>
      <c r="CM3879" s="70">
        <v>136.66196995863046</v>
      </c>
    </row>
    <row r="3880" spans="89:91">
      <c r="CK3880" s="63">
        <v>39305</v>
      </c>
      <c r="CL3880" s="70">
        <v>157.69827099155506</v>
      </c>
      <c r="CM3880" s="70">
        <v>136.5193549368756</v>
      </c>
    </row>
    <row r="3881" spans="89:91">
      <c r="CK3881" s="63">
        <v>39306</v>
      </c>
      <c r="CL3881" s="70">
        <v>157.56071470733707</v>
      </c>
      <c r="CM3881" s="70">
        <v>136.37688874251171</v>
      </c>
    </row>
    <row r="3882" spans="89:91">
      <c r="CK3882" s="63">
        <v>39307</v>
      </c>
      <c r="CL3882" s="70">
        <v>156.94547200867476</v>
      </c>
      <c r="CM3882" s="70">
        <v>136.06146503062203</v>
      </c>
    </row>
    <row r="3883" spans="89:91">
      <c r="CK3883" s="63">
        <v>39308</v>
      </c>
      <c r="CL3883" s="70">
        <v>155.44900441698465</v>
      </c>
      <c r="CM3883" s="70">
        <v>136.04917082916745</v>
      </c>
    </row>
    <row r="3884" spans="89:91">
      <c r="CK3884" s="63">
        <v>39309</v>
      </c>
      <c r="CL3884" s="70">
        <v>155.04828821549819</v>
      </c>
      <c r="CM3884" s="70">
        <v>136.12312665606109</v>
      </c>
    </row>
    <row r="3885" spans="89:91">
      <c r="CK3885" s="63">
        <v>39310</v>
      </c>
      <c r="CL3885" s="70">
        <v>151.71240715095169</v>
      </c>
      <c r="CM3885" s="70">
        <v>136.32620357915977</v>
      </c>
    </row>
    <row r="3886" spans="89:91">
      <c r="CK3886" s="63">
        <v>39311</v>
      </c>
      <c r="CL3886" s="70">
        <v>154.49674189451878</v>
      </c>
      <c r="CM3886" s="70">
        <v>136.01155421705843</v>
      </c>
    </row>
    <row r="3887" spans="89:91">
      <c r="CK3887" s="63">
        <v>39312</v>
      </c>
      <c r="CL3887" s="70">
        <v>154.36197822459917</v>
      </c>
      <c r="CM3887" s="70">
        <v>135.86961794342326</v>
      </c>
    </row>
    <row r="3888" spans="89:91">
      <c r="CK3888" s="63">
        <v>39313</v>
      </c>
      <c r="CL3888" s="70">
        <v>154.22733210568097</v>
      </c>
      <c r="CM3888" s="70">
        <v>135.72782978886428</v>
      </c>
    </row>
    <row r="3889" spans="89:91">
      <c r="CK3889" s="63">
        <v>39314</v>
      </c>
      <c r="CL3889" s="70">
        <v>154.09280343522747</v>
      </c>
      <c r="CM3889" s="70">
        <v>135.58618959881048</v>
      </c>
    </row>
    <row r="3890" spans="89:91">
      <c r="CK3890" s="63">
        <v>39315</v>
      </c>
      <c r="CL3890" s="70">
        <v>153.81088481775691</v>
      </c>
      <c r="CM3890" s="70">
        <v>135.61636350176536</v>
      </c>
    </row>
    <row r="3891" spans="89:91">
      <c r="CK3891" s="63">
        <v>39316</v>
      </c>
      <c r="CL3891" s="70">
        <v>154.55513745293234</v>
      </c>
      <c r="CM3891" s="70">
        <v>135.81781391106929</v>
      </c>
    </row>
    <row r="3892" spans="89:91">
      <c r="CK3892" s="63">
        <v>39317</v>
      </c>
      <c r="CL3892" s="70">
        <v>155.50831419085952</v>
      </c>
      <c r="CM3892" s="70">
        <v>136.10435027111603</v>
      </c>
    </row>
    <row r="3893" spans="89:91">
      <c r="CK3893" s="63">
        <v>39318</v>
      </c>
      <c r="CL3893" s="70">
        <v>156.46660794385159</v>
      </c>
      <c r="CM3893" s="70">
        <v>135.62005833689105</v>
      </c>
    </row>
    <row r="3894" spans="89:91">
      <c r="CK3894" s="63">
        <v>39319</v>
      </c>
      <c r="CL3894" s="70">
        <v>156.33012600871294</v>
      </c>
      <c r="CM3894" s="70">
        <v>135.47853061285812</v>
      </c>
    </row>
    <row r="3895" spans="89:91">
      <c r="CK3895" s="63">
        <v>39320</v>
      </c>
      <c r="CL3895" s="70">
        <v>156.19376312337579</v>
      </c>
      <c r="CM3895" s="70">
        <v>135.33715058155522</v>
      </c>
    </row>
    <row r="3896" spans="89:91">
      <c r="CK3896" s="63">
        <v>39321</v>
      </c>
      <c r="CL3896" s="70">
        <v>156.0292337425976</v>
      </c>
      <c r="CM3896" s="70">
        <v>135.19591808885613</v>
      </c>
    </row>
    <row r="3897" spans="89:91">
      <c r="CK3897" s="63">
        <v>39322</v>
      </c>
      <c r="CL3897" s="70">
        <v>154.55370286611264</v>
      </c>
      <c r="CM3897" s="70">
        <v>134.79920869124186</v>
      </c>
    </row>
    <row r="3898" spans="89:91">
      <c r="CK3898" s="63">
        <v>39323</v>
      </c>
      <c r="CL3898" s="70">
        <v>155.13704942726451</v>
      </c>
      <c r="CM3898" s="70">
        <v>134.70109716176449</v>
      </c>
    </row>
    <row r="3899" spans="89:91">
      <c r="CK3899" s="63">
        <v>39324</v>
      </c>
      <c r="CL3899" s="70">
        <v>154.47489602858292</v>
      </c>
      <c r="CM3899" s="70">
        <v>134.26292220522052</v>
      </c>
    </row>
    <row r="3900" spans="89:91">
      <c r="CK3900" s="63">
        <v>39325</v>
      </c>
      <c r="CL3900" s="70">
        <v>154.49688763600935</v>
      </c>
      <c r="CM3900" s="70">
        <v>134.03786911931758</v>
      </c>
    </row>
    <row r="3901" spans="89:91">
      <c r="CK3901" s="63">
        <v>39326</v>
      </c>
      <c r="CL3901" s="70">
        <v>154.40092413222175</v>
      </c>
      <c r="CM3901" s="70">
        <v>133.96812098135885</v>
      </c>
    </row>
    <row r="3902" spans="89:91">
      <c r="CK3902" s="63">
        <v>39327</v>
      </c>
      <c r="CL3902" s="70">
        <v>154.30502023477447</v>
      </c>
      <c r="CM3902" s="70">
        <v>133.89840913764132</v>
      </c>
    </row>
    <row r="3903" spans="89:91">
      <c r="CK3903" s="63">
        <v>39328</v>
      </c>
      <c r="CL3903" s="70">
        <v>154.49788814830862</v>
      </c>
      <c r="CM3903" s="70">
        <v>134.08316081941055</v>
      </c>
    </row>
    <row r="3904" spans="89:91">
      <c r="CK3904" s="63">
        <v>39329</v>
      </c>
      <c r="CL3904" s="70">
        <v>154.90772328691222</v>
      </c>
      <c r="CM3904" s="70">
        <v>134.14053654139911</v>
      </c>
    </row>
    <row r="3905" spans="89:91">
      <c r="CK3905" s="63">
        <v>39330</v>
      </c>
      <c r="CL3905" s="70">
        <v>154.43071408829624</v>
      </c>
      <c r="CM3905" s="70">
        <v>134.02837455747891</v>
      </c>
    </row>
    <row r="3906" spans="89:91">
      <c r="CK3906" s="63">
        <v>39331</v>
      </c>
      <c r="CL3906" s="70">
        <v>154.93191183611492</v>
      </c>
      <c r="CM3906" s="70">
        <v>133.95863136012406</v>
      </c>
    </row>
    <row r="3907" spans="89:91">
      <c r="CK3907" s="63">
        <v>39332</v>
      </c>
      <c r="CL3907" s="70">
        <v>154.67605447925038</v>
      </c>
      <c r="CM3907" s="70">
        <v>133.80429175882981</v>
      </c>
    </row>
    <row r="3908" spans="89:91">
      <c r="CK3908" s="63">
        <v>39333</v>
      </c>
      <c r="CL3908" s="70">
        <v>154.57997968857345</v>
      </c>
      <c r="CM3908" s="70">
        <v>133.7346651655217</v>
      </c>
    </row>
    <row r="3909" spans="89:91">
      <c r="CK3909" s="63">
        <v>39334</v>
      </c>
      <c r="CL3909" s="70">
        <v>154.48396457336108</v>
      </c>
      <c r="CM3909" s="70">
        <v>133.66507480320757</v>
      </c>
    </row>
    <row r="3910" spans="89:91">
      <c r="CK3910" s="63">
        <v>39335</v>
      </c>
      <c r="CL3910" s="70">
        <v>154.58594381620412</v>
      </c>
      <c r="CM3910" s="70">
        <v>133.46876968467274</v>
      </c>
    </row>
    <row r="3911" spans="89:91">
      <c r="CK3911" s="63">
        <v>39336</v>
      </c>
      <c r="CL3911" s="70">
        <v>154.93116762714016</v>
      </c>
      <c r="CM3911" s="70">
        <v>132.89257763592994</v>
      </c>
    </row>
    <row r="3912" spans="89:91">
      <c r="CK3912" s="63">
        <v>39337</v>
      </c>
      <c r="CL3912" s="70">
        <v>155.06577732443236</v>
      </c>
      <c r="CM3912" s="70">
        <v>132.40136182998805</v>
      </c>
    </row>
    <row r="3913" spans="89:91">
      <c r="CK3913" s="63">
        <v>39338</v>
      </c>
      <c r="CL3913" s="70">
        <v>154.89792489078087</v>
      </c>
      <c r="CM3913" s="70">
        <v>132.07935886259216</v>
      </c>
    </row>
    <row r="3914" spans="89:91">
      <c r="CK3914" s="63">
        <v>39339</v>
      </c>
      <c r="CL3914" s="70">
        <v>155.01779451972877</v>
      </c>
      <c r="CM3914" s="70">
        <v>132.26360455574877</v>
      </c>
    </row>
    <row r="3915" spans="89:91">
      <c r="CK3915" s="63">
        <v>39340</v>
      </c>
      <c r="CL3915" s="70">
        <v>154.92150746217604</v>
      </c>
      <c r="CM3915" s="70">
        <v>132.194779676645</v>
      </c>
    </row>
    <row r="3916" spans="89:91">
      <c r="CK3916" s="63">
        <v>39341</v>
      </c>
      <c r="CL3916" s="70">
        <v>154.82528021193426</v>
      </c>
      <c r="CM3916" s="70">
        <v>132.12599061135404</v>
      </c>
    </row>
    <row r="3917" spans="89:91">
      <c r="CK3917" s="63">
        <v>39342</v>
      </c>
      <c r="CL3917" s="70">
        <v>153.97000814339233</v>
      </c>
      <c r="CM3917" s="70">
        <v>131.97304401172678</v>
      </c>
    </row>
    <row r="3918" spans="89:91">
      <c r="CK3918" s="63">
        <v>39343</v>
      </c>
      <c r="CL3918" s="70">
        <v>154.55767628920728</v>
      </c>
      <c r="CM3918" s="70">
        <v>131.94644508840031</v>
      </c>
    </row>
    <row r="3919" spans="89:91">
      <c r="CK3919" s="63">
        <v>39344</v>
      </c>
      <c r="CL3919" s="70">
        <v>155.4447822950541</v>
      </c>
      <c r="CM3919" s="70">
        <v>131.66752092088458</v>
      </c>
    </row>
    <row r="3920" spans="89:91">
      <c r="CK3920" s="63">
        <v>39345</v>
      </c>
      <c r="CL3920" s="70">
        <v>155.90153937001003</v>
      </c>
      <c r="CM3920" s="70">
        <v>131.89322309824615</v>
      </c>
    </row>
    <row r="3921" spans="89:91">
      <c r="CK3921" s="63">
        <v>39346</v>
      </c>
      <c r="CL3921" s="70">
        <v>156.3651078409367</v>
      </c>
      <c r="CM3921" s="70">
        <v>132.11865472978204</v>
      </c>
    </row>
    <row r="3922" spans="89:91">
      <c r="CK3922" s="63">
        <v>39347</v>
      </c>
      <c r="CL3922" s="70">
        <v>156.26798391923097</v>
      </c>
      <c r="CM3922" s="70">
        <v>132.04990527697768</v>
      </c>
    </row>
    <row r="3923" spans="89:91">
      <c r="CK3923" s="63">
        <v>39348</v>
      </c>
      <c r="CL3923" s="70">
        <v>156.17092032464234</v>
      </c>
      <c r="CM3923" s="70">
        <v>131.98119159873733</v>
      </c>
    </row>
    <row r="3924" spans="89:91">
      <c r="CK3924" s="63">
        <v>39349</v>
      </c>
      <c r="CL3924" s="70">
        <v>156.0695806401751</v>
      </c>
      <c r="CM3924" s="70">
        <v>131.91251367644514</v>
      </c>
    </row>
    <row r="3925" spans="89:91">
      <c r="CK3925" s="63">
        <v>39350</v>
      </c>
      <c r="CL3925" s="70">
        <v>156.45744825486227</v>
      </c>
      <c r="CM3925" s="70">
        <v>131.92771497098107</v>
      </c>
    </row>
    <row r="3926" spans="89:91">
      <c r="CK3926" s="63">
        <v>39351</v>
      </c>
      <c r="CL3926" s="70">
        <v>156.51951206325936</v>
      </c>
      <c r="CM3926" s="70">
        <v>131.90096480114994</v>
      </c>
    </row>
    <row r="3927" spans="89:91">
      <c r="CK3927" s="63">
        <v>39352</v>
      </c>
      <c r="CL3927" s="70">
        <v>156.91435460075471</v>
      </c>
      <c r="CM3927" s="70">
        <v>131.91608487015134</v>
      </c>
    </row>
    <row r="3928" spans="89:91">
      <c r="CK3928" s="63">
        <v>39353</v>
      </c>
      <c r="CL3928" s="70">
        <v>157.5248987607722</v>
      </c>
      <c r="CM3928" s="70">
        <v>131.84744082688991</v>
      </c>
    </row>
    <row r="3929" spans="89:91">
      <c r="CK3929" s="63">
        <v>39354</v>
      </c>
      <c r="CL3929" s="70">
        <v>157.42705445173678</v>
      </c>
      <c r="CM3929" s="70">
        <v>131.77883250334136</v>
      </c>
    </row>
    <row r="3930" spans="89:91">
      <c r="CK3930" s="63">
        <v>39355</v>
      </c>
      <c r="CL3930" s="70">
        <v>157.3292709172766</v>
      </c>
      <c r="CM3930" s="70">
        <v>131.71025988091856</v>
      </c>
    </row>
    <row r="3931" spans="89:91">
      <c r="CK3931" s="63">
        <v>39356</v>
      </c>
      <c r="CL3931" s="70">
        <v>157.5635748750355</v>
      </c>
      <c r="CM3931" s="70">
        <v>131.62119298505419</v>
      </c>
    </row>
    <row r="3932" spans="89:91">
      <c r="CK3932" s="63">
        <v>39357</v>
      </c>
      <c r="CL3932" s="70">
        <v>157.13380989611548</v>
      </c>
      <c r="CM3932" s="70">
        <v>131.5321730548398</v>
      </c>
    </row>
    <row r="3933" spans="89:91">
      <c r="CK3933" s="63">
        <v>39358</v>
      </c>
      <c r="CL3933" s="70">
        <v>156.69683169208079</v>
      </c>
      <c r="CM3933" s="70">
        <v>131.61027118347079</v>
      </c>
    </row>
    <row r="3934" spans="89:91">
      <c r="CK3934" s="63">
        <v>39359</v>
      </c>
      <c r="CL3934" s="70">
        <v>157.3748331750528</v>
      </c>
      <c r="CM3934" s="70">
        <v>131.7300491028669</v>
      </c>
    </row>
    <row r="3935" spans="89:91">
      <c r="CK3935" s="63">
        <v>39360</v>
      </c>
      <c r="CL3935" s="70">
        <v>158.06919474073905</v>
      </c>
      <c r="CM3935" s="70">
        <v>131.72451068414856</v>
      </c>
    </row>
    <row r="3936" spans="89:91">
      <c r="CK3936" s="63">
        <v>39361</v>
      </c>
      <c r="CL3936" s="70">
        <v>158.01010004794108</v>
      </c>
      <c r="CM3936" s="70">
        <v>131.67723644869838</v>
      </c>
    </row>
    <row r="3937" spans="89:91">
      <c r="CK3937" s="63">
        <v>39362</v>
      </c>
      <c r="CL3937" s="70">
        <v>157.95102744788997</v>
      </c>
      <c r="CM3937" s="70">
        <v>131.62997917936423</v>
      </c>
    </row>
    <row r="3938" spans="89:91">
      <c r="CK3938" s="63">
        <v>39363</v>
      </c>
      <c r="CL3938" s="70">
        <v>158.04524337186905</v>
      </c>
      <c r="CM3938" s="70">
        <v>131.70781751917323</v>
      </c>
    </row>
    <row r="3939" spans="89:91">
      <c r="CK3939" s="63">
        <v>39364</v>
      </c>
      <c r="CL3939" s="70">
        <v>158.23695124928966</v>
      </c>
      <c r="CM3939" s="70">
        <v>131.82726095467888</v>
      </c>
    </row>
    <row r="3940" spans="89:91">
      <c r="CK3940" s="63">
        <v>39365</v>
      </c>
      <c r="CL3940" s="70">
        <v>157.95990933298555</v>
      </c>
      <c r="CM3940" s="70">
        <v>131.48830910717996</v>
      </c>
    </row>
    <row r="3941" spans="89:91">
      <c r="CK3941" s="63">
        <v>39366</v>
      </c>
      <c r="CL3941" s="70">
        <v>158.5740603246422</v>
      </c>
      <c r="CM3941" s="70">
        <v>131.44111964144275</v>
      </c>
    </row>
    <row r="3942" spans="89:91">
      <c r="CK3942" s="63">
        <v>39367</v>
      </c>
      <c r="CL3942" s="70">
        <v>158.11848582079426</v>
      </c>
      <c r="CM3942" s="70">
        <v>131.43558017448856</v>
      </c>
    </row>
    <row r="3943" spans="89:91">
      <c r="CK3943" s="63">
        <v>39368</v>
      </c>
      <c r="CL3943" s="70">
        <v>158.05937270036247</v>
      </c>
      <c r="CM3943" s="70">
        <v>131.38840963248822</v>
      </c>
    </row>
    <row r="3944" spans="89:91">
      <c r="CK3944" s="63">
        <v>39369</v>
      </c>
      <c r="CL3944" s="70">
        <v>158.00028167956685</v>
      </c>
      <c r="CM3944" s="70">
        <v>131.34125601938965</v>
      </c>
    </row>
    <row r="3945" spans="89:91">
      <c r="CK3945" s="63">
        <v>39370</v>
      </c>
      <c r="CL3945" s="70">
        <v>157.94121275014533</v>
      </c>
      <c r="CM3945" s="70">
        <v>131.29411932911739</v>
      </c>
    </row>
    <row r="3946" spans="89:91">
      <c r="CK3946" s="63">
        <v>39371</v>
      </c>
      <c r="CL3946" s="70">
        <v>157.55375457474508</v>
      </c>
      <c r="CM3946" s="70">
        <v>131.37171954250539</v>
      </c>
    </row>
    <row r="3947" spans="89:91">
      <c r="CK3947" s="63">
        <v>39372</v>
      </c>
      <c r="CL3947" s="70">
        <v>157.33787538976358</v>
      </c>
      <c r="CM3947" s="70">
        <v>131.36613032810109</v>
      </c>
    </row>
    <row r="3948" spans="89:91">
      <c r="CK3948" s="63">
        <v>39373</v>
      </c>
      <c r="CL3948" s="70">
        <v>158.73806180983505</v>
      </c>
      <c r="CM3948" s="70">
        <v>131.36052820481467</v>
      </c>
    </row>
    <row r="3949" spans="89:91">
      <c r="CK3949" s="63">
        <v>39374</v>
      </c>
      <c r="CL3949" s="70">
        <v>158.29512068297345</v>
      </c>
      <c r="CM3949" s="70">
        <v>131.3549131826318</v>
      </c>
    </row>
    <row r="3950" spans="89:91">
      <c r="CK3950" s="63">
        <v>39375</v>
      </c>
      <c r="CL3950" s="70">
        <v>158.2359415270125</v>
      </c>
      <c r="CM3950" s="70">
        <v>131.30777159097903</v>
      </c>
    </row>
    <row r="3951" spans="89:91">
      <c r="CK3951" s="63">
        <v>39376</v>
      </c>
      <c r="CL3951" s="70">
        <v>158.1767844953753</v>
      </c>
      <c r="CM3951" s="70">
        <v>131.26064691783813</v>
      </c>
    </row>
    <row r="3952" spans="89:91">
      <c r="CK3952" s="63">
        <v>39377</v>
      </c>
      <c r="CL3952" s="70">
        <v>157.50072750278753</v>
      </c>
      <c r="CM3952" s="70">
        <v>131.46244248781798</v>
      </c>
    </row>
    <row r="3953" spans="89:91">
      <c r="CK3953" s="63">
        <v>39378</v>
      </c>
      <c r="CL3953" s="70">
        <v>158.59904680589179</v>
      </c>
      <c r="CM3953" s="70">
        <v>131.58113830692582</v>
      </c>
    </row>
    <row r="3954" spans="89:91">
      <c r="CK3954" s="63">
        <v>39379</v>
      </c>
      <c r="CL3954" s="70">
        <v>158.49725207293778</v>
      </c>
      <c r="CM3954" s="70">
        <v>131.78264023230162</v>
      </c>
    </row>
    <row r="3955" spans="89:91">
      <c r="CK3955" s="63">
        <v>39380</v>
      </c>
      <c r="CL3955" s="70">
        <v>159.19595703373383</v>
      </c>
      <c r="CM3955" s="70">
        <v>131.73534513490301</v>
      </c>
    </row>
    <row r="3956" spans="89:91">
      <c r="CK3956" s="63">
        <v>39381</v>
      </c>
      <c r="CL3956" s="70">
        <v>159.74039078277141</v>
      </c>
      <c r="CM3956" s="70">
        <v>131.35667206424097</v>
      </c>
    </row>
    <row r="3957" spans="89:91">
      <c r="CK3957" s="63">
        <v>39382</v>
      </c>
      <c r="CL3957" s="70">
        <v>159.68067130778945</v>
      </c>
      <c r="CM3957" s="70">
        <v>131.30952984134811</v>
      </c>
    </row>
    <row r="3958" spans="89:91">
      <c r="CK3958" s="63">
        <v>39383</v>
      </c>
      <c r="CL3958" s="70">
        <v>159.62097415913132</v>
      </c>
      <c r="CM3958" s="70">
        <v>131.26240453719373</v>
      </c>
    </row>
    <row r="3959" spans="89:91">
      <c r="CK3959" s="63">
        <v>39384</v>
      </c>
      <c r="CL3959" s="70">
        <v>159.59474599136229</v>
      </c>
      <c r="CM3959" s="70">
        <v>130.63597916493015</v>
      </c>
    </row>
    <row r="3960" spans="89:91">
      <c r="CK3960" s="63">
        <v>39385</v>
      </c>
      <c r="CL3960" s="70">
        <v>159.18242862061734</v>
      </c>
      <c r="CM3960" s="70">
        <v>130.2168111864539</v>
      </c>
    </row>
    <row r="3961" spans="89:91">
      <c r="CK3961" s="63">
        <v>39386</v>
      </c>
      <c r="CL3961" s="70">
        <v>159.43792214985163</v>
      </c>
      <c r="CM3961" s="70">
        <v>129.92197751504747</v>
      </c>
    </row>
    <row r="3962" spans="89:91">
      <c r="CK3962" s="63">
        <v>39387</v>
      </c>
      <c r="CL3962" s="70">
        <v>158.57951014406544</v>
      </c>
      <c r="CM3962" s="70">
        <v>129.55971370549656</v>
      </c>
    </row>
    <row r="3963" spans="89:91">
      <c r="CK3963" s="63">
        <v>39388</v>
      </c>
      <c r="CL3963" s="70">
        <v>158.71027463524237</v>
      </c>
      <c r="CM3963" s="70">
        <v>129.48682261026502</v>
      </c>
    </row>
    <row r="3964" spans="89:91">
      <c r="CK3964" s="63">
        <v>39389</v>
      </c>
      <c r="CL3964" s="70">
        <v>158.75448269248099</v>
      </c>
      <c r="CM3964" s="70">
        <v>129.5380511170379</v>
      </c>
    </row>
    <row r="3965" spans="89:91">
      <c r="CK3965" s="63">
        <v>39390</v>
      </c>
      <c r="CL3965" s="70">
        <v>158.79870306368184</v>
      </c>
      <c r="CM3965" s="70">
        <v>129.58929989120057</v>
      </c>
    </row>
    <row r="3966" spans="89:91">
      <c r="CK3966" s="63">
        <v>39391</v>
      </c>
      <c r="CL3966" s="70">
        <v>158.7829783688789</v>
      </c>
      <c r="CM3966" s="70">
        <v>129.80629673743584</v>
      </c>
    </row>
    <row r="3967" spans="89:91">
      <c r="CK3967" s="63">
        <v>39392</v>
      </c>
      <c r="CL3967" s="70">
        <v>158.82720667742655</v>
      </c>
      <c r="CM3967" s="70">
        <v>129.85765163685744</v>
      </c>
    </row>
    <row r="3968" spans="89:91">
      <c r="CK3968" s="63">
        <v>39393</v>
      </c>
      <c r="CL3968" s="70">
        <v>159.33210386802315</v>
      </c>
      <c r="CM3968" s="70">
        <v>129.61877368164139</v>
      </c>
    </row>
    <row r="3969" spans="89:91">
      <c r="CK3969" s="63">
        <v>39394</v>
      </c>
      <c r="CL3969" s="70">
        <v>159.50685747889787</v>
      </c>
      <c r="CM3969" s="70">
        <v>129.83597896560278</v>
      </c>
    </row>
    <row r="3970" spans="89:91">
      <c r="CK3970" s="63">
        <v>39395</v>
      </c>
      <c r="CL3970" s="70">
        <v>159.37678897825231</v>
      </c>
      <c r="CM3970" s="70">
        <v>129.84584805361334</v>
      </c>
    </row>
    <row r="3971" spans="89:91">
      <c r="CK3971" s="63">
        <v>39396</v>
      </c>
      <c r="CL3971" s="70">
        <v>159.4211826901645</v>
      </c>
      <c r="CM3971" s="70">
        <v>129.89721860061073</v>
      </c>
    </row>
    <row r="3972" spans="89:91">
      <c r="CK3972" s="63">
        <v>39397</v>
      </c>
      <c r="CL3972" s="70">
        <v>159.46558876775222</v>
      </c>
      <c r="CM3972" s="70">
        <v>129.94860947119292</v>
      </c>
    </row>
    <row r="3973" spans="89:91">
      <c r="CK3973" s="63">
        <v>39398</v>
      </c>
      <c r="CL3973" s="70">
        <v>159.65722836122768</v>
      </c>
      <c r="CM3973" s="70">
        <v>130.12466115343241</v>
      </c>
    </row>
    <row r="3974" spans="89:91">
      <c r="CK3974" s="63">
        <v>39399</v>
      </c>
      <c r="CL3974" s="70">
        <v>158.91099469760874</v>
      </c>
      <c r="CM3974" s="70">
        <v>130.30083179766484</v>
      </c>
    </row>
    <row r="3975" spans="89:91">
      <c r="CK3975" s="63">
        <v>39400</v>
      </c>
      <c r="CL3975" s="70">
        <v>159.84553372797842</v>
      </c>
      <c r="CM3975" s="70">
        <v>130.06132439758125</v>
      </c>
    </row>
    <row r="3976" spans="89:91">
      <c r="CK3976" s="63">
        <v>39401</v>
      </c>
      <c r="CL3976" s="70">
        <v>159.05099601817008</v>
      </c>
      <c r="CM3976" s="70">
        <v>129.94639556347479</v>
      </c>
    </row>
    <row r="3977" spans="89:91">
      <c r="CK3977" s="63">
        <v>39402</v>
      </c>
      <c r="CL3977" s="70">
        <v>159.63628407175995</v>
      </c>
      <c r="CM3977" s="70">
        <v>130.33070680116975</v>
      </c>
    </row>
    <row r="3978" spans="89:91">
      <c r="CK3978" s="63">
        <v>39403</v>
      </c>
      <c r="CL3978" s="70">
        <v>159.68075006490264</v>
      </c>
      <c r="CM3978" s="70">
        <v>130.38226917146724</v>
      </c>
    </row>
    <row r="3979" spans="89:91">
      <c r="CK3979" s="63">
        <v>39404</v>
      </c>
      <c r="CL3979" s="70">
        <v>159.72522844385449</v>
      </c>
      <c r="CM3979" s="70">
        <v>130.43385194124002</v>
      </c>
    </row>
    <row r="3980" spans="89:91">
      <c r="CK3980" s="63">
        <v>39405</v>
      </c>
      <c r="CL3980" s="70">
        <v>158.93777411334352</v>
      </c>
      <c r="CM3980" s="70">
        <v>130.40213107314452</v>
      </c>
    </row>
    <row r="3981" spans="89:91">
      <c r="CK3981" s="63">
        <v>39406</v>
      </c>
      <c r="CL3981" s="70">
        <v>159.54023407383079</v>
      </c>
      <c r="CM3981" s="70">
        <v>130.53707871149695</v>
      </c>
    </row>
    <row r="3982" spans="89:91">
      <c r="CK3982" s="63">
        <v>39407</v>
      </c>
      <c r="CL3982" s="70">
        <v>159.53147892427032</v>
      </c>
      <c r="CM3982" s="70">
        <v>130.88058768952931</v>
      </c>
    </row>
    <row r="3983" spans="89:91">
      <c r="CK3983" s="63">
        <v>39408</v>
      </c>
      <c r="CL3983" s="70">
        <v>159.66864563881276</v>
      </c>
      <c r="CM3983" s="70">
        <v>131.01579058797034</v>
      </c>
    </row>
    <row r="3984" spans="89:91">
      <c r="CK3984" s="63">
        <v>39409</v>
      </c>
      <c r="CL3984" s="70">
        <v>159.07943503538851</v>
      </c>
      <c r="CM3984" s="70">
        <v>131.15107998075177</v>
      </c>
    </row>
    <row r="3985" spans="89:91">
      <c r="CK3985" s="63">
        <v>39410</v>
      </c>
      <c r="CL3985" s="70">
        <v>159.12374592065217</v>
      </c>
      <c r="CM3985" s="70">
        <v>131.20296691297872</v>
      </c>
    </row>
    <row r="3986" spans="89:91">
      <c r="CK3986" s="63">
        <v>39411</v>
      </c>
      <c r="CL3986" s="70">
        <v>159.16806914852043</v>
      </c>
      <c r="CM3986" s="70">
        <v>131.25487437308649</v>
      </c>
    </row>
    <row r="3987" spans="89:91">
      <c r="CK3987" s="63">
        <v>39412</v>
      </c>
      <c r="CL3987" s="70">
        <v>158.56152558682777</v>
      </c>
      <c r="CM3987" s="70">
        <v>131.30680236919645</v>
      </c>
    </row>
    <row r="3988" spans="89:91">
      <c r="CK3988" s="63">
        <v>39413</v>
      </c>
      <c r="CL3988" s="70">
        <v>158.52911084504981</v>
      </c>
      <c r="CM3988" s="70">
        <v>131.65130937471034</v>
      </c>
    </row>
    <row r="3989" spans="89:91">
      <c r="CK3989" s="63">
        <v>39414</v>
      </c>
      <c r="CL3989" s="70">
        <v>159.77166463781512</v>
      </c>
      <c r="CM3989" s="70">
        <v>131.66158360994601</v>
      </c>
    </row>
    <row r="3990" spans="89:91">
      <c r="CK3990" s="63">
        <v>39415</v>
      </c>
      <c r="CL3990" s="70">
        <v>159.6032611926114</v>
      </c>
      <c r="CM3990" s="70">
        <v>131.67184536853804</v>
      </c>
    </row>
    <row r="3991" spans="89:91">
      <c r="CK3991" s="63">
        <v>39416</v>
      </c>
      <c r="CL3991" s="70">
        <v>159.41288204960458</v>
      </c>
      <c r="CM3991" s="70">
        <v>131.59840725760219</v>
      </c>
    </row>
    <row r="3992" spans="89:91">
      <c r="CK3992" s="63">
        <v>39417</v>
      </c>
      <c r="CL3992" s="70">
        <v>159.39543835821129</v>
      </c>
      <c r="CM3992" s="70">
        <v>131.56933821031626</v>
      </c>
    </row>
    <row r="3993" spans="89:91">
      <c r="CK3993" s="63">
        <v>39418</v>
      </c>
      <c r="CL3993" s="70">
        <v>159.37807212713034</v>
      </c>
      <c r="CM3993" s="70">
        <v>131.54027558415291</v>
      </c>
    </row>
    <row r="3994" spans="89:91">
      <c r="CK3994" s="63">
        <v>39419</v>
      </c>
      <c r="CL3994" s="70">
        <v>159.07494797253898</v>
      </c>
      <c r="CM3994" s="70">
        <v>131.26032356966013</v>
      </c>
    </row>
    <row r="3995" spans="89:91">
      <c r="CK3995" s="63">
        <v>39420</v>
      </c>
      <c r="CL3995" s="70">
        <v>158.7197625232871</v>
      </c>
      <c r="CM3995" s="70">
        <v>131.10590900881968</v>
      </c>
    </row>
    <row r="3996" spans="89:91">
      <c r="CK3996" s="63">
        <v>39421</v>
      </c>
      <c r="CL3996" s="70">
        <v>158.73575528538734</v>
      </c>
      <c r="CM3996" s="70">
        <v>130.90975876485032</v>
      </c>
    </row>
    <row r="3997" spans="89:91">
      <c r="CK3997" s="63">
        <v>39422</v>
      </c>
      <c r="CL3997" s="70">
        <v>159.46126780613378</v>
      </c>
      <c r="CM3997" s="70">
        <v>130.96441836192241</v>
      </c>
    </row>
    <row r="3998" spans="89:91">
      <c r="CK3998" s="63">
        <v>39423</v>
      </c>
      <c r="CL3998" s="70">
        <v>160.14123003389565</v>
      </c>
      <c r="CM3998" s="70">
        <v>131.10260548968702</v>
      </c>
    </row>
    <row r="3999" spans="89:91">
      <c r="CK3999" s="63">
        <v>39424</v>
      </c>
      <c r="CL3999" s="70">
        <v>160.12378254835278</v>
      </c>
      <c r="CM3999" s="70">
        <v>131.07364596109005</v>
      </c>
    </row>
    <row r="4000" spans="89:91">
      <c r="CK4000" s="63">
        <v>39425</v>
      </c>
      <c r="CL4000" s="70">
        <v>160.1063369637242</v>
      </c>
      <c r="CM4000" s="70">
        <v>131.04469282942392</v>
      </c>
    </row>
    <row r="4001" spans="89:91">
      <c r="CK4001" s="63">
        <v>39426</v>
      </c>
      <c r="CL4001" s="70">
        <v>160.21678042504115</v>
      </c>
      <c r="CM4001" s="70">
        <v>131.01574609327554</v>
      </c>
    </row>
    <row r="4002" spans="89:91">
      <c r="CK4002" s="63">
        <v>39427</v>
      </c>
      <c r="CL4002" s="70">
        <v>160.43562811793043</v>
      </c>
      <c r="CM4002" s="70">
        <v>131.02854788180943</v>
      </c>
    </row>
    <row r="4003" spans="89:91">
      <c r="CK4003" s="63">
        <v>39428</v>
      </c>
      <c r="CL4003" s="70">
        <v>159.80878996813288</v>
      </c>
      <c r="CM4003" s="70">
        <v>130.99960471195237</v>
      </c>
    </row>
    <row r="4004" spans="89:91">
      <c r="CK4004" s="63">
        <v>39429</v>
      </c>
      <c r="CL4004" s="70">
        <v>159.54875592114476</v>
      </c>
      <c r="CM4004" s="70">
        <v>131.0958390102154</v>
      </c>
    </row>
    <row r="4005" spans="89:91">
      <c r="CK4005" s="63">
        <v>39430</v>
      </c>
      <c r="CL4005" s="70">
        <v>158.54153561732161</v>
      </c>
      <c r="CM4005" s="70">
        <v>131.06688097628023</v>
      </c>
    </row>
    <row r="4006" spans="89:91">
      <c r="CK4006" s="63">
        <v>39431</v>
      </c>
      <c r="CL4006" s="70">
        <v>158.52426241946969</v>
      </c>
      <c r="CM4006" s="70">
        <v>131.03792933894579</v>
      </c>
    </row>
    <row r="4007" spans="89:91">
      <c r="CK4007" s="63">
        <v>39432</v>
      </c>
      <c r="CL4007" s="70">
        <v>158.50699110354333</v>
      </c>
      <c r="CM4007" s="70">
        <v>131.008984096799</v>
      </c>
    </row>
    <row r="4008" spans="89:91">
      <c r="CK4008" s="63">
        <v>39433</v>
      </c>
      <c r="CL4008" s="70">
        <v>157.6765875680417</v>
      </c>
      <c r="CM4008" s="70">
        <v>130.89667157226651</v>
      </c>
    </row>
    <row r="4009" spans="89:91">
      <c r="CK4009" s="63">
        <v>39434</v>
      </c>
      <c r="CL4009" s="70">
        <v>157.58738756272996</v>
      </c>
      <c r="CM4009" s="70">
        <v>130.7427246434805</v>
      </c>
    </row>
    <row r="4010" spans="89:91">
      <c r="CK4010" s="63">
        <v>39435</v>
      </c>
      <c r="CL4010" s="70">
        <v>157.60372796706349</v>
      </c>
      <c r="CM4010" s="70">
        <v>130.50550249207222</v>
      </c>
    </row>
    <row r="4011" spans="89:91">
      <c r="CK4011" s="63">
        <v>39436</v>
      </c>
      <c r="CL4011" s="70">
        <v>157.63372170429992</v>
      </c>
      <c r="CM4011" s="70">
        <v>130.643311736019</v>
      </c>
    </row>
    <row r="4012" spans="89:91">
      <c r="CK4012" s="63">
        <v>39437</v>
      </c>
      <c r="CL4012" s="70">
        <v>158.33976510778521</v>
      </c>
      <c r="CM4012" s="70">
        <v>130.82270374733716</v>
      </c>
    </row>
    <row r="4013" spans="89:91">
      <c r="CK4013" s="63">
        <v>39438</v>
      </c>
      <c r="CL4013" s="70">
        <v>158.32251389295448</v>
      </c>
      <c r="CM4013" s="70">
        <v>130.79380604682123</v>
      </c>
    </row>
    <row r="4014" spans="89:91">
      <c r="CK4014" s="63">
        <v>39439</v>
      </c>
      <c r="CL4014" s="70">
        <v>158.3052645576542</v>
      </c>
      <c r="CM4014" s="70">
        <v>130.76491472957875</v>
      </c>
    </row>
    <row r="4015" spans="89:91">
      <c r="CK4015" s="63">
        <v>39440</v>
      </c>
      <c r="CL4015" s="70">
        <v>158.2880171016796</v>
      </c>
      <c r="CM4015" s="70">
        <v>130.73602979419979</v>
      </c>
    </row>
    <row r="4016" spans="89:91">
      <c r="CK4016" s="63">
        <v>39441</v>
      </c>
      <c r="CL4016" s="70">
        <v>158.27077152482588</v>
      </c>
      <c r="CM4016" s="70">
        <v>130.70715123927451</v>
      </c>
    </row>
    <row r="4017" spans="89:91">
      <c r="CK4017" s="63">
        <v>39442</v>
      </c>
      <c r="CL4017" s="70">
        <v>159.436677305758</v>
      </c>
      <c r="CM4017" s="70">
        <v>130.80309117329185</v>
      </c>
    </row>
    <row r="4018" spans="89:91">
      <c r="CK4018" s="63">
        <v>39443</v>
      </c>
      <c r="CL4018" s="70">
        <v>160.44843145763906</v>
      </c>
      <c r="CM4018" s="70">
        <v>130.98217203818885</v>
      </c>
    </row>
    <row r="4019" spans="89:91">
      <c r="CK4019" s="63">
        <v>39444</v>
      </c>
      <c r="CL4019" s="70">
        <v>160.08741363689504</v>
      </c>
      <c r="CM4019" s="70">
        <v>130.95323911238876</v>
      </c>
    </row>
    <row r="4020" spans="89:91">
      <c r="CK4020" s="63">
        <v>39445</v>
      </c>
      <c r="CL4020" s="70">
        <v>160.06997201468178</v>
      </c>
      <c r="CM4020" s="70">
        <v>130.92431257764318</v>
      </c>
    </row>
    <row r="4021" spans="89:91">
      <c r="CK4021" s="63">
        <v>39446</v>
      </c>
      <c r="CL4021" s="70">
        <v>160.05253229274396</v>
      </c>
      <c r="CM4021" s="70">
        <v>130.89539243254029</v>
      </c>
    </row>
    <row r="4022" spans="89:91">
      <c r="CK4022" s="63">
        <v>39447</v>
      </c>
      <c r="CL4022" s="70">
        <v>159.56997360346733</v>
      </c>
      <c r="CM4022" s="70">
        <v>130.8664786756687</v>
      </c>
    </row>
    <row r="4023" spans="89:91">
      <c r="CK4023" s="63">
        <v>39448</v>
      </c>
      <c r="CL4023" s="70">
        <v>159.48724498978214</v>
      </c>
      <c r="CM4023" s="70">
        <v>130.79647789446244</v>
      </c>
    </row>
    <row r="4024" spans="89:91">
      <c r="CK4024" s="63">
        <v>39449</v>
      </c>
      <c r="CL4024" s="70">
        <v>159.94977165379478</v>
      </c>
      <c r="CM4024" s="70">
        <v>130.56045991783031</v>
      </c>
    </row>
    <row r="4025" spans="89:91">
      <c r="CK4025" s="63">
        <v>39450</v>
      </c>
      <c r="CL4025" s="70">
        <v>160.4144601222209</v>
      </c>
      <c r="CM4025" s="70">
        <v>130.32465701076737</v>
      </c>
    </row>
    <row r="4026" spans="89:91">
      <c r="CK4026" s="63">
        <v>39451</v>
      </c>
      <c r="CL4026" s="70">
        <v>160.22359613760892</v>
      </c>
      <c r="CM4026" s="70">
        <v>130.21347679109454</v>
      </c>
    </row>
    <row r="4027" spans="89:91">
      <c r="CK4027" s="63">
        <v>39452</v>
      </c>
      <c r="CL4027" s="70">
        <v>160.14052865511971</v>
      </c>
      <c r="CM4027" s="70">
        <v>130.14382530210207</v>
      </c>
    </row>
    <row r="4028" spans="89:91">
      <c r="CK4028" s="63">
        <v>39453</v>
      </c>
      <c r="CL4028" s="70">
        <v>160.05750423873818</v>
      </c>
      <c r="CM4028" s="70">
        <v>130.07421106985169</v>
      </c>
    </row>
    <row r="4029" spans="89:91">
      <c r="CK4029" s="63">
        <v>39454</v>
      </c>
      <c r="CL4029" s="70">
        <v>159.15729811064071</v>
      </c>
      <c r="CM4029" s="70">
        <v>129.83902307559373</v>
      </c>
    </row>
    <row r="4030" spans="89:91">
      <c r="CK4030" s="63">
        <v>39455</v>
      </c>
      <c r="CL4030" s="70">
        <v>159.33908886053473</v>
      </c>
      <c r="CM4030" s="70">
        <v>129.52128826308351</v>
      </c>
    </row>
    <row r="4031" spans="89:91">
      <c r="CK4031" s="63">
        <v>39456</v>
      </c>
      <c r="CL4031" s="70">
        <v>158.60465777073946</v>
      </c>
      <c r="CM4031" s="70">
        <v>129.41064855863198</v>
      </c>
    </row>
    <row r="4032" spans="89:91">
      <c r="CK4032" s="63">
        <v>39457</v>
      </c>
      <c r="CL4032" s="70">
        <v>159.05124974754594</v>
      </c>
      <c r="CM4032" s="70">
        <v>129.3414265043123</v>
      </c>
    </row>
    <row r="4033" spans="89:91">
      <c r="CK4033" s="63">
        <v>39458</v>
      </c>
      <c r="CL4033" s="70">
        <v>159.71684859835057</v>
      </c>
      <c r="CM4033" s="70">
        <v>129.2309272419773</v>
      </c>
    </row>
    <row r="4034" spans="89:91">
      <c r="CK4034" s="63">
        <v>39459</v>
      </c>
      <c r="CL4034" s="70">
        <v>159.63404383772848</v>
      </c>
      <c r="CM4034" s="70">
        <v>129.16180132100433</v>
      </c>
    </row>
    <row r="4035" spans="89:91">
      <c r="CK4035" s="63">
        <v>39460</v>
      </c>
      <c r="CL4035" s="70">
        <v>159.55128200700671</v>
      </c>
      <c r="CM4035" s="70">
        <v>129.09271237564587</v>
      </c>
    </row>
    <row r="4036" spans="89:91">
      <c r="CK4036" s="63">
        <v>39461</v>
      </c>
      <c r="CL4036" s="70">
        <v>160.87193189320189</v>
      </c>
      <c r="CM4036" s="70">
        <v>129.39489214554658</v>
      </c>
    </row>
    <row r="4037" spans="89:91">
      <c r="CK4037" s="63">
        <v>39462</v>
      </c>
      <c r="CL4037" s="70">
        <v>160.37623357135874</v>
      </c>
      <c r="CM4037" s="70">
        <v>129.49058215790146</v>
      </c>
    </row>
    <row r="4038" spans="89:91">
      <c r="CK4038" s="63">
        <v>39463</v>
      </c>
      <c r="CL4038" s="70">
        <v>159.15138398977308</v>
      </c>
      <c r="CM4038" s="70">
        <v>129.62733663591055</v>
      </c>
    </row>
    <row r="4039" spans="89:91">
      <c r="CK4039" s="63">
        <v>39464</v>
      </c>
      <c r="CL4039" s="70">
        <v>159.27484390219217</v>
      </c>
      <c r="CM4039" s="70">
        <v>129.72272594568085</v>
      </c>
    </row>
    <row r="4040" spans="89:91">
      <c r="CK4040" s="63">
        <v>39465</v>
      </c>
      <c r="CL4040" s="70">
        <v>158.70738898710059</v>
      </c>
      <c r="CM4040" s="70">
        <v>129.73565653946969</v>
      </c>
    </row>
    <row r="4041" spans="89:91">
      <c r="CK4041" s="63">
        <v>39466</v>
      </c>
      <c r="CL4041" s="70">
        <v>158.62510757803599</v>
      </c>
      <c r="CM4041" s="70">
        <v>129.66626063763164</v>
      </c>
    </row>
    <row r="4042" spans="89:91">
      <c r="CK4042" s="63">
        <v>39467</v>
      </c>
      <c r="CL4042" s="70">
        <v>158.5428688275415</v>
      </c>
      <c r="CM4042" s="70">
        <v>129.5969018558215</v>
      </c>
    </row>
    <row r="4043" spans="89:91">
      <c r="CK4043" s="63">
        <v>39468</v>
      </c>
      <c r="CL4043" s="70">
        <v>158.74134160928782</v>
      </c>
      <c r="CM4043" s="70">
        <v>129.7741428267995</v>
      </c>
    </row>
    <row r="4044" spans="89:91">
      <c r="CK4044" s="63">
        <v>39469</v>
      </c>
      <c r="CL4044" s="70">
        <v>158.21724467428021</v>
      </c>
      <c r="CM4044" s="70">
        <v>129.66365454427685</v>
      </c>
    </row>
    <row r="4045" spans="89:91">
      <c r="CK4045" s="63">
        <v>39470</v>
      </c>
      <c r="CL4045" s="70">
        <v>157.73254396911238</v>
      </c>
      <c r="CM4045" s="70">
        <v>129.63534698135535</v>
      </c>
    </row>
    <row r="4046" spans="89:91">
      <c r="CK4046" s="63">
        <v>39471</v>
      </c>
      <c r="CL4046" s="70">
        <v>159.01035337850558</v>
      </c>
      <c r="CM4046" s="70">
        <v>129.36086539914484</v>
      </c>
    </row>
    <row r="4047" spans="89:91">
      <c r="CK4047" s="63">
        <v>39472</v>
      </c>
      <c r="CL4047" s="70">
        <v>158.63314806787605</v>
      </c>
      <c r="CM4047" s="70">
        <v>129.16865220994248</v>
      </c>
    </row>
    <row r="4048" spans="89:91">
      <c r="CK4048" s="63">
        <v>39473</v>
      </c>
      <c r="CL4048" s="70">
        <v>158.55090514881169</v>
      </c>
      <c r="CM4048" s="70">
        <v>129.0995596000277</v>
      </c>
    </row>
    <row r="4049" spans="89:91">
      <c r="CK4049" s="63">
        <v>39474</v>
      </c>
      <c r="CL4049" s="70">
        <v>158.46870486836244</v>
      </c>
      <c r="CM4049" s="70">
        <v>129.03050394790932</v>
      </c>
    </row>
    <row r="4050" spans="89:91">
      <c r="CK4050" s="63">
        <v>39475</v>
      </c>
      <c r="CL4050" s="70">
        <v>158.98098123372316</v>
      </c>
      <c r="CM4050" s="70">
        <v>129.00242538786097</v>
      </c>
    </row>
    <row r="4051" spans="89:91">
      <c r="CK4051" s="63">
        <v>39476</v>
      </c>
      <c r="CL4051" s="70">
        <v>159.16134076706987</v>
      </c>
      <c r="CM4051" s="70">
        <v>128.97433994811635</v>
      </c>
    </row>
    <row r="4052" spans="89:91">
      <c r="CK4052" s="63">
        <v>39477</v>
      </c>
      <c r="CL4052" s="70">
        <v>159.24458726410003</v>
      </c>
      <c r="CM4052" s="70">
        <v>129.06893674744134</v>
      </c>
    </row>
    <row r="4053" spans="89:91">
      <c r="CK4053" s="63">
        <v>39478</v>
      </c>
      <c r="CL4053" s="70">
        <v>159.85188809800178</v>
      </c>
      <c r="CM4053" s="70">
        <v>129.08164646001586</v>
      </c>
    </row>
    <row r="4054" spans="89:91">
      <c r="CK4054" s="63">
        <v>39479</v>
      </c>
      <c r="CL4054" s="70">
        <v>160.01414097437515</v>
      </c>
      <c r="CM4054" s="70">
        <v>128.83059520676861</v>
      </c>
    </row>
    <row r="4055" spans="89:91">
      <c r="CK4055" s="63">
        <v>39480</v>
      </c>
      <c r="CL4055" s="70">
        <v>159.93747751652069</v>
      </c>
      <c r="CM4055" s="70">
        <v>128.7431013832489</v>
      </c>
    </row>
    <row r="4056" spans="89:91">
      <c r="CK4056" s="63">
        <v>39481</v>
      </c>
      <c r="CL4056" s="70">
        <v>159.8608507884561</v>
      </c>
      <c r="CM4056" s="70">
        <v>128.65566698015758</v>
      </c>
    </row>
    <row r="4057" spans="89:91">
      <c r="CK4057" s="63">
        <v>39482</v>
      </c>
      <c r="CL4057" s="70">
        <v>160.10020807549498</v>
      </c>
      <c r="CM4057" s="70">
        <v>128.73134622721875</v>
      </c>
    </row>
    <row r="4058" spans="89:91">
      <c r="CK4058" s="63">
        <v>39483</v>
      </c>
      <c r="CL4058" s="70">
        <v>159.15607186293832</v>
      </c>
      <c r="CM4058" s="70">
        <v>128.88833510796456</v>
      </c>
    </row>
    <row r="4059" spans="89:91">
      <c r="CK4059" s="63">
        <v>39484</v>
      </c>
      <c r="CL4059" s="70">
        <v>159.66433147939077</v>
      </c>
      <c r="CM4059" s="70">
        <v>129.00434316155633</v>
      </c>
    </row>
    <row r="4060" spans="89:91">
      <c r="CK4060" s="63">
        <v>39485</v>
      </c>
      <c r="CL4060" s="70">
        <v>158.93136035412658</v>
      </c>
      <c r="CM4060" s="70">
        <v>128.91673133910277</v>
      </c>
    </row>
    <row r="4061" spans="89:91">
      <c r="CK4061" s="63">
        <v>39486</v>
      </c>
      <c r="CL4061" s="70">
        <v>158.79886202551293</v>
      </c>
      <c r="CM4061" s="70">
        <v>128.82917901721513</v>
      </c>
    </row>
    <row r="4062" spans="89:91">
      <c r="CK4062" s="63">
        <v>39487</v>
      </c>
      <c r="CL4062" s="70">
        <v>158.72278081298953</v>
      </c>
      <c r="CM4062" s="70">
        <v>128.74168615548433</v>
      </c>
    </row>
    <row r="4063" spans="89:91">
      <c r="CK4063" s="63">
        <v>39488</v>
      </c>
      <c r="CL4063" s="70">
        <v>158.64673605129965</v>
      </c>
      <c r="CM4063" s="70">
        <v>128.65425271352876</v>
      </c>
    </row>
    <row r="4064" spans="89:91">
      <c r="CK4064" s="63">
        <v>39489</v>
      </c>
      <c r="CL4064" s="70">
        <v>158.66980905906919</v>
      </c>
      <c r="CM4064" s="70">
        <v>128.52630847786344</v>
      </c>
    </row>
    <row r="4065" spans="89:91">
      <c r="CK4065" s="63">
        <v>39490</v>
      </c>
      <c r="CL4065" s="70">
        <v>159.16056232714203</v>
      </c>
      <c r="CM4065" s="70">
        <v>128.19576558501865</v>
      </c>
    </row>
    <row r="4066" spans="89:91">
      <c r="CK4066" s="63">
        <v>39491</v>
      </c>
      <c r="CL4066" s="70">
        <v>158.496382916616</v>
      </c>
      <c r="CM4066" s="70">
        <v>127.86561238093275</v>
      </c>
    </row>
    <row r="4067" spans="89:91">
      <c r="CK4067" s="63">
        <v>39492</v>
      </c>
      <c r="CL4067" s="70">
        <v>158.69585013288039</v>
      </c>
      <c r="CM4067" s="70">
        <v>127.77877391444939</v>
      </c>
    </row>
    <row r="4068" spans="89:91">
      <c r="CK4068" s="63">
        <v>39493</v>
      </c>
      <c r="CL4068" s="70">
        <v>158.42300045497558</v>
      </c>
      <c r="CM4068" s="70">
        <v>127.57061420048029</v>
      </c>
    </row>
    <row r="4069" spans="89:91">
      <c r="CK4069" s="63">
        <v>39494</v>
      </c>
      <c r="CL4069" s="70">
        <v>158.34709931933472</v>
      </c>
      <c r="CM4069" s="70">
        <v>127.48397607863328</v>
      </c>
    </row>
    <row r="4070" spans="89:91">
      <c r="CK4070" s="63">
        <v>39495</v>
      </c>
      <c r="CL4070" s="70">
        <v>158.27123454825181</v>
      </c>
      <c r="CM4070" s="70">
        <v>127.39739679607455</v>
      </c>
    </row>
    <row r="4071" spans="89:91">
      <c r="CK4071" s="63">
        <v>39496</v>
      </c>
      <c r="CL4071" s="70">
        <v>158.18794113400497</v>
      </c>
      <c r="CM4071" s="70">
        <v>127.31087631284421</v>
      </c>
    </row>
    <row r="4072" spans="89:91">
      <c r="CK4072" s="63">
        <v>39497</v>
      </c>
      <c r="CL4072" s="70">
        <v>158.99744715575167</v>
      </c>
      <c r="CM4072" s="70">
        <v>127.26476486322082</v>
      </c>
    </row>
    <row r="4073" spans="89:91">
      <c r="CK4073" s="63">
        <v>39498</v>
      </c>
      <c r="CL4073" s="70">
        <v>158.36178957922701</v>
      </c>
      <c r="CM4073" s="70">
        <v>127.05736584309435</v>
      </c>
    </row>
    <row r="4074" spans="89:91">
      <c r="CK4074" s="63">
        <v>39499</v>
      </c>
      <c r="CL4074" s="70">
        <v>159.64021962035301</v>
      </c>
      <c r="CM4074" s="70">
        <v>126.97107628799206</v>
      </c>
    </row>
    <row r="4075" spans="89:91">
      <c r="CK4075" s="63">
        <v>39500</v>
      </c>
      <c r="CL4075" s="70">
        <v>159.84707578737721</v>
      </c>
      <c r="CM4075" s="70">
        <v>127.12645405395915</v>
      </c>
    </row>
    <row r="4076" spans="89:91">
      <c r="CK4076" s="63">
        <v>39501</v>
      </c>
      <c r="CL4076" s="70">
        <v>159.77049237116688</v>
      </c>
      <c r="CM4076" s="70">
        <v>127.04011757838963</v>
      </c>
    </row>
    <row r="4077" spans="89:91">
      <c r="CK4077" s="63">
        <v>39502</v>
      </c>
      <c r="CL4077" s="70">
        <v>159.69394564639802</v>
      </c>
      <c r="CM4077" s="70">
        <v>126.95383973724877</v>
      </c>
    </row>
    <row r="4078" spans="89:91">
      <c r="CK4078" s="63">
        <v>39503</v>
      </c>
      <c r="CL4078" s="70">
        <v>159.72213799452697</v>
      </c>
      <c r="CM4078" s="70">
        <v>126.90780662327546</v>
      </c>
    </row>
    <row r="4079" spans="89:91">
      <c r="CK4079" s="63">
        <v>39504</v>
      </c>
      <c r="CL4079" s="70">
        <v>160.60621558050249</v>
      </c>
      <c r="CM4079" s="70">
        <v>126.86177748021261</v>
      </c>
    </row>
    <row r="4080" spans="89:91">
      <c r="CK4080" s="63">
        <v>39505</v>
      </c>
      <c r="CL4080" s="70">
        <v>161.89609781112858</v>
      </c>
      <c r="CM4080" s="70">
        <v>126.73548918951627</v>
      </c>
    </row>
    <row r="4081" spans="89:91">
      <c r="CK4081" s="63">
        <v>39506</v>
      </c>
      <c r="CL4081" s="70">
        <v>161.67582405377084</v>
      </c>
      <c r="CM4081" s="70">
        <v>126.6093139209607</v>
      </c>
    </row>
    <row r="4082" spans="89:91">
      <c r="CK4082" s="63">
        <v>39507</v>
      </c>
      <c r="CL4082" s="70">
        <v>161.67350626983961</v>
      </c>
      <c r="CM4082" s="70">
        <v>126.6836369588401</v>
      </c>
    </row>
    <row r="4083" spans="89:91">
      <c r="CK4083" s="63">
        <v>39508</v>
      </c>
      <c r="CL4083" s="70">
        <v>161.48487254305465</v>
      </c>
      <c r="CM4083" s="70">
        <v>126.53549031485754</v>
      </c>
    </row>
    <row r="4084" spans="89:91">
      <c r="CK4084" s="63">
        <v>39509</v>
      </c>
      <c r="CL4084" s="70">
        <v>161.29645890602774</v>
      </c>
      <c r="CM4084" s="70">
        <v>126.38751691683355</v>
      </c>
    </row>
    <row r="4085" spans="89:91">
      <c r="CK4085" s="63">
        <v>39510</v>
      </c>
      <c r="CL4085" s="70">
        <v>161.3690764360766</v>
      </c>
      <c r="CM4085" s="70">
        <v>126.15984328373817</v>
      </c>
    </row>
    <row r="4086" spans="89:91">
      <c r="CK4086" s="63">
        <v>39511</v>
      </c>
      <c r="CL4086" s="70">
        <v>160.84301824038562</v>
      </c>
      <c r="CM4086" s="70">
        <v>125.77296955708466</v>
      </c>
    </row>
    <row r="4087" spans="89:91">
      <c r="CK4087" s="63">
        <v>39512</v>
      </c>
      <c r="CL4087" s="70">
        <v>161.34949344158071</v>
      </c>
      <c r="CM4087" s="70">
        <v>125.58604457942688</v>
      </c>
    </row>
    <row r="4088" spans="89:91">
      <c r="CK4088" s="63">
        <v>39513</v>
      </c>
      <c r="CL4088" s="70">
        <v>161.38977130256876</v>
      </c>
      <c r="CM4088" s="70">
        <v>125.51877487348942</v>
      </c>
    </row>
    <row r="4089" spans="89:91">
      <c r="CK4089" s="63">
        <v>39514</v>
      </c>
      <c r="CL4089" s="70">
        <v>160.68672352762067</v>
      </c>
      <c r="CM4089" s="70">
        <v>125.45149075596441</v>
      </c>
    </row>
    <row r="4090" spans="89:91">
      <c r="CK4090" s="63">
        <v>39515</v>
      </c>
      <c r="CL4090" s="70">
        <v>160.49916120976334</v>
      </c>
      <c r="CM4090" s="70">
        <v>125.30478501097427</v>
      </c>
    </row>
    <row r="4091" spans="89:91">
      <c r="CK4091" s="63">
        <v>39516</v>
      </c>
      <c r="CL4091" s="70">
        <v>160.31181782488505</v>
      </c>
      <c r="CM4091" s="70">
        <v>125.15825082692358</v>
      </c>
    </row>
    <row r="4092" spans="89:91">
      <c r="CK4092" s="63">
        <v>39517</v>
      </c>
      <c r="CL4092" s="70">
        <v>159.89736024762396</v>
      </c>
      <c r="CM4092" s="70">
        <v>125.09110973195787</v>
      </c>
    </row>
    <row r="4093" spans="89:91">
      <c r="CK4093" s="63">
        <v>39518</v>
      </c>
      <c r="CL4093" s="70">
        <v>159.46556010688161</v>
      </c>
      <c r="CM4093" s="70">
        <v>124.70743816910132</v>
      </c>
    </row>
    <row r="4094" spans="89:91">
      <c r="CK4094" s="63">
        <v>39519</v>
      </c>
      <c r="CL4094" s="70">
        <v>160.51153192169863</v>
      </c>
      <c r="CM4094" s="70">
        <v>124.56160253564521</v>
      </c>
    </row>
    <row r="4095" spans="89:91">
      <c r="CK4095" s="63">
        <v>39520</v>
      </c>
      <c r="CL4095" s="70">
        <v>159.63569175990872</v>
      </c>
      <c r="CM4095" s="70">
        <v>124.2580492001116</v>
      </c>
    </row>
    <row r="4096" spans="89:91">
      <c r="CK4096" s="63">
        <v>39521</v>
      </c>
      <c r="CL4096" s="70">
        <v>159.19247772494901</v>
      </c>
      <c r="CM4096" s="70">
        <v>124.03388728830112</v>
      </c>
    </row>
    <row r="4097" spans="89:91">
      <c r="CK4097" s="63">
        <v>39522</v>
      </c>
      <c r="CL4097" s="70">
        <v>159.00665957238456</v>
      </c>
      <c r="CM4097" s="70">
        <v>123.88883932012635</v>
      </c>
    </row>
    <row r="4098" spans="89:91">
      <c r="CK4098" s="63">
        <v>39523</v>
      </c>
      <c r="CL4098" s="70">
        <v>158.82105831691419</v>
      </c>
      <c r="CM4098" s="70">
        <v>123.7439609742502</v>
      </c>
    </row>
    <row r="4099" spans="89:91">
      <c r="CK4099" s="63">
        <v>39524</v>
      </c>
      <c r="CL4099" s="70">
        <v>158.71714415289867</v>
      </c>
      <c r="CM4099" s="70">
        <v>123.6778275463065</v>
      </c>
    </row>
    <row r="4100" spans="89:91">
      <c r="CK4100" s="63">
        <v>39525</v>
      </c>
      <c r="CL4100" s="70">
        <v>159.66296042267561</v>
      </c>
      <c r="CM4100" s="70">
        <v>123.49395415922311</v>
      </c>
    </row>
    <row r="4101" spans="89:91">
      <c r="CK4101" s="63">
        <v>39526</v>
      </c>
      <c r="CL4101" s="70">
        <v>158.92103696910968</v>
      </c>
      <c r="CM4101" s="70">
        <v>123.74149672883954</v>
      </c>
    </row>
    <row r="4102" spans="89:91">
      <c r="CK4102" s="63">
        <v>39527</v>
      </c>
      <c r="CL4102" s="70">
        <v>158.73553565701724</v>
      </c>
      <c r="CM4102" s="70">
        <v>123.596790688645</v>
      </c>
    </row>
    <row r="4103" spans="89:91">
      <c r="CK4103" s="63">
        <v>39528</v>
      </c>
      <c r="CL4103" s="70">
        <v>158.55025087218536</v>
      </c>
      <c r="CM4103" s="70">
        <v>123.45225387089096</v>
      </c>
    </row>
    <row r="4104" spans="89:91">
      <c r="CK4104" s="63">
        <v>39529</v>
      </c>
      <c r="CL4104" s="70">
        <v>158.36518236187166</v>
      </c>
      <c r="CM4104" s="70">
        <v>123.30788607768496</v>
      </c>
    </row>
    <row r="4105" spans="89:91">
      <c r="CK4105" s="63">
        <v>39530</v>
      </c>
      <c r="CL4105" s="70">
        <v>158.18032987362864</v>
      </c>
      <c r="CM4105" s="70">
        <v>123.16368711136595</v>
      </c>
    </row>
    <row r="4106" spans="89:91">
      <c r="CK4106" s="63">
        <v>39531</v>
      </c>
      <c r="CL4106" s="70">
        <v>157.99569315530366</v>
      </c>
      <c r="CM4106" s="70">
        <v>123.0196567745041</v>
      </c>
    </row>
    <row r="4107" spans="89:91">
      <c r="CK4107" s="63">
        <v>39532</v>
      </c>
      <c r="CL4107" s="70">
        <v>156.87710581568632</v>
      </c>
      <c r="CM4107" s="70">
        <v>123.07040335084727</v>
      </c>
    </row>
    <row r="4108" spans="89:91">
      <c r="CK4108" s="63">
        <v>39533</v>
      </c>
      <c r="CL4108" s="70">
        <v>157.75741309273721</v>
      </c>
      <c r="CM4108" s="70">
        <v>123.1986153641615</v>
      </c>
    </row>
    <row r="4109" spans="89:91">
      <c r="CK4109" s="63">
        <v>39534</v>
      </c>
      <c r="CL4109" s="70">
        <v>157.53500463139684</v>
      </c>
      <c r="CM4109" s="70">
        <v>122.89922131089396</v>
      </c>
    </row>
    <row r="4110" spans="89:91">
      <c r="CK4110" s="63">
        <v>39535</v>
      </c>
      <c r="CL4110" s="70">
        <v>156.78516521965008</v>
      </c>
      <c r="CM4110" s="70">
        <v>122.63914432177828</v>
      </c>
    </row>
    <row r="4111" spans="89:91">
      <c r="CK4111" s="63">
        <v>39536</v>
      </c>
      <c r="CL4111" s="70">
        <v>156.60215701369091</v>
      </c>
      <c r="CM4111" s="70">
        <v>122.49572739684372</v>
      </c>
    </row>
    <row r="4112" spans="89:91">
      <c r="CK4112" s="63">
        <v>39537</v>
      </c>
      <c r="CL4112" s="70">
        <v>156.41936242490274</v>
      </c>
      <c r="CM4112" s="70">
        <v>122.35247818682973</v>
      </c>
    </row>
    <row r="4113" spans="89:91">
      <c r="CK4113" s="63">
        <v>39538</v>
      </c>
      <c r="CL4113" s="70">
        <v>156.56244215900287</v>
      </c>
      <c r="CM4113" s="70">
        <v>122.44129288364411</v>
      </c>
    </row>
    <row r="4114" spans="89:91">
      <c r="CK4114" s="63">
        <v>39539</v>
      </c>
      <c r="CL4114" s="70">
        <v>156.0125192698876</v>
      </c>
      <c r="CM4114" s="70">
        <v>122.40779566744268</v>
      </c>
    </row>
    <row r="4115" spans="89:91">
      <c r="CK4115" s="63">
        <v>39540</v>
      </c>
      <c r="CL4115" s="70">
        <v>155.88007115919945</v>
      </c>
      <c r="CM4115" s="70">
        <v>122.29709985027806</v>
      </c>
    </row>
    <row r="4116" spans="89:91">
      <c r="CK4116" s="63">
        <v>39541</v>
      </c>
      <c r="CL4116" s="70">
        <v>156.55523750130408</v>
      </c>
      <c r="CM4116" s="70">
        <v>121.95523630637909</v>
      </c>
    </row>
    <row r="4117" spans="89:91">
      <c r="CK4117" s="63">
        <v>39542</v>
      </c>
      <c r="CL4117" s="70">
        <v>156.98191714508826</v>
      </c>
      <c r="CM4117" s="70">
        <v>121.80643996585172</v>
      </c>
    </row>
    <row r="4118" spans="89:91">
      <c r="CK4118" s="63">
        <v>39543</v>
      </c>
      <c r="CL4118" s="70">
        <v>156.84864605610525</v>
      </c>
      <c r="CM4118" s="70">
        <v>121.69628796667216</v>
      </c>
    </row>
    <row r="4119" spans="89:91">
      <c r="CK4119" s="63">
        <v>39544</v>
      </c>
      <c r="CL4119" s="70">
        <v>156.7154881087088</v>
      </c>
      <c r="CM4119" s="70">
        <v>121.58623558014793</v>
      </c>
    </row>
    <row r="4120" spans="89:91">
      <c r="CK4120" s="63">
        <v>39545</v>
      </c>
      <c r="CL4120" s="70">
        <v>156.66616088293375</v>
      </c>
      <c r="CM4120" s="70">
        <v>121.32266111301533</v>
      </c>
    </row>
    <row r="4121" spans="89:91">
      <c r="CK4121" s="63">
        <v>39546</v>
      </c>
      <c r="CL4121" s="70">
        <v>156.45038341692305</v>
      </c>
      <c r="CM4121" s="70">
        <v>121.21294660472554</v>
      </c>
    </row>
    <row r="4122" spans="89:91">
      <c r="CK4122" s="63">
        <v>39547</v>
      </c>
      <c r="CL4122" s="70">
        <v>157.06033573770821</v>
      </c>
      <c r="CM4122" s="70">
        <v>121.10333131345935</v>
      </c>
    </row>
    <row r="4123" spans="89:91">
      <c r="CK4123" s="63">
        <v>39548</v>
      </c>
      <c r="CL4123" s="70">
        <v>156.82003353332266</v>
      </c>
      <c r="CM4123" s="70">
        <v>120.87891124146857</v>
      </c>
    </row>
    <row r="4124" spans="89:91">
      <c r="CK4124" s="63">
        <v>39549</v>
      </c>
      <c r="CL4124" s="70">
        <v>156.18451006824404</v>
      </c>
      <c r="CM4124" s="70">
        <v>120.65479802693771</v>
      </c>
    </row>
    <row r="4125" spans="89:91">
      <c r="CK4125" s="63">
        <v>39550</v>
      </c>
      <c r="CL4125" s="70">
        <v>156.05191594455377</v>
      </c>
      <c r="CM4125" s="70">
        <v>120.54568748059057</v>
      </c>
    </row>
    <row r="4126" spans="89:91">
      <c r="CK4126" s="63">
        <v>39551</v>
      </c>
      <c r="CL4126" s="70">
        <v>155.91943438773478</v>
      </c>
      <c r="CM4126" s="70">
        <v>120.43667560509219</v>
      </c>
    </row>
    <row r="4127" spans="89:91">
      <c r="CK4127" s="63">
        <v>39552</v>
      </c>
      <c r="CL4127" s="70">
        <v>155.91185508376114</v>
      </c>
      <c r="CM4127" s="70">
        <v>120.36592525517413</v>
      </c>
    </row>
    <row r="4128" spans="89:91">
      <c r="CK4128" s="63">
        <v>39553</v>
      </c>
      <c r="CL4128" s="70">
        <v>156.037592876904</v>
      </c>
      <c r="CM4128" s="70">
        <v>120.52397496938936</v>
      </c>
    </row>
    <row r="4129" spans="89:91">
      <c r="CK4129" s="63">
        <v>39554</v>
      </c>
      <c r="CL4129" s="70">
        <v>157.21470053485228</v>
      </c>
      <c r="CM4129" s="70">
        <v>120.60545248967168</v>
      </c>
    </row>
    <row r="4130" spans="89:91">
      <c r="CK4130" s="63">
        <v>39555</v>
      </c>
      <c r="CL4130" s="70">
        <v>157.38549771838925</v>
      </c>
      <c r="CM4130" s="70">
        <v>120.72474358561229</v>
      </c>
    </row>
    <row r="4131" spans="89:91">
      <c r="CK4131" s="63">
        <v>39556</v>
      </c>
      <c r="CL4131" s="70">
        <v>156.54784330951011</v>
      </c>
      <c r="CM4131" s="70">
        <v>120.53951961599317</v>
      </c>
    </row>
    <row r="4132" spans="89:91">
      <c r="CK4132" s="63">
        <v>39557</v>
      </c>
      <c r="CL4132" s="70">
        <v>156.41494073107799</v>
      </c>
      <c r="CM4132" s="70">
        <v>120.43051331821802</v>
      </c>
    </row>
    <row r="4133" spans="89:91">
      <c r="CK4133" s="63">
        <v>39558</v>
      </c>
      <c r="CL4133" s="70">
        <v>156.28215098138233</v>
      </c>
      <c r="CM4133" s="70">
        <v>120.32160559701758</v>
      </c>
    </row>
    <row r="4134" spans="89:91">
      <c r="CK4134" s="63">
        <v>39559</v>
      </c>
      <c r="CL4134" s="70">
        <v>156.98299993100076</v>
      </c>
      <c r="CM4134" s="70">
        <v>120.59201654104901</v>
      </c>
    </row>
    <row r="4135" spans="89:91">
      <c r="CK4135" s="63">
        <v>39560</v>
      </c>
      <c r="CL4135" s="70">
        <v>157.65047474216252</v>
      </c>
      <c r="CM4135" s="70">
        <v>120.55873821753742</v>
      </c>
    </row>
    <row r="4136" spans="89:91">
      <c r="CK4136" s="63">
        <v>39561</v>
      </c>
      <c r="CL4136" s="70">
        <v>157.33935759260419</v>
      </c>
      <c r="CM4136" s="70">
        <v>120.41186107848191</v>
      </c>
    </row>
    <row r="4137" spans="89:91">
      <c r="CK4137" s="63">
        <v>39562</v>
      </c>
      <c r="CL4137" s="70">
        <v>156.126638749227</v>
      </c>
      <c r="CM4137" s="70">
        <v>120.41642791449271</v>
      </c>
    </row>
    <row r="4138" spans="89:91">
      <c r="CK4138" s="63">
        <v>39563</v>
      </c>
      <c r="CL4138" s="70">
        <v>155.34441080362637</v>
      </c>
      <c r="CM4138" s="70">
        <v>119.92968263913571</v>
      </c>
    </row>
    <row r="4139" spans="89:91">
      <c r="CK4139" s="63">
        <v>39564</v>
      </c>
      <c r="CL4139" s="70">
        <v>155.2125298891126</v>
      </c>
      <c r="CM4139" s="70">
        <v>119.82122782913244</v>
      </c>
    </row>
    <row r="4140" spans="89:91">
      <c r="CK4140" s="63">
        <v>39565</v>
      </c>
      <c r="CL4140" s="70">
        <v>155.0807609359853</v>
      </c>
      <c r="CM4140" s="70">
        <v>119.71287109698241</v>
      </c>
    </row>
    <row r="4141" spans="89:91">
      <c r="CK4141" s="63">
        <v>39566</v>
      </c>
      <c r="CL4141" s="70">
        <v>154.50011000920173</v>
      </c>
      <c r="CM4141" s="70">
        <v>119.52924712881604</v>
      </c>
    </row>
    <row r="4142" spans="89:91">
      <c r="CK4142" s="63">
        <v>39567</v>
      </c>
      <c r="CL4142" s="70">
        <v>152.96740121594382</v>
      </c>
      <c r="CM4142" s="70">
        <v>119.23291176341209</v>
      </c>
    </row>
    <row r="4143" spans="89:91">
      <c r="CK4143" s="63">
        <v>39568</v>
      </c>
      <c r="CL4143" s="70">
        <v>153.16945900901649</v>
      </c>
      <c r="CM4143" s="70">
        <v>119.01224358987025</v>
      </c>
    </row>
    <row r="4144" spans="89:91">
      <c r="CK4144" s="63">
        <v>39569</v>
      </c>
      <c r="CL4144" s="70">
        <v>153.19016889988251</v>
      </c>
      <c r="CM4144" s="70">
        <v>119.02536258486636</v>
      </c>
    </row>
    <row r="4145" spans="89:91">
      <c r="CK4145" s="63">
        <v>39570</v>
      </c>
      <c r="CL4145" s="70">
        <v>154.48515069736195</v>
      </c>
      <c r="CM4145" s="70">
        <v>119.33946528396679</v>
      </c>
    </row>
    <row r="4146" spans="89:91">
      <c r="CK4146" s="63">
        <v>39571</v>
      </c>
      <c r="CL4146" s="70">
        <v>154.50602102306905</v>
      </c>
      <c r="CM4146" s="70">
        <v>119.3526203493674</v>
      </c>
    </row>
    <row r="4147" spans="89:91">
      <c r="CK4147" s="63">
        <v>39572</v>
      </c>
      <c r="CL4147" s="70">
        <v>154.5268941682736</v>
      </c>
      <c r="CM4147" s="70">
        <v>119.36577686488137</v>
      </c>
    </row>
    <row r="4148" spans="89:91">
      <c r="CK4148" s="63">
        <v>39573</v>
      </c>
      <c r="CL4148" s="70">
        <v>154.44836943681668</v>
      </c>
      <c r="CM4148" s="70">
        <v>119.45420528138133</v>
      </c>
    </row>
    <row r="4149" spans="89:91">
      <c r="CK4149" s="63">
        <v>39574</v>
      </c>
      <c r="CL4149" s="70">
        <v>154.77948135147699</v>
      </c>
      <c r="CM4149" s="70">
        <v>119.58029111676072</v>
      </c>
    </row>
    <row r="4150" spans="89:91">
      <c r="CK4150" s="63">
        <v>39575</v>
      </c>
      <c r="CL4150" s="70">
        <v>153.8350590902034</v>
      </c>
      <c r="CM4150" s="70">
        <v>119.85697739029821</v>
      </c>
    </row>
    <row r="4151" spans="89:91">
      <c r="CK4151" s="63">
        <v>39576</v>
      </c>
      <c r="CL4151" s="70">
        <v>153.29023910129052</v>
      </c>
      <c r="CM4151" s="70">
        <v>119.60665579417922</v>
      </c>
    </row>
    <row r="4152" spans="89:91">
      <c r="CK4152" s="63">
        <v>39577</v>
      </c>
      <c r="CL4152" s="70">
        <v>153.57760592198332</v>
      </c>
      <c r="CM4152" s="70">
        <v>119.61984031260802</v>
      </c>
    </row>
    <row r="4153" spans="89:91">
      <c r="CK4153" s="63">
        <v>39578</v>
      </c>
      <c r="CL4153" s="70">
        <v>153.59835364202269</v>
      </c>
      <c r="CM4153" s="70">
        <v>119.63302628439685</v>
      </c>
    </row>
    <row r="4154" spans="89:91">
      <c r="CK4154" s="63">
        <v>39579</v>
      </c>
      <c r="CL4154" s="70">
        <v>153.619104164996</v>
      </c>
      <c r="CM4154" s="70">
        <v>119.64621370970586</v>
      </c>
    </row>
    <row r="4155" spans="89:91">
      <c r="CK4155" s="63">
        <v>39580</v>
      </c>
      <c r="CL4155" s="70">
        <v>154.70214784455442</v>
      </c>
      <c r="CM4155" s="70">
        <v>119.65940258869526</v>
      </c>
    </row>
    <row r="4156" spans="89:91">
      <c r="CK4156" s="63">
        <v>39581</v>
      </c>
      <c r="CL4156" s="70">
        <v>154.13964022264352</v>
      </c>
      <c r="CM4156" s="70">
        <v>119.2205717962315</v>
      </c>
    </row>
    <row r="4157" spans="89:91">
      <c r="CK4157" s="63">
        <v>39582</v>
      </c>
      <c r="CL4157" s="70">
        <v>153.81753083796372</v>
      </c>
      <c r="CM4157" s="70">
        <v>119.15836859695651</v>
      </c>
    </row>
    <row r="4158" spans="89:91">
      <c r="CK4158" s="63">
        <v>39583</v>
      </c>
      <c r="CL4158" s="70">
        <v>153.77997288212447</v>
      </c>
      <c r="CM4158" s="70">
        <v>119.09615023540773</v>
      </c>
    </row>
    <row r="4159" spans="89:91">
      <c r="CK4159" s="63">
        <v>39584</v>
      </c>
      <c r="CL4159" s="70">
        <v>154.06925703406321</v>
      </c>
      <c r="CM4159" s="70">
        <v>118.54406519990769</v>
      </c>
    </row>
    <row r="4160" spans="89:91">
      <c r="CK4160" s="63">
        <v>39585</v>
      </c>
      <c r="CL4160" s="70">
        <v>154.09007117420057</v>
      </c>
      <c r="CM4160" s="70">
        <v>118.55713258651657</v>
      </c>
    </row>
    <row r="4161" spans="89:91">
      <c r="CK4161" s="63">
        <v>39586</v>
      </c>
      <c r="CL4161" s="70">
        <v>154.11088812624499</v>
      </c>
      <c r="CM4161" s="70">
        <v>118.57020141357373</v>
      </c>
    </row>
    <row r="4162" spans="89:91">
      <c r="CK4162" s="63">
        <v>39587</v>
      </c>
      <c r="CL4162" s="70">
        <v>153.90499210010486</v>
      </c>
      <c r="CM4162" s="70">
        <v>118.69635172416342</v>
      </c>
    </row>
    <row r="4163" spans="89:91">
      <c r="CK4163" s="63">
        <v>39588</v>
      </c>
      <c r="CL4163" s="70">
        <v>153.5931836798205</v>
      </c>
      <c r="CM4163" s="70">
        <v>118.37015837366729</v>
      </c>
    </row>
    <row r="4164" spans="89:91">
      <c r="CK4164" s="63">
        <v>39589</v>
      </c>
      <c r="CL4164" s="70">
        <v>153.6602332575801</v>
      </c>
      <c r="CM4164" s="70">
        <v>118.11929498307627</v>
      </c>
    </row>
    <row r="4165" spans="89:91">
      <c r="CK4165" s="63">
        <v>39590</v>
      </c>
      <c r="CL4165" s="70">
        <v>153.45199141449854</v>
      </c>
      <c r="CM4165" s="70">
        <v>118.17002136037199</v>
      </c>
    </row>
    <row r="4166" spans="89:91">
      <c r="CK4166" s="63">
        <v>39591</v>
      </c>
      <c r="CL4166" s="70">
        <v>153.45598994064184</v>
      </c>
      <c r="CM4166" s="70">
        <v>118.18304751526293</v>
      </c>
    </row>
    <row r="4167" spans="89:91">
      <c r="CK4167" s="63">
        <v>39592</v>
      </c>
      <c r="CL4167" s="70">
        <v>153.47672123084877</v>
      </c>
      <c r="CM4167" s="70">
        <v>118.19607510605705</v>
      </c>
    </row>
    <row r="4168" spans="89:91">
      <c r="CK4168" s="63">
        <v>39593</v>
      </c>
      <c r="CL4168" s="70">
        <v>153.49745532177005</v>
      </c>
      <c r="CM4168" s="70">
        <v>118.20910413291267</v>
      </c>
    </row>
    <row r="4169" spans="89:91">
      <c r="CK4169" s="63">
        <v>39594</v>
      </c>
      <c r="CL4169" s="70">
        <v>153.90519597697957</v>
      </c>
      <c r="CM4169" s="70">
        <v>118.52391413548007</v>
      </c>
    </row>
    <row r="4170" spans="89:91">
      <c r="CK4170" s="63">
        <v>39595</v>
      </c>
      <c r="CL4170" s="70">
        <v>152.69654251419982</v>
      </c>
      <c r="CM4170" s="70">
        <v>118.0088068914299</v>
      </c>
    </row>
    <row r="4171" spans="89:91">
      <c r="CK4171" s="63">
        <v>39596</v>
      </c>
      <c r="CL4171" s="70">
        <v>152.13730565644852</v>
      </c>
      <c r="CM4171" s="70">
        <v>117.56904616296765</v>
      </c>
    </row>
    <row r="4172" spans="89:91">
      <c r="CK4172" s="63">
        <v>39597</v>
      </c>
      <c r="CL4172" s="70">
        <v>152.16850368253708</v>
      </c>
      <c r="CM4172" s="70">
        <v>117.39333147843192</v>
      </c>
    </row>
    <row r="4173" spans="89:91">
      <c r="CK4173" s="63">
        <v>39598</v>
      </c>
      <c r="CL4173" s="70">
        <v>152.40598424302044</v>
      </c>
      <c r="CM4173" s="70">
        <v>116.95340307961519</v>
      </c>
    </row>
    <row r="4174" spans="89:91">
      <c r="CK4174" s="63">
        <v>39599</v>
      </c>
      <c r="CL4174" s="70">
        <v>152.42657368165908</v>
      </c>
      <c r="CM4174" s="70">
        <v>116.96629512385789</v>
      </c>
    </row>
    <row r="4175" spans="89:91">
      <c r="CK4175" s="63">
        <v>39600</v>
      </c>
      <c r="CL4175" s="70">
        <v>152.34094055979995</v>
      </c>
      <c r="CM4175" s="70">
        <v>116.9136315579601</v>
      </c>
    </row>
    <row r="4176" spans="89:91">
      <c r="CK4176" s="63">
        <v>39601</v>
      </c>
      <c r="CL4176" s="70">
        <v>151.34386035247365</v>
      </c>
      <c r="CM4176" s="70">
        <v>116.40848060310599</v>
      </c>
    </row>
    <row r="4177" spans="89:91">
      <c r="CK4177" s="63">
        <v>39602</v>
      </c>
      <c r="CL4177" s="70">
        <v>150.29040872668014</v>
      </c>
      <c r="CM4177" s="70">
        <v>115.63991487181278</v>
      </c>
    </row>
    <row r="4178" spans="89:91">
      <c r="CK4178" s="63">
        <v>39603</v>
      </c>
      <c r="CL4178" s="70">
        <v>150.39157094848028</v>
      </c>
      <c r="CM4178" s="70">
        <v>115.81390035781736</v>
      </c>
    </row>
    <row r="4179" spans="89:91">
      <c r="CK4179" s="63">
        <v>39604</v>
      </c>
      <c r="CL4179" s="70">
        <v>149.99740324793075</v>
      </c>
      <c r="CM4179" s="70">
        <v>115.27219715444753</v>
      </c>
    </row>
    <row r="4180" spans="89:91">
      <c r="CK4180" s="63">
        <v>39605</v>
      </c>
      <c r="CL4180" s="70">
        <v>150.636181870695</v>
      </c>
      <c r="CM4180" s="70">
        <v>115.4837860823605</v>
      </c>
    </row>
    <row r="4181" spans="89:91">
      <c r="CK4181" s="63">
        <v>39606</v>
      </c>
      <c r="CL4181" s="70">
        <v>150.55155458946078</v>
      </c>
      <c r="CM4181" s="70">
        <v>115.43179000971384</v>
      </c>
    </row>
    <row r="4182" spans="89:91">
      <c r="CK4182" s="63">
        <v>39607</v>
      </c>
      <c r="CL4182" s="70">
        <v>150.46697485176259</v>
      </c>
      <c r="CM4182" s="70">
        <v>115.37981734807289</v>
      </c>
    </row>
    <row r="4183" spans="89:91">
      <c r="CK4183" s="63">
        <v>39608</v>
      </c>
      <c r="CL4183" s="70">
        <v>150.02891275189728</v>
      </c>
      <c r="CM4183" s="70">
        <v>115.17750580777441</v>
      </c>
    </row>
    <row r="4184" spans="89:91">
      <c r="CK4184" s="63">
        <v>39609</v>
      </c>
      <c r="CL4184" s="70">
        <v>148.94290918947885</v>
      </c>
      <c r="CM4184" s="70">
        <v>115.16322128127989</v>
      </c>
    </row>
    <row r="4185" spans="89:91">
      <c r="CK4185" s="63">
        <v>39610</v>
      </c>
      <c r="CL4185" s="70">
        <v>148.88479049369647</v>
      </c>
      <c r="CM4185" s="70">
        <v>114.96114263186229</v>
      </c>
    </row>
    <row r="4186" spans="89:91">
      <c r="CK4186" s="63">
        <v>39611</v>
      </c>
      <c r="CL4186" s="70">
        <v>148.1522534039469</v>
      </c>
      <c r="CM4186" s="70">
        <v>114.60906333582516</v>
      </c>
    </row>
    <row r="4187" spans="89:91">
      <c r="CK4187" s="63">
        <v>39612</v>
      </c>
      <c r="CL4187" s="70">
        <v>147.28765722426203</v>
      </c>
      <c r="CM4187" s="70">
        <v>114.0696632014442</v>
      </c>
    </row>
    <row r="4188" spans="89:91">
      <c r="CK4188" s="63">
        <v>39613</v>
      </c>
      <c r="CL4188" s="70">
        <v>147.20491114137909</v>
      </c>
      <c r="CM4188" s="70">
        <v>114.01830383147707</v>
      </c>
    </row>
    <row r="4189" spans="89:91">
      <c r="CK4189" s="63">
        <v>39614</v>
      </c>
      <c r="CL4189" s="70">
        <v>147.12221154517641</v>
      </c>
      <c r="CM4189" s="70">
        <v>113.96696758584308</v>
      </c>
    </row>
    <row r="4190" spans="89:91">
      <c r="CK4190" s="63">
        <v>39615</v>
      </c>
      <c r="CL4190" s="70">
        <v>147.03955840953788</v>
      </c>
      <c r="CM4190" s="70">
        <v>113.91565445413046</v>
      </c>
    </row>
    <row r="4191" spans="89:91">
      <c r="CK4191" s="63">
        <v>39616</v>
      </c>
      <c r="CL4191" s="70">
        <v>148.1130905849401</v>
      </c>
      <c r="CM4191" s="70">
        <v>113.67708751075817</v>
      </c>
    </row>
    <row r="4192" spans="89:91">
      <c r="CK4192" s="63">
        <v>39617</v>
      </c>
      <c r="CL4192" s="70">
        <v>148.1869525245697</v>
      </c>
      <c r="CM4192" s="70">
        <v>113.62590489628916</v>
      </c>
    </row>
    <row r="4193" spans="89:91">
      <c r="CK4193" s="63">
        <v>39618</v>
      </c>
      <c r="CL4193" s="70">
        <v>148.23020315920184</v>
      </c>
      <c r="CM4193" s="70">
        <v>113.61216698895097</v>
      </c>
    </row>
    <row r="4194" spans="89:91">
      <c r="CK4194" s="63">
        <v>39619</v>
      </c>
      <c r="CL4194" s="70">
        <v>148.13114757250136</v>
      </c>
      <c r="CM4194" s="70">
        <v>113.48620397778416</v>
      </c>
    </row>
    <row r="4195" spans="89:91">
      <c r="CK4195" s="63">
        <v>39620</v>
      </c>
      <c r="CL4195" s="70">
        <v>148.04792761744483</v>
      </c>
      <c r="CM4195" s="70">
        <v>113.43510730779602</v>
      </c>
    </row>
    <row r="4196" spans="89:91">
      <c r="CK4196" s="63">
        <v>39621</v>
      </c>
      <c r="CL4196" s="70">
        <v>147.96475441528963</v>
      </c>
      <c r="CM4196" s="70">
        <v>113.38403364386153</v>
      </c>
    </row>
    <row r="4197" spans="89:91">
      <c r="CK4197" s="63">
        <v>39622</v>
      </c>
      <c r="CL4197" s="70">
        <v>146.60438256905962</v>
      </c>
      <c r="CM4197" s="70">
        <v>112.77266829380466</v>
      </c>
    </row>
    <row r="4198" spans="89:91">
      <c r="CK4198" s="63">
        <v>39623</v>
      </c>
      <c r="CL4198" s="70">
        <v>146.777147358229</v>
      </c>
      <c r="CM4198" s="70">
        <v>112.60988040964281</v>
      </c>
    </row>
    <row r="4199" spans="89:91">
      <c r="CK4199" s="63">
        <v>39624</v>
      </c>
      <c r="CL4199" s="70">
        <v>146.8717624330244</v>
      </c>
      <c r="CM4199" s="70">
        <v>112.63381966545244</v>
      </c>
    </row>
    <row r="4200" spans="89:91">
      <c r="CK4200" s="63">
        <v>39625</v>
      </c>
      <c r="CL4200" s="70">
        <v>147.59391969339345</v>
      </c>
      <c r="CM4200" s="70">
        <v>112.91884168866369</v>
      </c>
    </row>
    <row r="4201" spans="89:91">
      <c r="CK4201" s="63">
        <v>39626</v>
      </c>
      <c r="CL4201" s="70">
        <v>147.08815172587117</v>
      </c>
      <c r="CM4201" s="70">
        <v>112.83071338800377</v>
      </c>
    </row>
    <row r="4202" spans="89:91">
      <c r="CK4202" s="63">
        <v>39627</v>
      </c>
      <c r="CL4202" s="70">
        <v>147.00551772501072</v>
      </c>
      <c r="CM4202" s="70">
        <v>112.77991184980418</v>
      </c>
    </row>
    <row r="4203" spans="89:91">
      <c r="CK4203" s="63">
        <v>39628</v>
      </c>
      <c r="CL4203" s="70">
        <v>146.92293014786296</v>
      </c>
      <c r="CM4203" s="70">
        <v>112.72913318477633</v>
      </c>
    </row>
    <row r="4204" spans="89:91">
      <c r="CK4204" s="63">
        <v>39629</v>
      </c>
      <c r="CL4204" s="70">
        <v>147.06447501234496</v>
      </c>
      <c r="CM4204" s="70">
        <v>112.64114064191358</v>
      </c>
    </row>
    <row r="4205" spans="89:91">
      <c r="CK4205" s="63">
        <v>39630</v>
      </c>
      <c r="CL4205" s="70">
        <v>146.50523792745312</v>
      </c>
      <c r="CM4205" s="70">
        <v>112.50472163900152</v>
      </c>
    </row>
    <row r="4206" spans="89:91">
      <c r="CK4206" s="63">
        <v>39631</v>
      </c>
      <c r="CL4206" s="70">
        <v>147.03342771045845</v>
      </c>
      <c r="CM4206" s="70">
        <v>112.40557750386914</v>
      </c>
    </row>
    <row r="4207" spans="89:91">
      <c r="CK4207" s="63">
        <v>39632</v>
      </c>
      <c r="CL4207" s="70">
        <v>146.79867441689714</v>
      </c>
      <c r="CM4207" s="70">
        <v>112.67859365576135</v>
      </c>
    </row>
    <row r="4208" spans="89:91">
      <c r="CK4208" s="63">
        <v>39633</v>
      </c>
      <c r="CL4208" s="70">
        <v>146.67260957814236</v>
      </c>
      <c r="CM4208" s="70">
        <v>112.57944402973111</v>
      </c>
    </row>
    <row r="4209" spans="89:91">
      <c r="CK4209" s="63">
        <v>39634</v>
      </c>
      <c r="CL4209" s="70">
        <v>146.63428519319234</v>
      </c>
      <c r="CM4209" s="70">
        <v>112.55472426714661</v>
      </c>
    </row>
    <row r="4210" spans="89:91">
      <c r="CK4210" s="63">
        <v>39635</v>
      </c>
      <c r="CL4210" s="70">
        <v>146.59597082209891</v>
      </c>
      <c r="CM4210" s="70">
        <v>112.53000993243276</v>
      </c>
    </row>
    <row r="4211" spans="89:91">
      <c r="CK4211" s="63">
        <v>39636</v>
      </c>
      <c r="CL4211" s="70">
        <v>146.39094951061028</v>
      </c>
      <c r="CM4211" s="70">
        <v>112.17068512577929</v>
      </c>
    </row>
    <row r="4212" spans="89:91">
      <c r="CK4212" s="63">
        <v>39637</v>
      </c>
      <c r="CL4212" s="70">
        <v>145.8454280009064</v>
      </c>
      <c r="CM4212" s="70">
        <v>112.03454097525974</v>
      </c>
    </row>
    <row r="4213" spans="89:91">
      <c r="CK4213" s="63">
        <v>39638</v>
      </c>
      <c r="CL4213" s="70">
        <v>145.80731975191577</v>
      </c>
      <c r="CM4213" s="70">
        <v>112.00994086039827</v>
      </c>
    </row>
    <row r="4214" spans="89:91">
      <c r="CK4214" s="63">
        <v>39639</v>
      </c>
      <c r="CL4214" s="70">
        <v>146.38921984087315</v>
      </c>
      <c r="CM4214" s="70">
        <v>112.13396638090757</v>
      </c>
    </row>
    <row r="4215" spans="89:91">
      <c r="CK4215" s="63">
        <v>39640</v>
      </c>
      <c r="CL4215" s="70">
        <v>146.99587650790335</v>
      </c>
      <c r="CM4215" s="70">
        <v>112.25793203490774</v>
      </c>
    </row>
    <row r="4216" spans="89:91">
      <c r="CK4216" s="63">
        <v>39641</v>
      </c>
      <c r="CL4216" s="70">
        <v>146.95746765587867</v>
      </c>
      <c r="CM4216" s="70">
        <v>112.23328286869406</v>
      </c>
    </row>
    <row r="4217" spans="89:91">
      <c r="CK4217" s="63">
        <v>39642</v>
      </c>
      <c r="CL4217" s="70">
        <v>146.91906883978118</v>
      </c>
      <c r="CM4217" s="70">
        <v>112.20863911484979</v>
      </c>
    </row>
    <row r="4218" spans="89:91">
      <c r="CK4218" s="63">
        <v>39643</v>
      </c>
      <c r="CL4218" s="70">
        <v>147.50373366314881</v>
      </c>
      <c r="CM4218" s="70">
        <v>112.25824564364395</v>
      </c>
    </row>
    <row r="4219" spans="89:91">
      <c r="CK4219" s="63">
        <v>39644</v>
      </c>
      <c r="CL4219" s="70">
        <v>147.64923483415197</v>
      </c>
      <c r="CM4219" s="70">
        <v>112.23359640856927</v>
      </c>
    </row>
    <row r="4220" spans="89:91">
      <c r="CK4220" s="63">
        <v>39645</v>
      </c>
      <c r="CL4220" s="70">
        <v>147.57842229775929</v>
      </c>
      <c r="CM4220" s="70">
        <v>112.35737712633662</v>
      </c>
    </row>
    <row r="4221" spans="89:91">
      <c r="CK4221" s="63">
        <v>39646</v>
      </c>
      <c r="CL4221" s="70">
        <v>147.34353879836434</v>
      </c>
      <c r="CM4221" s="70">
        <v>112.14721618689352</v>
      </c>
    </row>
    <row r="4222" spans="89:91">
      <c r="CK4222" s="63">
        <v>39647</v>
      </c>
      <c r="CL4222" s="70">
        <v>147.3689992440118</v>
      </c>
      <c r="CM4222" s="70">
        <v>112.1225913312412</v>
      </c>
    </row>
    <row r="4223" spans="89:91">
      <c r="CK4223" s="63">
        <v>39648</v>
      </c>
      <c r="CL4223" s="70">
        <v>147.33049289798728</v>
      </c>
      <c r="CM4223" s="70">
        <v>112.09797188262019</v>
      </c>
    </row>
    <row r="4224" spans="89:91">
      <c r="CK4224" s="63">
        <v>39649</v>
      </c>
      <c r="CL4224" s="70">
        <v>147.2919966133644</v>
      </c>
      <c r="CM4224" s="70">
        <v>112.07335783984333</v>
      </c>
    </row>
    <row r="4225" spans="89:91">
      <c r="CK4225" s="63">
        <v>39650</v>
      </c>
      <c r="CL4225" s="70">
        <v>147.70930005687003</v>
      </c>
      <c r="CM4225" s="70">
        <v>112.08581461660999</v>
      </c>
    </row>
    <row r="4226" spans="89:91">
      <c r="CK4226" s="63">
        <v>39651</v>
      </c>
      <c r="CL4226" s="70">
        <v>147.31253077750077</v>
      </c>
      <c r="CM4226" s="70">
        <v>112.02414596707423</v>
      </c>
    </row>
    <row r="4227" spans="89:91">
      <c r="CK4227" s="63">
        <v>39652</v>
      </c>
      <c r="CL4227" s="70">
        <v>146.87793488792065</v>
      </c>
      <c r="CM4227" s="70">
        <v>111.81430243815778</v>
      </c>
    </row>
    <row r="4228" spans="89:91">
      <c r="CK4228" s="63">
        <v>39653</v>
      </c>
      <c r="CL4228" s="70">
        <v>146.86203080981457</v>
      </c>
      <c r="CM4228" s="70">
        <v>111.75270967822743</v>
      </c>
    </row>
    <row r="4229" spans="89:91">
      <c r="CK4229" s="63">
        <v>39654</v>
      </c>
      <c r="CL4229" s="70">
        <v>147.08375119576894</v>
      </c>
      <c r="CM4229" s="70">
        <v>111.76520431768195</v>
      </c>
    </row>
    <row r="4230" spans="89:91">
      <c r="CK4230" s="63">
        <v>39655</v>
      </c>
      <c r="CL4230" s="70">
        <v>147.04531938278805</v>
      </c>
      <c r="CM4230" s="70">
        <v>111.74066334273085</v>
      </c>
    </row>
    <row r="4231" spans="89:91">
      <c r="CK4231" s="63">
        <v>39656</v>
      </c>
      <c r="CL4231" s="70">
        <v>147.0068976117339</v>
      </c>
      <c r="CM4231" s="70">
        <v>111.71612775639294</v>
      </c>
    </row>
    <row r="4232" spans="89:91">
      <c r="CK4232" s="63">
        <v>39657</v>
      </c>
      <c r="CL4232" s="70">
        <v>147.08618995519299</v>
      </c>
      <c r="CM4232" s="70">
        <v>111.76561452074374</v>
      </c>
    </row>
    <row r="4233" spans="89:91">
      <c r="CK4233" s="63">
        <v>39658</v>
      </c>
      <c r="CL4233" s="70">
        <v>146.94816226880687</v>
      </c>
      <c r="CM4233" s="70">
        <v>111.92607523296638</v>
      </c>
    </row>
    <row r="4234" spans="89:91">
      <c r="CK4234" s="63">
        <v>39659</v>
      </c>
      <c r="CL4234" s="70">
        <v>147.20612246879966</v>
      </c>
      <c r="CM4234" s="70">
        <v>111.93849116564942</v>
      </c>
    </row>
    <row r="4235" spans="89:91">
      <c r="CK4235" s="63">
        <v>39660</v>
      </c>
      <c r="CL4235" s="70">
        <v>147.92716598840093</v>
      </c>
      <c r="CM4235" s="70">
        <v>112.57962609296627</v>
      </c>
    </row>
    <row r="4236" spans="89:91">
      <c r="CK4236" s="63">
        <v>39661</v>
      </c>
      <c r="CL4236" s="70">
        <v>148.02943503203539</v>
      </c>
      <c r="CM4236" s="70">
        <v>112.4707521118976</v>
      </c>
    </row>
    <row r="4237" spans="89:91">
      <c r="CK4237" s="63">
        <v>39662</v>
      </c>
      <c r="CL4237" s="70">
        <v>148.00316426274156</v>
      </c>
      <c r="CM4237" s="70">
        <v>112.43585717749751</v>
      </c>
    </row>
    <row r="4238" spans="89:91">
      <c r="CK4238" s="63">
        <v>39663</v>
      </c>
      <c r="CL4238" s="70">
        <v>147.9768981557186</v>
      </c>
      <c r="CM4238" s="70">
        <v>112.40097306952497</v>
      </c>
    </row>
    <row r="4239" spans="89:91">
      <c r="CK4239" s="63">
        <v>39664</v>
      </c>
      <c r="CL4239" s="70">
        <v>147.37997026952098</v>
      </c>
      <c r="CM4239" s="70">
        <v>112.21834685919741</v>
      </c>
    </row>
    <row r="4240" spans="89:91">
      <c r="CK4240" s="63">
        <v>39665</v>
      </c>
      <c r="CL4240" s="70">
        <v>147.02441565288919</v>
      </c>
      <c r="CM4240" s="70">
        <v>112.33123731942754</v>
      </c>
    </row>
    <row r="4241" spans="89:91">
      <c r="CK4241" s="63">
        <v>39666</v>
      </c>
      <c r="CL4241" s="70">
        <v>146.83100092599111</v>
      </c>
      <c r="CM4241" s="70">
        <v>112.37021629890516</v>
      </c>
    </row>
    <row r="4242" spans="89:91">
      <c r="CK4242" s="63">
        <v>39667</v>
      </c>
      <c r="CL4242" s="70">
        <v>146.2672618200252</v>
      </c>
      <c r="CM4242" s="70">
        <v>112.4460641392081</v>
      </c>
    </row>
    <row r="4243" spans="89:91">
      <c r="CK4243" s="63">
        <v>39668</v>
      </c>
      <c r="CL4243" s="70">
        <v>144.93348730747192</v>
      </c>
      <c r="CM4243" s="70">
        <v>112.59563892034386</v>
      </c>
    </row>
    <row r="4244" spans="89:91">
      <c r="CK4244" s="63">
        <v>39669</v>
      </c>
      <c r="CL4244" s="70">
        <v>144.90776597571667</v>
      </c>
      <c r="CM4244" s="70">
        <v>112.56070523883038</v>
      </c>
    </row>
    <row r="4245" spans="89:91">
      <c r="CK4245" s="63">
        <v>39670</v>
      </c>
      <c r="CL4245" s="70">
        <v>144.88204920872363</v>
      </c>
      <c r="CM4245" s="70">
        <v>112.52578239576597</v>
      </c>
    </row>
    <row r="4246" spans="89:91">
      <c r="CK4246" s="63">
        <v>39671</v>
      </c>
      <c r="CL4246" s="70">
        <v>143.37185596594</v>
      </c>
      <c r="CM4246" s="70">
        <v>111.79056680411568</v>
      </c>
    </row>
    <row r="4247" spans="89:91">
      <c r="CK4247" s="63">
        <v>39672</v>
      </c>
      <c r="CL4247" s="70">
        <v>143.53048877090458</v>
      </c>
      <c r="CM4247" s="70">
        <v>111.86642284607461</v>
      </c>
    </row>
    <row r="4248" spans="89:91">
      <c r="CK4248" s="63">
        <v>39673</v>
      </c>
      <c r="CL4248" s="70">
        <v>143.391310499052</v>
      </c>
      <c r="CM4248" s="70">
        <v>111.61070411430096</v>
      </c>
    </row>
    <row r="4249" spans="89:91">
      <c r="CK4249" s="63">
        <v>39674</v>
      </c>
      <c r="CL4249" s="70">
        <v>142.67166218657022</v>
      </c>
      <c r="CM4249" s="70">
        <v>111.5392522290844</v>
      </c>
    </row>
    <row r="4250" spans="89:91">
      <c r="CK4250" s="63">
        <v>39675</v>
      </c>
      <c r="CL4250" s="70">
        <v>141.90416922076167</v>
      </c>
      <c r="CM4250" s="70">
        <v>111.54145866243556</v>
      </c>
    </row>
    <row r="4251" spans="89:91">
      <c r="CK4251" s="63">
        <v>39676</v>
      </c>
      <c r="CL4251" s="70">
        <v>141.87898550178969</v>
      </c>
      <c r="CM4251" s="70">
        <v>111.50685204862862</v>
      </c>
    </row>
    <row r="4252" spans="89:91">
      <c r="CK4252" s="63">
        <v>39677</v>
      </c>
      <c r="CL4252" s="70">
        <v>141.85380625216982</v>
      </c>
      <c r="CM4252" s="70">
        <v>111.47225617179545</v>
      </c>
    </row>
    <row r="4253" spans="89:91">
      <c r="CK4253" s="63">
        <v>39678</v>
      </c>
      <c r="CL4253" s="70">
        <v>141.82863147110896</v>
      </c>
      <c r="CM4253" s="70">
        <v>111.43767102860487</v>
      </c>
    </row>
    <row r="4254" spans="89:91">
      <c r="CK4254" s="63">
        <v>39679</v>
      </c>
      <c r="CL4254" s="70">
        <v>142.10349344349356</v>
      </c>
      <c r="CM4254" s="70">
        <v>111.32956321862061</v>
      </c>
    </row>
    <row r="4255" spans="89:91">
      <c r="CK4255" s="63">
        <v>39680</v>
      </c>
      <c r="CL4255" s="70">
        <v>142.19382236230297</v>
      </c>
      <c r="CM4255" s="70">
        <v>111.29502234703973</v>
      </c>
    </row>
    <row r="4256" spans="89:91">
      <c r="CK4256" s="63">
        <v>39681</v>
      </c>
      <c r="CL4256" s="70">
        <v>142.8247922247495</v>
      </c>
      <c r="CM4256" s="70">
        <v>111.15026052870135</v>
      </c>
    </row>
    <row r="4257" spans="89:91">
      <c r="CK4257" s="63">
        <v>39682</v>
      </c>
      <c r="CL4257" s="70">
        <v>142.19046714423112</v>
      </c>
      <c r="CM4257" s="70">
        <v>111.11577528718858</v>
      </c>
    </row>
    <row r="4258" spans="89:91">
      <c r="CK4258" s="63">
        <v>39683</v>
      </c>
      <c r="CL4258" s="70">
        <v>142.1652326159948</v>
      </c>
      <c r="CM4258" s="70">
        <v>111.08130074499294</v>
      </c>
    </row>
    <row r="4259" spans="89:91">
      <c r="CK4259" s="63">
        <v>39684</v>
      </c>
      <c r="CL4259" s="70">
        <v>142.14000256612772</v>
      </c>
      <c r="CM4259" s="70">
        <v>111.04683689879482</v>
      </c>
    </row>
    <row r="4260" spans="89:91">
      <c r="CK4260" s="63">
        <v>39685</v>
      </c>
      <c r="CL4260" s="70">
        <v>141.73640471207202</v>
      </c>
      <c r="CM4260" s="70">
        <v>111.04908205395184</v>
      </c>
    </row>
    <row r="4261" spans="89:91">
      <c r="CK4261" s="63">
        <v>39686</v>
      </c>
      <c r="CL4261" s="70">
        <v>141.21395931233883</v>
      </c>
      <c r="CM4261" s="70">
        <v>111.01462820385569</v>
      </c>
    </row>
    <row r="4262" spans="89:91">
      <c r="CK4262" s="63">
        <v>39687</v>
      </c>
      <c r="CL4262" s="70">
        <v>141.95465266303199</v>
      </c>
      <c r="CM4262" s="70">
        <v>111.01686058366884</v>
      </c>
    </row>
    <row r="4263" spans="89:91">
      <c r="CK4263" s="63">
        <v>39688</v>
      </c>
      <c r="CL4263" s="70">
        <v>141.82503005509705</v>
      </c>
      <c r="CM4263" s="70">
        <v>110.982416730537</v>
      </c>
    </row>
    <row r="4264" spans="89:91">
      <c r="CK4264" s="63">
        <v>39689</v>
      </c>
      <c r="CL4264" s="70">
        <v>141.69168169965346</v>
      </c>
      <c r="CM4264" s="70">
        <v>111.05794192222</v>
      </c>
    </row>
    <row r="4265" spans="89:91">
      <c r="CK4265" s="63">
        <v>39690</v>
      </c>
      <c r="CL4265" s="70">
        <v>141.66653569082104</v>
      </c>
      <c r="CM4265" s="70">
        <v>111.02348532328018</v>
      </c>
    </row>
    <row r="4266" spans="89:91">
      <c r="CK4266" s="63">
        <v>39691</v>
      </c>
      <c r="CL4266" s="70">
        <v>141.64139414464822</v>
      </c>
      <c r="CM4266" s="70">
        <v>110.98903941477084</v>
      </c>
    </row>
    <row r="4267" spans="89:91">
      <c r="CK4267" s="63">
        <v>39692</v>
      </c>
      <c r="CL4267" s="70">
        <v>141.48612288449957</v>
      </c>
      <c r="CM4267" s="70">
        <v>110.87924473746423</v>
      </c>
    </row>
    <row r="4268" spans="89:91">
      <c r="CK4268" s="63">
        <v>39693</v>
      </c>
      <c r="CL4268" s="70">
        <v>140.52355137203875</v>
      </c>
      <c r="CM4268" s="70">
        <v>111.20878137451759</v>
      </c>
    </row>
    <row r="4269" spans="89:91">
      <c r="CK4269" s="63">
        <v>39694</v>
      </c>
      <c r="CL4269" s="70">
        <v>139.96973548101164</v>
      </c>
      <c r="CM4269" s="70">
        <v>111.13555641600705</v>
      </c>
    </row>
    <row r="4270" spans="89:91">
      <c r="CK4270" s="63">
        <v>39695</v>
      </c>
      <c r="CL4270" s="70">
        <v>138.49769476555193</v>
      </c>
      <c r="CM4270" s="70">
        <v>111.13553124579386</v>
      </c>
    </row>
    <row r="4271" spans="89:91">
      <c r="CK4271" s="63">
        <v>39696</v>
      </c>
      <c r="CL4271" s="70">
        <v>138.02902147719186</v>
      </c>
      <c r="CM4271" s="70">
        <v>111.17206379200415</v>
      </c>
    </row>
    <row r="4272" spans="89:91">
      <c r="CK4272" s="63">
        <v>39697</v>
      </c>
      <c r="CL4272" s="70">
        <v>137.97848702760948</v>
      </c>
      <c r="CM4272" s="70">
        <v>111.13544478909429</v>
      </c>
    </row>
    <row r="4273" spans="89:91">
      <c r="CK4273" s="63">
        <v>39698</v>
      </c>
      <c r="CL4273" s="70">
        <v>137.92797107943045</v>
      </c>
      <c r="CM4273" s="70">
        <v>111.09883784812995</v>
      </c>
    </row>
    <row r="4274" spans="89:91">
      <c r="CK4274" s="63">
        <v>39699</v>
      </c>
      <c r="CL4274" s="70">
        <v>137.487062050329</v>
      </c>
      <c r="CM4274" s="70">
        <v>111.42757929068125</v>
      </c>
    </row>
    <row r="4275" spans="89:91">
      <c r="CK4275" s="63">
        <v>39700</v>
      </c>
      <c r="CL4275" s="70">
        <v>137.26297790886298</v>
      </c>
      <c r="CM4275" s="70">
        <v>111.64652731453963</v>
      </c>
    </row>
    <row r="4276" spans="89:91">
      <c r="CK4276" s="63">
        <v>39701</v>
      </c>
      <c r="CL4276" s="70">
        <v>136.85171800380573</v>
      </c>
      <c r="CM4276" s="70">
        <v>112.23041469868036</v>
      </c>
    </row>
    <row r="4277" spans="89:91">
      <c r="CK4277" s="63">
        <v>39702</v>
      </c>
      <c r="CL4277" s="70">
        <v>136.0530957865181</v>
      </c>
      <c r="CM4277" s="70">
        <v>112.41243234302597</v>
      </c>
    </row>
    <row r="4278" spans="89:91">
      <c r="CK4278" s="63">
        <v>39703</v>
      </c>
      <c r="CL4278" s="70">
        <v>137.34294488013515</v>
      </c>
      <c r="CM4278" s="70">
        <v>112.44837581676985</v>
      </c>
    </row>
    <row r="4279" spans="89:91">
      <c r="CK4279" s="63">
        <v>39704</v>
      </c>
      <c r="CL4279" s="70">
        <v>137.29266161325941</v>
      </c>
      <c r="CM4279" s="70">
        <v>112.41133640901953</v>
      </c>
    </row>
    <row r="4280" spans="89:91">
      <c r="CK4280" s="63">
        <v>39705</v>
      </c>
      <c r="CL4280" s="70">
        <v>137.24239675582527</v>
      </c>
      <c r="CM4280" s="70">
        <v>112.37430920169194</v>
      </c>
    </row>
    <row r="4281" spans="89:91">
      <c r="CK4281" s="63">
        <v>39706</v>
      </c>
      <c r="CL4281" s="70">
        <v>136.39271405073481</v>
      </c>
      <c r="CM4281" s="70">
        <v>112.51954158562695</v>
      </c>
    </row>
    <row r="4282" spans="89:91">
      <c r="CK4282" s="63">
        <v>39707</v>
      </c>
      <c r="CL4282" s="70">
        <v>136.22248151690602</v>
      </c>
      <c r="CM4282" s="70">
        <v>112.77397851948638</v>
      </c>
    </row>
    <row r="4283" spans="89:91">
      <c r="CK4283" s="63">
        <v>39708</v>
      </c>
      <c r="CL4283" s="70">
        <v>135.55614402439605</v>
      </c>
      <c r="CM4283" s="70">
        <v>113.10108656849886</v>
      </c>
    </row>
    <row r="4284" spans="89:91">
      <c r="CK4284" s="63">
        <v>39709</v>
      </c>
      <c r="CL4284" s="70">
        <v>134.73373127059318</v>
      </c>
      <c r="CM4284" s="70">
        <v>113.57362077937066</v>
      </c>
    </row>
    <row r="4285" spans="89:91">
      <c r="CK4285" s="63">
        <v>39710</v>
      </c>
      <c r="CL4285" s="70">
        <v>137.68424230440485</v>
      </c>
      <c r="CM4285" s="70">
        <v>113.39060481372591</v>
      </c>
    </row>
    <row r="4286" spans="89:91">
      <c r="CK4286" s="63">
        <v>39711</v>
      </c>
      <c r="CL4286" s="70">
        <v>137.63383408353539</v>
      </c>
      <c r="CM4286" s="70">
        <v>113.35325504485424</v>
      </c>
    </row>
    <row r="4287" spans="89:91">
      <c r="CK4287" s="63">
        <v>39712</v>
      </c>
      <c r="CL4287" s="70">
        <v>137.58344431785511</v>
      </c>
      <c r="CM4287" s="70">
        <v>113.31591757863529</v>
      </c>
    </row>
    <row r="4288" spans="89:91">
      <c r="CK4288" s="63">
        <v>39713</v>
      </c>
      <c r="CL4288" s="70">
        <v>138.87632098508061</v>
      </c>
      <c r="CM4288" s="70">
        <v>112.7331096225206</v>
      </c>
    </row>
    <row r="4289" spans="89:91">
      <c r="CK4289" s="63">
        <v>39714</v>
      </c>
      <c r="CL4289" s="70">
        <v>137.01468189160067</v>
      </c>
      <c r="CM4289" s="70">
        <v>112.65962288542504</v>
      </c>
    </row>
    <row r="4290" spans="89:91">
      <c r="CK4290" s="63">
        <v>39715</v>
      </c>
      <c r="CL4290" s="70">
        <v>137.04124076789535</v>
      </c>
      <c r="CM4290" s="70">
        <v>112.87690485887741</v>
      </c>
    </row>
    <row r="4291" spans="89:91">
      <c r="CK4291" s="63">
        <v>39716</v>
      </c>
      <c r="CL4291" s="70">
        <v>137.9765408947188</v>
      </c>
      <c r="CM4291" s="70">
        <v>113.09403146782476</v>
      </c>
    </row>
    <row r="4292" spans="89:91">
      <c r="CK4292" s="63">
        <v>39717</v>
      </c>
      <c r="CL4292" s="70">
        <v>137.22048881288592</v>
      </c>
      <c r="CM4292" s="70">
        <v>113.16573227464478</v>
      </c>
    </row>
    <row r="4293" spans="89:91">
      <c r="CK4293" s="63">
        <v>39718</v>
      </c>
      <c r="CL4293" s="70">
        <v>137.17025037897275</v>
      </c>
      <c r="CM4293" s="70">
        <v>113.1284565766132</v>
      </c>
    </row>
    <row r="4294" spans="89:91">
      <c r="CK4294" s="63">
        <v>39719</v>
      </c>
      <c r="CL4294" s="70">
        <v>137.12003033808722</v>
      </c>
      <c r="CM4294" s="70">
        <v>113.09119315683613</v>
      </c>
    </row>
    <row r="4295" spans="89:91">
      <c r="CK4295" s="63">
        <v>39720</v>
      </c>
      <c r="CL4295" s="70">
        <v>133.97682392065599</v>
      </c>
      <c r="CM4295" s="70">
        <v>113.1265055170531</v>
      </c>
    </row>
    <row r="4296" spans="89:91">
      <c r="CK4296" s="63">
        <v>39721</v>
      </c>
      <c r="CL4296" s="70">
        <v>134.44385697107683</v>
      </c>
      <c r="CM4296" s="70">
        <v>113.70582937450281</v>
      </c>
    </row>
    <row r="4297" spans="89:91">
      <c r="CK4297" s="63">
        <v>39722</v>
      </c>
      <c r="CL4297" s="70">
        <v>133.98026396533729</v>
      </c>
      <c r="CM4297" s="70">
        <v>113.61658933285651</v>
      </c>
    </row>
    <row r="4298" spans="89:91">
      <c r="CK4298" s="63">
        <v>39723</v>
      </c>
      <c r="CL4298" s="70">
        <v>131.51027290408939</v>
      </c>
      <c r="CM4298" s="70">
        <v>113.92600384058615</v>
      </c>
    </row>
    <row r="4299" spans="89:91">
      <c r="CK4299" s="63">
        <v>39724</v>
      </c>
      <c r="CL4299" s="70">
        <v>132.20949835985945</v>
      </c>
      <c r="CM4299" s="70">
        <v>114.52485826211691</v>
      </c>
    </row>
    <row r="4300" spans="89:91">
      <c r="CK4300" s="63">
        <v>39725</v>
      </c>
      <c r="CL4300" s="70">
        <v>132.18239525963764</v>
      </c>
      <c r="CM4300" s="70">
        <v>114.47148945162267</v>
      </c>
    </row>
    <row r="4301" spans="89:91">
      <c r="CK4301" s="63">
        <v>39726</v>
      </c>
      <c r="CL4301" s="70">
        <v>132.15529771558275</v>
      </c>
      <c r="CM4301" s="70">
        <v>114.41814551109971</v>
      </c>
    </row>
    <row r="4302" spans="89:91">
      <c r="CK4302" s="63">
        <v>39727</v>
      </c>
      <c r="CL4302" s="70">
        <v>128.63817447214623</v>
      </c>
      <c r="CM4302" s="70">
        <v>115.63072425470601</v>
      </c>
    </row>
    <row r="4303" spans="89:91">
      <c r="CK4303" s="63">
        <v>39728</v>
      </c>
      <c r="CL4303" s="70">
        <v>127.28170587261387</v>
      </c>
      <c r="CM4303" s="70">
        <v>116.22756989325504</v>
      </c>
    </row>
    <row r="4304" spans="89:91">
      <c r="CK4304" s="63">
        <v>39729</v>
      </c>
      <c r="CL4304" s="70">
        <v>127.13363774942128</v>
      </c>
      <c r="CM4304" s="70">
        <v>116.46248607951313</v>
      </c>
    </row>
    <row r="4305" spans="89:91">
      <c r="CK4305" s="63">
        <v>39730</v>
      </c>
      <c r="CL4305" s="70">
        <v>129.66382370103022</v>
      </c>
      <c r="CM4305" s="70">
        <v>116.69715808322781</v>
      </c>
    </row>
    <row r="4306" spans="89:91">
      <c r="CK4306" s="63">
        <v>39731</v>
      </c>
      <c r="CL4306" s="70">
        <v>125.78612478428737</v>
      </c>
      <c r="CM4306" s="70">
        <v>116.390069010506</v>
      </c>
    </row>
    <row r="4307" spans="89:91">
      <c r="CK4307" s="63">
        <v>39732</v>
      </c>
      <c r="CL4307" s="70">
        <v>125.76033848308479</v>
      </c>
      <c r="CM4307" s="70">
        <v>116.33583100811336</v>
      </c>
    </row>
    <row r="4308" spans="89:91">
      <c r="CK4308" s="63">
        <v>39733</v>
      </c>
      <c r="CL4308" s="70">
        <v>125.73455746810384</v>
      </c>
      <c r="CM4308" s="70">
        <v>116.28161828073715</v>
      </c>
    </row>
    <row r="4309" spans="89:91">
      <c r="CK4309" s="63">
        <v>39734</v>
      </c>
      <c r="CL4309" s="70">
        <v>125.70878173826085</v>
      </c>
      <c r="CM4309" s="70">
        <v>116.22743081659915</v>
      </c>
    </row>
    <row r="4310" spans="89:91">
      <c r="CK4310" s="63">
        <v>39735</v>
      </c>
      <c r="CL4310" s="70">
        <v>130.16634304765628</v>
      </c>
      <c r="CM4310" s="70">
        <v>115.02018405202661</v>
      </c>
    </row>
    <row r="4311" spans="89:91">
      <c r="CK4311" s="63">
        <v>39736</v>
      </c>
      <c r="CL4311" s="70">
        <v>127.52954446379621</v>
      </c>
      <c r="CM4311" s="70">
        <v>115.1826870210253</v>
      </c>
    </row>
    <row r="4312" spans="89:91">
      <c r="CK4312" s="63">
        <v>39737</v>
      </c>
      <c r="CL4312" s="70">
        <v>127.46582918529541</v>
      </c>
      <c r="CM4312" s="70">
        <v>115.38101387542061</v>
      </c>
    </row>
    <row r="4313" spans="89:91">
      <c r="CK4313" s="63">
        <v>39738</v>
      </c>
      <c r="CL4313" s="70">
        <v>125.98746483134902</v>
      </c>
      <c r="CM4313" s="70">
        <v>115.57913087557914</v>
      </c>
    </row>
    <row r="4314" spans="89:91">
      <c r="CK4314" s="63">
        <v>39739</v>
      </c>
      <c r="CL4314" s="70">
        <v>125.96163725520371</v>
      </c>
      <c r="CM4314" s="70">
        <v>115.52527077196152</v>
      </c>
    </row>
    <row r="4315" spans="89:91">
      <c r="CK4315" s="63">
        <v>39740</v>
      </c>
      <c r="CL4315" s="70">
        <v>125.93581497374144</v>
      </c>
      <c r="CM4315" s="70">
        <v>115.47143576725875</v>
      </c>
    </row>
    <row r="4316" spans="89:91">
      <c r="CK4316" s="63">
        <v>39741</v>
      </c>
      <c r="CL4316" s="70">
        <v>129.27258401395244</v>
      </c>
      <c r="CM4316" s="70">
        <v>115.7769584333667</v>
      </c>
    </row>
    <row r="4317" spans="89:91">
      <c r="CK4317" s="63">
        <v>39742</v>
      </c>
      <c r="CL4317" s="70">
        <v>125.43500898594884</v>
      </c>
      <c r="CM4317" s="70">
        <v>115.32792449442883</v>
      </c>
    </row>
    <row r="4318" spans="89:91">
      <c r="CK4318" s="63">
        <v>39743</v>
      </c>
      <c r="CL4318" s="70">
        <v>122.44452105454255</v>
      </c>
      <c r="CM4318" s="70">
        <v>115.70497876816307</v>
      </c>
    </row>
    <row r="4319" spans="89:91">
      <c r="CK4319" s="63">
        <v>39744</v>
      </c>
      <c r="CL4319" s="70">
        <v>125.12173329395186</v>
      </c>
      <c r="CM4319" s="70">
        <v>116.79931751859331</v>
      </c>
    </row>
    <row r="4320" spans="89:91">
      <c r="CK4320" s="63">
        <v>39745</v>
      </c>
      <c r="CL4320" s="70">
        <v>124.9487114617109</v>
      </c>
      <c r="CM4320" s="70">
        <v>117.56981428716198</v>
      </c>
    </row>
    <row r="4321" spans="89:91">
      <c r="CK4321" s="63">
        <v>39746</v>
      </c>
      <c r="CL4321" s="70">
        <v>124.92309683120897</v>
      </c>
      <c r="CM4321" s="70">
        <v>117.51502652113676</v>
      </c>
    </row>
    <row r="4322" spans="89:91">
      <c r="CK4322" s="63">
        <v>39747</v>
      </c>
      <c r="CL4322" s="70">
        <v>124.89748745173593</v>
      </c>
      <c r="CM4322" s="70">
        <v>117.4602642863189</v>
      </c>
    </row>
    <row r="4323" spans="89:91">
      <c r="CK4323" s="63">
        <v>39748</v>
      </c>
      <c r="CL4323" s="70">
        <v>126.64713318680188</v>
      </c>
      <c r="CM4323" s="70">
        <v>118.19348413168865</v>
      </c>
    </row>
    <row r="4324" spans="89:91">
      <c r="CK4324" s="63">
        <v>39749</v>
      </c>
      <c r="CL4324" s="70">
        <v>130.5109450354349</v>
      </c>
      <c r="CM4324" s="70">
        <v>120.57277288274621</v>
      </c>
    </row>
    <row r="4325" spans="89:91">
      <c r="CK4325" s="63">
        <v>39750</v>
      </c>
      <c r="CL4325" s="70">
        <v>133.41188225061757</v>
      </c>
      <c r="CM4325" s="70">
        <v>120.58815140056221</v>
      </c>
    </row>
    <row r="4326" spans="89:91">
      <c r="CK4326" s="63">
        <v>39751</v>
      </c>
      <c r="CL4326" s="70">
        <v>133.71331766231452</v>
      </c>
      <c r="CM4326" s="70">
        <v>121.06844947405075</v>
      </c>
    </row>
    <row r="4327" spans="89:91">
      <c r="CK4327" s="63">
        <v>39752</v>
      </c>
      <c r="CL4327" s="70">
        <v>132.8981537996238</v>
      </c>
      <c r="CM4327" s="70">
        <v>121.11927981392056</v>
      </c>
    </row>
    <row r="4328" spans="89:91">
      <c r="CK4328" s="63">
        <v>39753</v>
      </c>
      <c r="CL4328" s="70">
        <v>132.8561815082152</v>
      </c>
      <c r="CM4328" s="70">
        <v>121.02146852403808</v>
      </c>
    </row>
    <row r="4329" spans="89:91">
      <c r="CK4329" s="63">
        <v>39754</v>
      </c>
      <c r="CL4329" s="70">
        <v>132.81422247262083</v>
      </c>
      <c r="CM4329" s="70">
        <v>120.92373622280579</v>
      </c>
    </row>
    <row r="4330" spans="89:91">
      <c r="CK4330" s="63">
        <v>39755</v>
      </c>
      <c r="CL4330" s="70">
        <v>132.35236720483903</v>
      </c>
      <c r="CM4330" s="70">
        <v>120.79041989400152</v>
      </c>
    </row>
    <row r="4331" spans="89:91">
      <c r="CK4331" s="63">
        <v>39756</v>
      </c>
      <c r="CL4331" s="70">
        <v>130.83148012507934</v>
      </c>
      <c r="CM4331" s="70">
        <v>117.05819063399095</v>
      </c>
    </row>
    <row r="4332" spans="89:91">
      <c r="CK4332" s="63">
        <v>39757</v>
      </c>
      <c r="CL4332" s="70">
        <v>131.36374266447672</v>
      </c>
      <c r="CM4332" s="70">
        <v>117.85379331473051</v>
      </c>
    </row>
    <row r="4333" spans="89:91">
      <c r="CK4333" s="63">
        <v>39758</v>
      </c>
      <c r="CL4333" s="70">
        <v>131.32225497537041</v>
      </c>
      <c r="CM4333" s="70">
        <v>117.75861910663281</v>
      </c>
    </row>
    <row r="4334" spans="89:91">
      <c r="CK4334" s="63">
        <v>39759</v>
      </c>
      <c r="CL4334" s="70">
        <v>129.52964739590013</v>
      </c>
      <c r="CM4334" s="70">
        <v>117.5568780822701</v>
      </c>
    </row>
    <row r="4335" spans="89:91">
      <c r="CK4335" s="63">
        <v>39760</v>
      </c>
      <c r="CL4335" s="70">
        <v>129.48873895623322</v>
      </c>
      <c r="CM4335" s="70">
        <v>117.46194365153826</v>
      </c>
    </row>
    <row r="4336" spans="89:91">
      <c r="CK4336" s="63">
        <v>39761</v>
      </c>
      <c r="CL4336" s="70">
        <v>129.44784343639174</v>
      </c>
      <c r="CM4336" s="70">
        <v>117.36708588621541</v>
      </c>
    </row>
    <row r="4337" spans="89:91">
      <c r="CK4337" s="63">
        <v>39762</v>
      </c>
      <c r="CL4337" s="70">
        <v>128.99617903830227</v>
      </c>
      <c r="CM4337" s="70">
        <v>117.02407184471889</v>
      </c>
    </row>
    <row r="4338" spans="89:91">
      <c r="CK4338" s="63">
        <v>39763</v>
      </c>
      <c r="CL4338" s="70">
        <v>128.9263933385964</v>
      </c>
      <c r="CM4338" s="70">
        <v>116.92956768789085</v>
      </c>
    </row>
    <row r="4339" spans="89:91">
      <c r="CK4339" s="63">
        <v>39764</v>
      </c>
      <c r="CL4339" s="70">
        <v>125.94558824753159</v>
      </c>
      <c r="CM4339" s="70">
        <v>117.01216278816423</v>
      </c>
    </row>
    <row r="4340" spans="89:91">
      <c r="CK4340" s="63">
        <v>39765</v>
      </c>
      <c r="CL4340" s="70">
        <v>125.2980759785101</v>
      </c>
      <c r="CM4340" s="70">
        <v>117.09454823085585</v>
      </c>
    </row>
    <row r="4341" spans="89:91">
      <c r="CK4341" s="63">
        <v>39766</v>
      </c>
      <c r="CL4341" s="70">
        <v>126.76886270338778</v>
      </c>
      <c r="CM4341" s="70">
        <v>117.14137687257863</v>
      </c>
    </row>
    <row r="4342" spans="89:91">
      <c r="CK4342" s="63">
        <v>39767</v>
      </c>
      <c r="CL4342" s="70">
        <v>126.72882618297872</v>
      </c>
      <c r="CM4342" s="70">
        <v>117.04677798470449</v>
      </c>
    </row>
    <row r="4343" spans="89:91">
      <c r="CK4343" s="63">
        <v>39768</v>
      </c>
      <c r="CL4343" s="70">
        <v>126.68880230702297</v>
      </c>
      <c r="CM4343" s="70">
        <v>116.95225549126772</v>
      </c>
    </row>
    <row r="4344" spans="89:91">
      <c r="CK4344" s="63">
        <v>39769</v>
      </c>
      <c r="CL4344" s="70">
        <v>126.11171689473075</v>
      </c>
      <c r="CM4344" s="70">
        <v>116.92833305376806</v>
      </c>
    </row>
    <row r="4345" spans="89:91">
      <c r="CK4345" s="63">
        <v>39770</v>
      </c>
      <c r="CL4345" s="70">
        <v>126.03416905130742</v>
      </c>
      <c r="CM4345" s="70">
        <v>117.01007313925959</v>
      </c>
    </row>
    <row r="4346" spans="89:91">
      <c r="CK4346" s="63">
        <v>39771</v>
      </c>
      <c r="CL4346" s="70">
        <v>124.24237694099941</v>
      </c>
      <c r="CM4346" s="70">
        <v>117.12680988126468</v>
      </c>
    </row>
    <row r="4347" spans="89:91">
      <c r="CK4347" s="63">
        <v>39772</v>
      </c>
      <c r="CL4347" s="70">
        <v>123.81565677488715</v>
      </c>
      <c r="CM4347" s="70">
        <v>117.10257576149716</v>
      </c>
    </row>
    <row r="4348" spans="89:91">
      <c r="CK4348" s="63">
        <v>39773</v>
      </c>
      <c r="CL4348" s="70">
        <v>122.54664085942255</v>
      </c>
      <c r="CM4348" s="70">
        <v>117.14860058785713</v>
      </c>
    </row>
    <row r="4349" spans="89:91">
      <c r="CK4349" s="63">
        <v>39774</v>
      </c>
      <c r="CL4349" s="70">
        <v>122.50793781371239</v>
      </c>
      <c r="CM4349" s="70">
        <v>117.05399586638727</v>
      </c>
    </row>
    <row r="4350" spans="89:91">
      <c r="CK4350" s="63">
        <v>39775</v>
      </c>
      <c r="CL4350" s="70">
        <v>122.46924699131361</v>
      </c>
      <c r="CM4350" s="70">
        <v>116.95946754406582</v>
      </c>
    </row>
    <row r="4351" spans="89:91">
      <c r="CK4351" s="63">
        <v>39776</v>
      </c>
      <c r="CL4351" s="70">
        <v>126.05507761151978</v>
      </c>
      <c r="CM4351" s="70">
        <v>116.97020459210236</v>
      </c>
    </row>
    <row r="4352" spans="89:91">
      <c r="CK4352" s="63">
        <v>39777</v>
      </c>
      <c r="CL4352" s="70">
        <v>126.99559660286074</v>
      </c>
      <c r="CM4352" s="70">
        <v>117.01588271810202</v>
      </c>
    </row>
    <row r="4353" spans="89:91">
      <c r="CK4353" s="63">
        <v>39778</v>
      </c>
      <c r="CL4353" s="70">
        <v>126.98070526526158</v>
      </c>
      <c r="CM4353" s="70">
        <v>117.20143639647378</v>
      </c>
    </row>
    <row r="4354" spans="89:91">
      <c r="CK4354" s="63">
        <v>39779</v>
      </c>
      <c r="CL4354" s="70">
        <v>127.39374085358949</v>
      </c>
      <c r="CM4354" s="70">
        <v>117.5265266018357</v>
      </c>
    </row>
    <row r="4355" spans="89:91">
      <c r="CK4355" s="63">
        <v>39780</v>
      </c>
      <c r="CL4355" s="70">
        <v>127.24356569770856</v>
      </c>
      <c r="CM4355" s="70">
        <v>117.88596519872026</v>
      </c>
    </row>
    <row r="4356" spans="89:91">
      <c r="CK4356" s="63">
        <v>39781</v>
      </c>
      <c r="CL4356" s="70">
        <v>127.20337925518359</v>
      </c>
      <c r="CM4356" s="70">
        <v>117.79076500984164</v>
      </c>
    </row>
    <row r="4357" spans="89:91">
      <c r="CK4357" s="63">
        <v>39782</v>
      </c>
      <c r="CL4357" s="70">
        <v>127.16320550446085</v>
      </c>
      <c r="CM4357" s="70">
        <v>117.69564170098808</v>
      </c>
    </row>
    <row r="4358" spans="89:91">
      <c r="CK4358" s="63">
        <v>39783</v>
      </c>
      <c r="CL4358" s="70">
        <v>126.13307075575781</v>
      </c>
      <c r="CM4358" s="70">
        <v>117.9961278710927</v>
      </c>
    </row>
    <row r="4359" spans="89:91">
      <c r="CK4359" s="63">
        <v>39784</v>
      </c>
      <c r="CL4359" s="70">
        <v>126.46832138112441</v>
      </c>
      <c r="CM4359" s="70">
        <v>118.40094203328083</v>
      </c>
    </row>
    <row r="4360" spans="89:91">
      <c r="CK4360" s="63">
        <v>39785</v>
      </c>
      <c r="CL4360" s="70">
        <v>126.31905990494026</v>
      </c>
      <c r="CM4360" s="70">
        <v>118.80540402756411</v>
      </c>
    </row>
    <row r="4361" spans="89:91">
      <c r="CK4361" s="63">
        <v>39786</v>
      </c>
      <c r="CL4361" s="70">
        <v>126.70604934575309</v>
      </c>
      <c r="CM4361" s="70">
        <v>119.94107450603059</v>
      </c>
    </row>
    <row r="4362" spans="89:91">
      <c r="CK4362" s="63">
        <v>39787</v>
      </c>
      <c r="CL4362" s="70">
        <v>124.59754611508242</v>
      </c>
      <c r="CM4362" s="70">
        <v>120.7623955367612</v>
      </c>
    </row>
    <row r="4363" spans="89:91">
      <c r="CK4363" s="63">
        <v>39788</v>
      </c>
      <c r="CL4363" s="70">
        <v>124.57783963949399</v>
      </c>
      <c r="CM4363" s="70">
        <v>120.71283164286046</v>
      </c>
    </row>
    <row r="4364" spans="89:91">
      <c r="CK4364" s="63">
        <v>39789</v>
      </c>
      <c r="CL4364" s="70">
        <v>124.55813628070193</v>
      </c>
      <c r="CM4364" s="70">
        <v>120.6632880912158</v>
      </c>
    </row>
    <row r="4365" spans="89:91">
      <c r="CK4365" s="63">
        <v>39790</v>
      </c>
      <c r="CL4365" s="70">
        <v>124.53843603821335</v>
      </c>
      <c r="CM4365" s="70">
        <v>120.61376487347835</v>
      </c>
    </row>
    <row r="4366" spans="89:91">
      <c r="CK4366" s="63">
        <v>39791</v>
      </c>
      <c r="CL4366" s="70">
        <v>126.40562361424055</v>
      </c>
      <c r="CM4366" s="70">
        <v>119.41702419428314</v>
      </c>
    </row>
    <row r="4367" spans="89:91">
      <c r="CK4367" s="63">
        <v>39792</v>
      </c>
      <c r="CL4367" s="70">
        <v>127.00302632055266</v>
      </c>
      <c r="CM4367" s="70">
        <v>118.67300221241977</v>
      </c>
    </row>
    <row r="4368" spans="89:91">
      <c r="CK4368" s="63">
        <v>39793</v>
      </c>
      <c r="CL4368" s="70">
        <v>130.35782053195175</v>
      </c>
      <c r="CM4368" s="70">
        <v>118.45061460447583</v>
      </c>
    </row>
    <row r="4369" spans="89:91">
      <c r="CK4369" s="63">
        <v>39794</v>
      </c>
      <c r="CL4369" s="70">
        <v>128.81971096821104</v>
      </c>
      <c r="CM4369" s="70">
        <v>118.85338544496433</v>
      </c>
    </row>
    <row r="4370" spans="89:91">
      <c r="CK4370" s="63">
        <v>39795</v>
      </c>
      <c r="CL4370" s="70">
        <v>128.79933671070228</v>
      </c>
      <c r="CM4370" s="70">
        <v>118.80460505633624</v>
      </c>
    </row>
    <row r="4371" spans="89:91">
      <c r="CK4371" s="63">
        <v>39796</v>
      </c>
      <c r="CL4371" s="70">
        <v>128.77896567560703</v>
      </c>
      <c r="CM4371" s="70">
        <v>118.75584468839421</v>
      </c>
    </row>
    <row r="4372" spans="89:91">
      <c r="CK4372" s="63">
        <v>39797</v>
      </c>
      <c r="CL4372" s="70">
        <v>130.24295343733201</v>
      </c>
      <c r="CM4372" s="70">
        <v>118.60306655524121</v>
      </c>
    </row>
    <row r="4373" spans="89:91">
      <c r="CK4373" s="63">
        <v>39798</v>
      </c>
      <c r="CL4373" s="70">
        <v>129.86428447934634</v>
      </c>
      <c r="CM4373" s="70">
        <v>117.93041843580367</v>
      </c>
    </row>
    <row r="4374" spans="89:91">
      <c r="CK4374" s="63">
        <v>39799</v>
      </c>
      <c r="CL4374" s="70">
        <v>131.1516409728294</v>
      </c>
      <c r="CM4374" s="70">
        <v>117.88201685581643</v>
      </c>
    </row>
    <row r="4375" spans="89:91">
      <c r="CK4375" s="63">
        <v>39800</v>
      </c>
      <c r="CL4375" s="70">
        <v>131.30264353287734</v>
      </c>
      <c r="CM4375" s="70">
        <v>117.9375448722077</v>
      </c>
    </row>
    <row r="4376" spans="89:91">
      <c r="CK4376" s="63">
        <v>39801</v>
      </c>
      <c r="CL4376" s="70">
        <v>130.43561272745018</v>
      </c>
      <c r="CM4376" s="70">
        <v>118.26998634210852</v>
      </c>
    </row>
    <row r="4377" spans="89:91">
      <c r="CK4377" s="63">
        <v>39802</v>
      </c>
      <c r="CL4377" s="70">
        <v>130.4149828972632</v>
      </c>
      <c r="CM4377" s="70">
        <v>118.22144539499793</v>
      </c>
    </row>
    <row r="4378" spans="89:91">
      <c r="CK4378" s="63">
        <v>39803</v>
      </c>
      <c r="CL4378" s="70">
        <v>130.39435632991126</v>
      </c>
      <c r="CM4378" s="70">
        <v>118.17292437030059</v>
      </c>
    </row>
    <row r="4379" spans="89:91">
      <c r="CK4379" s="63">
        <v>39804</v>
      </c>
      <c r="CL4379" s="70">
        <v>130.11487460068307</v>
      </c>
      <c r="CM4379" s="70">
        <v>118.43564100262049</v>
      </c>
    </row>
    <row r="4380" spans="89:91">
      <c r="CK4380" s="63">
        <v>39805</v>
      </c>
      <c r="CL4380" s="70">
        <v>131.0915763625737</v>
      </c>
      <c r="CM4380" s="70">
        <v>118.69812207798286</v>
      </c>
    </row>
    <row r="4381" spans="89:91">
      <c r="CK4381" s="63">
        <v>39806</v>
      </c>
      <c r="CL4381" s="70">
        <v>131.36399413042037</v>
      </c>
      <c r="CM4381" s="70">
        <v>118.68395678354902</v>
      </c>
    </row>
    <row r="4382" spans="89:91">
      <c r="CK4382" s="63">
        <v>39807</v>
      </c>
      <c r="CL4382" s="70">
        <v>131.34321746647925</v>
      </c>
      <c r="CM4382" s="70">
        <v>118.63524593266213</v>
      </c>
    </row>
    <row r="4383" spans="89:91">
      <c r="CK4383" s="63">
        <v>39808</v>
      </c>
      <c r="CL4383" s="70">
        <v>131.55376690321108</v>
      </c>
      <c r="CM4383" s="70">
        <v>118.759170146809</v>
      </c>
    </row>
    <row r="4384" spans="89:91">
      <c r="CK4384" s="63">
        <v>39809</v>
      </c>
      <c r="CL4384" s="70">
        <v>131.53296022461365</v>
      </c>
      <c r="CM4384" s="70">
        <v>118.71042842648507</v>
      </c>
    </row>
    <row r="4385" spans="89:91">
      <c r="CK4385" s="63">
        <v>39810</v>
      </c>
      <c r="CL4385" s="70">
        <v>131.51215683682184</v>
      </c>
      <c r="CM4385" s="70">
        <v>118.66170671097674</v>
      </c>
    </row>
    <row r="4386" spans="89:91">
      <c r="CK4386" s="63">
        <v>39811</v>
      </c>
      <c r="CL4386" s="70">
        <v>131.45091790132005</v>
      </c>
      <c r="CM4386" s="70">
        <v>118.78540761560863</v>
      </c>
    </row>
    <row r="4387" spans="89:91">
      <c r="CK4387" s="63">
        <v>39812</v>
      </c>
      <c r="CL4387" s="70">
        <v>132.71492375537312</v>
      </c>
      <c r="CM4387" s="70">
        <v>118.97791973806235</v>
      </c>
    </row>
    <row r="4388" spans="89:91">
      <c r="CK4388" s="63">
        <v>39813</v>
      </c>
      <c r="CL4388" s="70">
        <v>132.55185842740525</v>
      </c>
      <c r="CM4388" s="70">
        <v>118.96354046464324</v>
      </c>
    </row>
    <row r="4389" spans="89:91">
      <c r="CK4389" s="63">
        <v>39814</v>
      </c>
      <c r="CL4389" s="70">
        <v>132.50942815435852</v>
      </c>
      <c r="CM4389" s="70">
        <v>118.92907628086373</v>
      </c>
    </row>
    <row r="4390" spans="89:91">
      <c r="CK4390" s="63">
        <v>39815</v>
      </c>
      <c r="CL4390" s="70">
        <v>132.51970714838504</v>
      </c>
      <c r="CM4390" s="70">
        <v>119.06678342246855</v>
      </c>
    </row>
    <row r="4391" spans="89:91">
      <c r="CK4391" s="63">
        <v>39816</v>
      </c>
      <c r="CL4391" s="70">
        <v>132.47728716706541</v>
      </c>
      <c r="CM4391" s="70">
        <v>119.03228932881704</v>
      </c>
    </row>
    <row r="4392" spans="89:91">
      <c r="CK4392" s="63">
        <v>39817</v>
      </c>
      <c r="CL4392" s="70">
        <v>132.43488076451715</v>
      </c>
      <c r="CM4392" s="70">
        <v>118.99780522823377</v>
      </c>
    </row>
    <row r="4393" spans="89:91">
      <c r="CK4393" s="63">
        <v>39818</v>
      </c>
      <c r="CL4393" s="70">
        <v>132.73823544014081</v>
      </c>
      <c r="CM4393" s="70">
        <v>118.72251465807111</v>
      </c>
    </row>
    <row r="4394" spans="89:91">
      <c r="CK4394" s="63">
        <v>39819</v>
      </c>
      <c r="CL4394" s="70">
        <v>134.0176155510334</v>
      </c>
      <c r="CM4394" s="70">
        <v>118.75690507017767</v>
      </c>
    </row>
    <row r="4395" spans="89:91">
      <c r="CK4395" s="63">
        <v>39820</v>
      </c>
      <c r="CL4395" s="70">
        <v>134.01035116930635</v>
      </c>
      <c r="CM4395" s="70">
        <v>118.79126559204713</v>
      </c>
    </row>
    <row r="4396" spans="89:91">
      <c r="CK4396" s="63">
        <v>39821</v>
      </c>
      <c r="CL4396" s="70">
        <v>133.07887098122245</v>
      </c>
      <c r="CM4396" s="70">
        <v>118.5849890140254</v>
      </c>
    </row>
    <row r="4397" spans="89:91">
      <c r="CK4397" s="63">
        <v>39822</v>
      </c>
      <c r="CL4397" s="70">
        <v>132.27498847420134</v>
      </c>
      <c r="CM4397" s="70">
        <v>118.51627199526766</v>
      </c>
    </row>
    <row r="4398" spans="89:91">
      <c r="CK4398" s="63">
        <v>39823</v>
      </c>
      <c r="CL4398" s="70">
        <v>132.23264682811055</v>
      </c>
      <c r="CM4398" s="70">
        <v>118.48193738684098</v>
      </c>
    </row>
    <row r="4399" spans="89:91">
      <c r="CK4399" s="63">
        <v>39824</v>
      </c>
      <c r="CL4399" s="70">
        <v>132.19031873571586</v>
      </c>
      <c r="CM4399" s="70">
        <v>118.44761272527913</v>
      </c>
    </row>
    <row r="4400" spans="89:91">
      <c r="CK4400" s="63">
        <v>39825</v>
      </c>
      <c r="CL4400" s="70">
        <v>130.85496178520623</v>
      </c>
      <c r="CM4400" s="70">
        <v>118.41329800770043</v>
      </c>
    </row>
    <row r="4401" spans="89:91">
      <c r="CK4401" s="63">
        <v>39826</v>
      </c>
      <c r="CL4401" s="70">
        <v>130.91109318140772</v>
      </c>
      <c r="CM4401" s="70">
        <v>118.44763863176411</v>
      </c>
    </row>
    <row r="4402" spans="89:91">
      <c r="CK4402" s="63">
        <v>39827</v>
      </c>
      <c r="CL4402" s="70">
        <v>129.62412843516961</v>
      </c>
      <c r="CM4402" s="70">
        <v>118.41332390668026</v>
      </c>
    </row>
    <row r="4403" spans="89:91">
      <c r="CK4403" s="63">
        <v>39828</v>
      </c>
      <c r="CL4403" s="70">
        <v>129.19036810879797</v>
      </c>
      <c r="CM4403" s="70">
        <v>118.44762475534229</v>
      </c>
    </row>
    <row r="4404" spans="89:91">
      <c r="CK4404" s="63">
        <v>39829</v>
      </c>
      <c r="CL4404" s="70">
        <v>130.38471092727366</v>
      </c>
      <c r="CM4404" s="70">
        <v>118.51618867027689</v>
      </c>
    </row>
    <row r="4405" spans="89:91">
      <c r="CK4405" s="63">
        <v>39830</v>
      </c>
      <c r="CL4405" s="70">
        <v>130.34297436506026</v>
      </c>
      <c r="CM4405" s="70">
        <v>118.48185408598981</v>
      </c>
    </row>
    <row r="4406" spans="89:91">
      <c r="CK4406" s="63">
        <v>39831</v>
      </c>
      <c r="CL4406" s="70">
        <v>130.30125116285362</v>
      </c>
      <c r="CM4406" s="70">
        <v>118.44752944856052</v>
      </c>
    </row>
    <row r="4407" spans="89:91">
      <c r="CK4407" s="63">
        <v>39832</v>
      </c>
      <c r="CL4407" s="70">
        <v>130.26605482305408</v>
      </c>
      <c r="CM4407" s="70">
        <v>118.41321475510739</v>
      </c>
    </row>
    <row r="4408" spans="89:91">
      <c r="CK4408" s="63">
        <v>39833</v>
      </c>
      <c r="CL4408" s="70">
        <v>129.04343470854738</v>
      </c>
      <c r="CM4408" s="70">
        <v>118.51592263006766</v>
      </c>
    </row>
    <row r="4409" spans="89:91">
      <c r="CK4409" s="63">
        <v>39834</v>
      </c>
      <c r="CL4409" s="70">
        <v>129.53102690426343</v>
      </c>
      <c r="CM4409" s="70">
        <v>118.82402045846857</v>
      </c>
    </row>
    <row r="4410" spans="89:91">
      <c r="CK4410" s="63">
        <v>39835</v>
      </c>
      <c r="CL4410" s="70">
        <v>129.84219482575276</v>
      </c>
      <c r="CM4410" s="70">
        <v>118.96076325999982</v>
      </c>
    </row>
    <row r="4411" spans="89:91">
      <c r="CK4411" s="63">
        <v>39836</v>
      </c>
      <c r="CL4411" s="70">
        <v>129.77696951841793</v>
      </c>
      <c r="CM4411" s="70">
        <v>119.06319346338348</v>
      </c>
    </row>
    <row r="4412" spans="89:91">
      <c r="CK4412" s="63">
        <v>39837</v>
      </c>
      <c r="CL4412" s="70">
        <v>129.73542749616968</v>
      </c>
      <c r="CM4412" s="70">
        <v>119.0287004097566</v>
      </c>
    </row>
    <row r="4413" spans="89:91">
      <c r="CK4413" s="63">
        <v>39838</v>
      </c>
      <c r="CL4413" s="70">
        <v>129.69389877165531</v>
      </c>
      <c r="CM4413" s="70">
        <v>118.99421734889665</v>
      </c>
    </row>
    <row r="4414" spans="89:91">
      <c r="CK4414" s="63">
        <v>39839</v>
      </c>
      <c r="CL4414" s="70">
        <v>131.23338027899564</v>
      </c>
      <c r="CM4414" s="70">
        <v>119.02813159856292</v>
      </c>
    </row>
    <row r="4415" spans="89:91">
      <c r="CK4415" s="63">
        <v>39840</v>
      </c>
      <c r="CL4415" s="70">
        <v>131.15214054284883</v>
      </c>
      <c r="CM4415" s="70">
        <v>119.09619996537609</v>
      </c>
    </row>
    <row r="4416" spans="89:91">
      <c r="CK4416" s="63">
        <v>39841</v>
      </c>
      <c r="CL4416" s="70">
        <v>132.2041191696994</v>
      </c>
      <c r="CM4416" s="70">
        <v>119.1983927541764</v>
      </c>
    </row>
    <row r="4417" spans="89:91">
      <c r="CK4417" s="63">
        <v>39842</v>
      </c>
      <c r="CL4417" s="70">
        <v>131.37133251211785</v>
      </c>
      <c r="CM4417" s="70">
        <v>119.06136868028547</v>
      </c>
    </row>
    <row r="4418" spans="89:91">
      <c r="CK4418" s="63">
        <v>39843</v>
      </c>
      <c r="CL4418" s="70">
        <v>130.39703225218332</v>
      </c>
      <c r="CM4418" s="70">
        <v>119.12933831555354</v>
      </c>
    </row>
    <row r="4419" spans="89:91">
      <c r="CK4419" s="63">
        <v>39844</v>
      </c>
      <c r="CL4419" s="70">
        <v>130.35529174587447</v>
      </c>
      <c r="CM4419" s="70">
        <v>119.09482609951492</v>
      </c>
    </row>
    <row r="4420" spans="89:91">
      <c r="CK4420" s="63">
        <v>39845</v>
      </c>
      <c r="CL4420" s="70">
        <v>130.37618663946839</v>
      </c>
      <c r="CM4420" s="70">
        <v>119.1107433704364</v>
      </c>
    </row>
    <row r="4421" spans="89:91">
      <c r="CK4421" s="63">
        <v>39846</v>
      </c>
      <c r="CL4421" s="70">
        <v>130.05280694633902</v>
      </c>
      <c r="CM4421" s="70">
        <v>119.22912262776698</v>
      </c>
    </row>
    <row r="4422" spans="89:91">
      <c r="CK4422" s="63">
        <v>39847</v>
      </c>
      <c r="CL4422" s="70">
        <v>131.20136218387785</v>
      </c>
      <c r="CM4422" s="70">
        <v>119.5524785067157</v>
      </c>
    </row>
    <row r="4423" spans="89:91">
      <c r="CK4423" s="63">
        <v>39848</v>
      </c>
      <c r="CL4423" s="70">
        <v>130.96890965414804</v>
      </c>
      <c r="CM4423" s="70">
        <v>119.1243455323265</v>
      </c>
    </row>
    <row r="4424" spans="89:91">
      <c r="CK4424" s="63">
        <v>39849</v>
      </c>
      <c r="CL4424" s="70">
        <v>130.79290371734999</v>
      </c>
      <c r="CM4424" s="70">
        <v>119.10609976643393</v>
      </c>
    </row>
    <row r="4425" spans="89:91">
      <c r="CK4425" s="63">
        <v>39850</v>
      </c>
      <c r="CL4425" s="70">
        <v>131.61871319781849</v>
      </c>
      <c r="CM4425" s="70">
        <v>119.12201854410446</v>
      </c>
    </row>
    <row r="4426" spans="89:91">
      <c r="CK4426" s="63">
        <v>39851</v>
      </c>
      <c r="CL4426" s="70">
        <v>131.63981060760068</v>
      </c>
      <c r="CM4426" s="70">
        <v>119.13793944935267</v>
      </c>
    </row>
    <row r="4427" spans="89:91">
      <c r="CK4427" s="63">
        <v>39852</v>
      </c>
      <c r="CL4427" s="70">
        <v>131.66091139912615</v>
      </c>
      <c r="CM4427" s="70">
        <v>119.15386248246293</v>
      </c>
    </row>
    <row r="4428" spans="89:91">
      <c r="CK4428" s="63">
        <v>39853</v>
      </c>
      <c r="CL4428" s="70">
        <v>132.80385943977987</v>
      </c>
      <c r="CM4428" s="70">
        <v>119.203972895482</v>
      </c>
    </row>
    <row r="4429" spans="89:91">
      <c r="CK4429" s="63">
        <v>39854</v>
      </c>
      <c r="CL4429" s="70">
        <v>131.82766067227672</v>
      </c>
      <c r="CM4429" s="70">
        <v>119.1173352920226</v>
      </c>
    </row>
    <row r="4430" spans="89:91">
      <c r="CK4430" s="63">
        <v>39855</v>
      </c>
      <c r="CL4430" s="70">
        <v>131.96695678119767</v>
      </c>
      <c r="CM4430" s="70">
        <v>119.33842191274169</v>
      </c>
    </row>
    <row r="4431" spans="89:91">
      <c r="CK4431" s="63">
        <v>39856</v>
      </c>
      <c r="CL4431" s="70">
        <v>131.40773291644967</v>
      </c>
      <c r="CM4431" s="70">
        <v>119.38857070113389</v>
      </c>
    </row>
    <row r="4432" spans="89:91">
      <c r="CK4432" s="63">
        <v>39857</v>
      </c>
      <c r="CL4432" s="70">
        <v>132.12942807861106</v>
      </c>
      <c r="CM4432" s="70">
        <v>119.57554488736294</v>
      </c>
    </row>
    <row r="4433" spans="89:91">
      <c r="CK4433" s="63">
        <v>39858</v>
      </c>
      <c r="CL4433" s="70">
        <v>132.15060735183704</v>
      </c>
      <c r="CM4433" s="70">
        <v>119.59152640734911</v>
      </c>
    </row>
    <row r="4434" spans="89:91">
      <c r="CK4434" s="63">
        <v>39859</v>
      </c>
      <c r="CL4434" s="70">
        <v>132.17179001992827</v>
      </c>
      <c r="CM4434" s="70">
        <v>119.60751006329861</v>
      </c>
    </row>
    <row r="4435" spans="89:91">
      <c r="CK4435" s="63">
        <v>39860</v>
      </c>
      <c r="CL4435" s="70">
        <v>132.22587953724988</v>
      </c>
      <c r="CM4435" s="70">
        <v>119.65771310259518</v>
      </c>
    </row>
    <row r="4436" spans="89:91">
      <c r="CK4436" s="63">
        <v>39861</v>
      </c>
      <c r="CL4436" s="70">
        <v>130.62300426423784</v>
      </c>
      <c r="CM4436" s="70">
        <v>119.9132583466649</v>
      </c>
    </row>
    <row r="4437" spans="89:91">
      <c r="CK4437" s="63">
        <v>39862</v>
      </c>
      <c r="CL4437" s="70">
        <v>129.96793671602268</v>
      </c>
      <c r="CM4437" s="70">
        <v>120.13464336748724</v>
      </c>
    </row>
    <row r="4438" spans="89:91">
      <c r="CK4438" s="63">
        <v>39863</v>
      </c>
      <c r="CL4438" s="70">
        <v>131.24824143556924</v>
      </c>
      <c r="CM4438" s="70">
        <v>120.97224285735801</v>
      </c>
    </row>
    <row r="4439" spans="89:91">
      <c r="CK4439" s="63">
        <v>39864</v>
      </c>
      <c r="CL4439" s="70">
        <v>130.33271310061295</v>
      </c>
      <c r="CM4439" s="70">
        <v>121.12535322329151</v>
      </c>
    </row>
    <row r="4440" spans="89:91">
      <c r="CK4440" s="63">
        <v>39865</v>
      </c>
      <c r="CL4440" s="70">
        <v>130.35360437503365</v>
      </c>
      <c r="CM4440" s="70">
        <v>121.14154187838143</v>
      </c>
    </row>
    <row r="4441" spans="89:91">
      <c r="CK4441" s="63">
        <v>39866</v>
      </c>
      <c r="CL4441" s="70">
        <v>130.37449899815579</v>
      </c>
      <c r="CM4441" s="70">
        <v>121.15773269711872</v>
      </c>
    </row>
    <row r="4442" spans="89:91">
      <c r="CK4442" s="63">
        <v>39867</v>
      </c>
      <c r="CL4442" s="70">
        <v>130.99299192716586</v>
      </c>
      <c r="CM4442" s="70">
        <v>121.51641840359075</v>
      </c>
    </row>
    <row r="4443" spans="89:91">
      <c r="CK4443" s="63">
        <v>39868</v>
      </c>
      <c r="CL4443" s="70">
        <v>131.54563246187425</v>
      </c>
      <c r="CM4443" s="70">
        <v>121.73818242455175</v>
      </c>
    </row>
    <row r="4444" spans="89:91">
      <c r="CK4444" s="63">
        <v>39869</v>
      </c>
      <c r="CL4444" s="70">
        <v>131.40220719362276</v>
      </c>
      <c r="CM4444" s="70">
        <v>121.78871141350196</v>
      </c>
    </row>
    <row r="4445" spans="89:91">
      <c r="CK4445" s="63">
        <v>39870</v>
      </c>
      <c r="CL4445" s="70">
        <v>132.37666169704929</v>
      </c>
      <c r="CM4445" s="70">
        <v>121.90777774781547</v>
      </c>
    </row>
    <row r="4446" spans="89:91">
      <c r="CK4446" s="63">
        <v>39871</v>
      </c>
      <c r="CL4446" s="70">
        <v>131.85189520208755</v>
      </c>
      <c r="CM4446" s="70">
        <v>122.23247924953711</v>
      </c>
    </row>
    <row r="4447" spans="89:91">
      <c r="CK4447" s="63">
        <v>39872</v>
      </c>
      <c r="CL4447" s="70">
        <v>131.87302998904951</v>
      </c>
      <c r="CM4447" s="70">
        <v>122.24881587432041</v>
      </c>
    </row>
    <row r="4448" spans="89:91">
      <c r="CK4448" s="63">
        <v>39873</v>
      </c>
      <c r="CL4448" s="70">
        <v>131.77325229597497</v>
      </c>
      <c r="CM4448" s="70">
        <v>122.1538707064559</v>
      </c>
    </row>
    <row r="4449" spans="89:91">
      <c r="CK4449" s="63">
        <v>39874</v>
      </c>
      <c r="CL4449" s="70">
        <v>131.33859230364183</v>
      </c>
      <c r="CM4449" s="70">
        <v>123.22244362235692</v>
      </c>
    </row>
    <row r="4450" spans="89:91">
      <c r="CK4450" s="63">
        <v>39875</v>
      </c>
      <c r="CL4450" s="70">
        <v>131.34070005295141</v>
      </c>
      <c r="CM4450" s="70">
        <v>123.46866603126442</v>
      </c>
    </row>
    <row r="4451" spans="89:91">
      <c r="CK4451" s="63">
        <v>39876</v>
      </c>
      <c r="CL4451" s="70">
        <v>132.92259888542384</v>
      </c>
      <c r="CM4451" s="70">
        <v>123.61193419557725</v>
      </c>
    </row>
    <row r="4452" spans="89:91">
      <c r="CK4452" s="63">
        <v>39877</v>
      </c>
      <c r="CL4452" s="70">
        <v>132.54020424133685</v>
      </c>
      <c r="CM4452" s="70">
        <v>123.65248749183121</v>
      </c>
    </row>
    <row r="4453" spans="89:91">
      <c r="CK4453" s="63">
        <v>39878</v>
      </c>
      <c r="CL4453" s="70">
        <v>133.38359340888042</v>
      </c>
      <c r="CM4453" s="70">
        <v>123.86346708327838</v>
      </c>
    </row>
    <row r="4454" spans="89:91">
      <c r="CK4454" s="63">
        <v>39879</v>
      </c>
      <c r="CL4454" s="70">
        <v>133.28258753526063</v>
      </c>
      <c r="CM4454" s="70">
        <v>123.76726788829727</v>
      </c>
    </row>
    <row r="4455" spans="89:91">
      <c r="CK4455" s="63">
        <v>39880</v>
      </c>
      <c r="CL4455" s="70">
        <v>133.18165814920758</v>
      </c>
      <c r="CM4455" s="70">
        <v>123.67114340691273</v>
      </c>
    </row>
    <row r="4456" spans="89:91">
      <c r="CK4456" s="63">
        <v>39881</v>
      </c>
      <c r="CL4456" s="70">
        <v>133.12185146880159</v>
      </c>
      <c r="CM4456" s="70">
        <v>123.77929368065374</v>
      </c>
    </row>
    <row r="4457" spans="89:91">
      <c r="CK4457" s="63">
        <v>39882</v>
      </c>
      <c r="CL4457" s="70">
        <v>133.82968885732913</v>
      </c>
      <c r="CM4457" s="70">
        <v>123.6831598593761</v>
      </c>
    </row>
    <row r="4458" spans="89:91">
      <c r="CK4458" s="63">
        <v>39883</v>
      </c>
      <c r="CL4458" s="70">
        <v>134.22913835688374</v>
      </c>
      <c r="CM4458" s="70">
        <v>123.75700323144319</v>
      </c>
    </row>
    <row r="4459" spans="89:91">
      <c r="CK4459" s="63">
        <v>39884</v>
      </c>
      <c r="CL4459" s="70">
        <v>134.67365675021901</v>
      </c>
      <c r="CM4459" s="70">
        <v>123.79670318203841</v>
      </c>
    </row>
    <row r="4460" spans="89:91">
      <c r="CK4460" s="63">
        <v>39885</v>
      </c>
      <c r="CL4460" s="70">
        <v>135.54976432814325</v>
      </c>
      <c r="CM4460" s="70">
        <v>123.83626681691614</v>
      </c>
    </row>
    <row r="4461" spans="89:91">
      <c r="CK4461" s="63">
        <v>39886</v>
      </c>
      <c r="CL4461" s="70">
        <v>135.44711810295905</v>
      </c>
      <c r="CM4461" s="70">
        <v>123.74008874716094</v>
      </c>
    </row>
    <row r="4462" spans="89:91">
      <c r="CK4462" s="63">
        <v>39887</v>
      </c>
      <c r="CL4462" s="70">
        <v>135.34454960751199</v>
      </c>
      <c r="CM4462" s="70">
        <v>123.64398537459533</v>
      </c>
    </row>
    <row r="4463" spans="89:91">
      <c r="CK4463" s="63">
        <v>39888</v>
      </c>
      <c r="CL4463" s="70">
        <v>136.30383317119112</v>
      </c>
      <c r="CM4463" s="70">
        <v>123.31101535449613</v>
      </c>
    </row>
    <row r="4464" spans="89:91">
      <c r="CK4464" s="63">
        <v>39889</v>
      </c>
      <c r="CL4464" s="70">
        <v>136.17378242466614</v>
      </c>
      <c r="CM4464" s="70">
        <v>123.38435755615143</v>
      </c>
    </row>
    <row r="4465" spans="89:91">
      <c r="CK4465" s="63">
        <v>39890</v>
      </c>
      <c r="CL4465" s="70">
        <v>137.09847614006776</v>
      </c>
      <c r="CM4465" s="70">
        <v>123.55890004838497</v>
      </c>
    </row>
    <row r="4466" spans="89:91">
      <c r="CK4466" s="63">
        <v>39891</v>
      </c>
      <c r="CL4466" s="70">
        <v>138.52320928159381</v>
      </c>
      <c r="CM4466" s="70">
        <v>123.22654774657154</v>
      </c>
    </row>
    <row r="4467" spans="89:91">
      <c r="CK4467" s="63">
        <v>39892</v>
      </c>
      <c r="CL4467" s="70">
        <v>138.26950415082894</v>
      </c>
      <c r="CM4467" s="70">
        <v>123.40079299784566</v>
      </c>
    </row>
    <row r="4468" spans="89:91">
      <c r="CK4468" s="63">
        <v>39893</v>
      </c>
      <c r="CL4468" s="70">
        <v>138.16479837926582</v>
      </c>
      <c r="CM4468" s="70">
        <v>123.30495314105843</v>
      </c>
    </row>
    <row r="4469" spans="89:91">
      <c r="CK4469" s="63">
        <v>39894</v>
      </c>
      <c r="CL4469" s="70">
        <v>138.06017189704909</v>
      </c>
      <c r="CM4469" s="70">
        <v>123.209187718786</v>
      </c>
    </row>
    <row r="4470" spans="89:91">
      <c r="CK4470" s="63">
        <v>39895</v>
      </c>
      <c r="CL4470" s="70">
        <v>139.25314198659538</v>
      </c>
      <c r="CM4470" s="70">
        <v>124.19078185056125</v>
      </c>
    </row>
    <row r="4471" spans="89:91">
      <c r="CK4471" s="63">
        <v>39896</v>
      </c>
      <c r="CL4471" s="70">
        <v>139.14769134681885</v>
      </c>
      <c r="CM4471" s="70">
        <v>124.09432844489264</v>
      </c>
    </row>
    <row r="4472" spans="89:91">
      <c r="CK4472" s="63">
        <v>39897</v>
      </c>
      <c r="CL4472" s="70">
        <v>139.27749797104454</v>
      </c>
      <c r="CM4472" s="70">
        <v>123.96433706059622</v>
      </c>
    </row>
    <row r="4473" spans="89:91">
      <c r="CK4473" s="63">
        <v>39898</v>
      </c>
      <c r="CL4473" s="70">
        <v>139.41452126415322</v>
      </c>
      <c r="CM4473" s="70">
        <v>124.0695802286469</v>
      </c>
    </row>
    <row r="4474" spans="89:91">
      <c r="CK4474" s="63">
        <v>39899</v>
      </c>
      <c r="CL4474" s="70">
        <v>138.56241485765452</v>
      </c>
      <c r="CM4474" s="70">
        <v>124.71155632598176</v>
      </c>
    </row>
    <row r="4475" spans="89:91">
      <c r="CK4475" s="63">
        <v>39900</v>
      </c>
      <c r="CL4475" s="70">
        <v>138.45748727693879</v>
      </c>
      <c r="CM4475" s="70">
        <v>124.61469845815429</v>
      </c>
    </row>
    <row r="4476" spans="89:91">
      <c r="CK4476" s="63">
        <v>39901</v>
      </c>
      <c r="CL4476" s="70">
        <v>138.35263915353619</v>
      </c>
      <c r="CM4476" s="70">
        <v>124.51791581548505</v>
      </c>
    </row>
    <row r="4477" spans="89:91">
      <c r="CK4477" s="63">
        <v>39902</v>
      </c>
      <c r="CL4477" s="70">
        <v>136.62017311948946</v>
      </c>
      <c r="CM4477" s="70">
        <v>124.4546909036888</v>
      </c>
    </row>
    <row r="4478" spans="89:91">
      <c r="CK4478" s="63">
        <v>39903</v>
      </c>
      <c r="CL4478" s="70">
        <v>137.68861053499322</v>
      </c>
      <c r="CM4478" s="70">
        <v>124.45840221090715</v>
      </c>
    </row>
    <row r="4479" spans="89:91">
      <c r="CK4479" s="63">
        <v>39904</v>
      </c>
      <c r="CL4479" s="70">
        <v>137.68748406791647</v>
      </c>
      <c r="CM4479" s="70">
        <v>124.1201695948003</v>
      </c>
    </row>
    <row r="4480" spans="89:91">
      <c r="CK4480" s="63">
        <v>39905</v>
      </c>
      <c r="CL4480" s="70">
        <v>137.61615732969165</v>
      </c>
      <c r="CM4480" s="70">
        <v>124.04962956869967</v>
      </c>
    </row>
    <row r="4481" spans="89:91">
      <c r="CK4481" s="63">
        <v>39906</v>
      </c>
      <c r="CL4481" s="70">
        <v>139.38981213230949</v>
      </c>
      <c r="CM4481" s="70">
        <v>123.37793773178099</v>
      </c>
    </row>
    <row r="4482" spans="89:91">
      <c r="CK4482" s="63">
        <v>39907</v>
      </c>
      <c r="CL4482" s="70">
        <v>139.31760353100867</v>
      </c>
      <c r="CM4482" s="70">
        <v>123.3078195311996</v>
      </c>
    </row>
    <row r="4483" spans="89:91">
      <c r="CK4483" s="63">
        <v>39908</v>
      </c>
      <c r="CL4483" s="70">
        <v>139.24543233618704</v>
      </c>
      <c r="CM4483" s="70">
        <v>123.23774118022301</v>
      </c>
    </row>
    <row r="4484" spans="89:91">
      <c r="CK4484" s="63">
        <v>39909</v>
      </c>
      <c r="CL4484" s="70">
        <v>137.89354989699245</v>
      </c>
      <c r="CM4484" s="70">
        <v>122.50084990765912</v>
      </c>
    </row>
    <row r="4485" spans="89:91">
      <c r="CK4485" s="63">
        <v>39910</v>
      </c>
      <c r="CL4485" s="70">
        <v>137.3244970679408</v>
      </c>
      <c r="CM4485" s="70">
        <v>122.4312301739926</v>
      </c>
    </row>
    <row r="4486" spans="89:91">
      <c r="CK4486" s="63">
        <v>39911</v>
      </c>
      <c r="CL4486" s="70">
        <v>137.99462226905666</v>
      </c>
      <c r="CM4486" s="70">
        <v>122.46156425542253</v>
      </c>
    </row>
    <row r="4487" spans="89:91">
      <c r="CK4487" s="63">
        <v>39912</v>
      </c>
      <c r="CL4487" s="70">
        <v>137.92313642293453</v>
      </c>
      <c r="CM4487" s="70">
        <v>122.39196684859409</v>
      </c>
    </row>
    <row r="4488" spans="89:91">
      <c r="CK4488" s="63">
        <v>39913</v>
      </c>
      <c r="CL4488" s="70">
        <v>137.85168760888016</v>
      </c>
      <c r="CM4488" s="70">
        <v>122.32240899539275</v>
      </c>
    </row>
    <row r="4489" spans="89:91">
      <c r="CK4489" s="63">
        <v>39914</v>
      </c>
      <c r="CL4489" s="70">
        <v>137.78027580770959</v>
      </c>
      <c r="CM4489" s="70">
        <v>122.25289067333921</v>
      </c>
    </row>
    <row r="4490" spans="89:91">
      <c r="CK4490" s="63">
        <v>39915</v>
      </c>
      <c r="CL4490" s="70">
        <v>137.708901000249</v>
      </c>
      <c r="CM4490" s="70">
        <v>122.18341185996728</v>
      </c>
    </row>
    <row r="4491" spans="89:91">
      <c r="CK4491" s="63">
        <v>39916</v>
      </c>
      <c r="CL4491" s="70">
        <v>138.87441747836866</v>
      </c>
      <c r="CM4491" s="70">
        <v>122.21360318759575</v>
      </c>
    </row>
    <row r="4492" spans="89:91">
      <c r="CK4492" s="63">
        <v>39917</v>
      </c>
      <c r="CL4492" s="70">
        <v>138.00922540470722</v>
      </c>
      <c r="CM4492" s="70">
        <v>122.07776401367889</v>
      </c>
    </row>
    <row r="4493" spans="89:91">
      <c r="CK4493" s="63">
        <v>39918</v>
      </c>
      <c r="CL4493" s="70">
        <v>137.69554219022996</v>
      </c>
      <c r="CM4493" s="70">
        <v>121.97521224746851</v>
      </c>
    </row>
    <row r="4494" spans="89:91">
      <c r="CK4494" s="63">
        <v>39919</v>
      </c>
      <c r="CL4494" s="70">
        <v>137.81430765427547</v>
      </c>
      <c r="CM4494" s="70">
        <v>121.97219850100633</v>
      </c>
    </row>
    <row r="4495" spans="89:91">
      <c r="CK4495" s="63">
        <v>39920</v>
      </c>
      <c r="CL4495" s="70">
        <v>137.71499017658243</v>
      </c>
      <c r="CM4495" s="70">
        <v>122.06855314278712</v>
      </c>
    </row>
    <row r="4496" spans="89:91">
      <c r="CK4496" s="63">
        <v>39921</v>
      </c>
      <c r="CL4496" s="70">
        <v>137.64364918927009</v>
      </c>
      <c r="CM4496" s="70">
        <v>121.99917909219675</v>
      </c>
    </row>
    <row r="4497" spans="89:91">
      <c r="CK4497" s="63">
        <v>39922</v>
      </c>
      <c r="CL4497" s="70">
        <v>137.57234515898372</v>
      </c>
      <c r="CM4497" s="70">
        <v>121.92984446829549</v>
      </c>
    </row>
    <row r="4498" spans="89:91">
      <c r="CK4498" s="63">
        <v>39923</v>
      </c>
      <c r="CL4498" s="70">
        <v>135.88293874725639</v>
      </c>
      <c r="CM4498" s="70">
        <v>122.02594087360667</v>
      </c>
    </row>
    <row r="4499" spans="89:91">
      <c r="CK4499" s="63">
        <v>39924</v>
      </c>
      <c r="CL4499" s="70">
        <v>136.16007533277087</v>
      </c>
      <c r="CM4499" s="70">
        <v>122.05576961813495</v>
      </c>
    </row>
    <row r="4500" spans="89:91">
      <c r="CK4500" s="63">
        <v>39925</v>
      </c>
      <c r="CL4500" s="70">
        <v>136.95563617718648</v>
      </c>
      <c r="CM4500" s="70">
        <v>122.11856578266379</v>
      </c>
    </row>
    <row r="4501" spans="89:91">
      <c r="CK4501" s="63">
        <v>39926</v>
      </c>
      <c r="CL4501" s="70">
        <v>137.00426007230374</v>
      </c>
      <c r="CM4501" s="70">
        <v>122.08218526863894</v>
      </c>
    </row>
    <row r="4502" spans="89:91">
      <c r="CK4502" s="63">
        <v>39927</v>
      </c>
      <c r="CL4502" s="70">
        <v>137.61971501543616</v>
      </c>
      <c r="CM4502" s="70">
        <v>122.01280347063316</v>
      </c>
    </row>
    <row r="4503" spans="89:91">
      <c r="CK4503" s="63">
        <v>39928</v>
      </c>
      <c r="CL4503" s="70">
        <v>137.54842338385521</v>
      </c>
      <c r="CM4503" s="70">
        <v>121.94346110371953</v>
      </c>
    </row>
    <row r="4504" spans="89:91">
      <c r="CK4504" s="63">
        <v>39929</v>
      </c>
      <c r="CL4504" s="70">
        <v>137.47716868373232</v>
      </c>
      <c r="CM4504" s="70">
        <v>121.87415814548854</v>
      </c>
    </row>
    <row r="4505" spans="89:91">
      <c r="CK4505" s="63">
        <v>39930</v>
      </c>
      <c r="CL4505" s="70">
        <v>136.21254706936421</v>
      </c>
      <c r="CM4505" s="70">
        <v>122.03552326221387</v>
      </c>
    </row>
    <row r="4506" spans="89:91">
      <c r="CK4506" s="63">
        <v>39931</v>
      </c>
      <c r="CL4506" s="70">
        <v>137.32131731764977</v>
      </c>
      <c r="CM4506" s="70">
        <v>122.3613067563425</v>
      </c>
    </row>
    <row r="4507" spans="89:91">
      <c r="CK4507" s="63">
        <v>39932</v>
      </c>
      <c r="CL4507" s="70">
        <v>138.97268320172168</v>
      </c>
      <c r="CM4507" s="70">
        <v>122.45631391445276</v>
      </c>
    </row>
    <row r="4508" spans="89:91">
      <c r="CK4508" s="63">
        <v>39933</v>
      </c>
      <c r="CL4508" s="70">
        <v>138.16302333486686</v>
      </c>
      <c r="CM4508" s="70">
        <v>122.15648379237628</v>
      </c>
    </row>
    <row r="4509" spans="89:91">
      <c r="CK4509" s="63">
        <v>39934</v>
      </c>
      <c r="CL4509" s="70">
        <v>138.1356357323138</v>
      </c>
      <c r="CM4509" s="70">
        <v>122.12836424269581</v>
      </c>
    </row>
    <row r="4510" spans="89:91">
      <c r="CK4510" s="63">
        <v>39935</v>
      </c>
      <c r="CL4510" s="70">
        <v>138.1083085245493</v>
      </c>
      <c r="CM4510" s="70">
        <v>122.10025116593474</v>
      </c>
    </row>
    <row r="4511" spans="89:91">
      <c r="CK4511" s="63">
        <v>39936</v>
      </c>
      <c r="CL4511" s="70">
        <v>138.08098672289373</v>
      </c>
      <c r="CM4511" s="70">
        <v>122.07214456060305</v>
      </c>
    </row>
    <row r="4512" spans="89:91">
      <c r="CK4512" s="63">
        <v>39937</v>
      </c>
      <c r="CL4512" s="70">
        <v>139.20293972505715</v>
      </c>
      <c r="CM4512" s="70">
        <v>121.41969417101642</v>
      </c>
    </row>
    <row r="4513" spans="89:91">
      <c r="CK4513" s="63">
        <v>39938</v>
      </c>
      <c r="CL4513" s="70">
        <v>138.84587175702202</v>
      </c>
      <c r="CM4513" s="70">
        <v>121.5231561267741</v>
      </c>
    </row>
    <row r="4514" spans="89:91">
      <c r="CK4514" s="63">
        <v>39939</v>
      </c>
      <c r="CL4514" s="70">
        <v>139.92683135216362</v>
      </c>
      <c r="CM4514" s="70">
        <v>121.88932731955072</v>
      </c>
    </row>
    <row r="4515" spans="89:91">
      <c r="CK4515" s="63">
        <v>39940</v>
      </c>
      <c r="CL4515" s="70">
        <v>140.57760933313506</v>
      </c>
      <c r="CM4515" s="70">
        <v>122.18964778871627</v>
      </c>
    </row>
    <row r="4516" spans="89:91">
      <c r="CK4516" s="63">
        <v>39941</v>
      </c>
      <c r="CL4516" s="70">
        <v>142.12493114989996</v>
      </c>
      <c r="CM4516" s="70">
        <v>122.1615206049208</v>
      </c>
    </row>
    <row r="4517" spans="89:91">
      <c r="CK4517" s="63">
        <v>39942</v>
      </c>
      <c r="CL4517" s="70">
        <v>142.09681474458964</v>
      </c>
      <c r="CM4517" s="70">
        <v>122.13339989580203</v>
      </c>
    </row>
    <row r="4518" spans="89:91">
      <c r="CK4518" s="63">
        <v>39943</v>
      </c>
      <c r="CL4518" s="70">
        <v>142.06870390151425</v>
      </c>
      <c r="CM4518" s="70">
        <v>122.10528565986965</v>
      </c>
    </row>
    <row r="4519" spans="89:91">
      <c r="CK4519" s="63">
        <v>39944</v>
      </c>
      <c r="CL4519" s="70">
        <v>142.1134956581667</v>
      </c>
      <c r="CM4519" s="70">
        <v>122.04437026921698</v>
      </c>
    </row>
    <row r="4520" spans="89:91">
      <c r="CK4520" s="63">
        <v>39945</v>
      </c>
      <c r="CL4520" s="70">
        <v>142.07158373738807</v>
      </c>
      <c r="CM4520" s="70">
        <v>122.04907660160373</v>
      </c>
    </row>
    <row r="4521" spans="89:91">
      <c r="CK4521" s="63">
        <v>39946</v>
      </c>
      <c r="CL4521" s="70">
        <v>141.20527964228157</v>
      </c>
      <c r="CM4521" s="70">
        <v>122.15215187226126</v>
      </c>
    </row>
    <row r="4522" spans="89:91">
      <c r="CK4522" s="63">
        <v>39947</v>
      </c>
      <c r="CL4522" s="70">
        <v>141.84647124532714</v>
      </c>
      <c r="CM4522" s="70">
        <v>122.18960327053357</v>
      </c>
    </row>
    <row r="4523" spans="89:91">
      <c r="CK4523" s="63">
        <v>39948</v>
      </c>
      <c r="CL4523" s="70">
        <v>141.38782306361671</v>
      </c>
      <c r="CM4523" s="70">
        <v>122.19425352550668</v>
      </c>
    </row>
    <row r="4524" spans="89:91">
      <c r="CK4524" s="63">
        <v>39949</v>
      </c>
      <c r="CL4524" s="70">
        <v>141.35985247951837</v>
      </c>
      <c r="CM4524" s="70">
        <v>122.16612528150354</v>
      </c>
    </row>
    <row r="4525" spans="89:91">
      <c r="CK4525" s="63">
        <v>39950</v>
      </c>
      <c r="CL4525" s="70">
        <v>141.33188742880731</v>
      </c>
      <c r="CM4525" s="70">
        <v>122.13800351242115</v>
      </c>
    </row>
    <row r="4526" spans="89:91">
      <c r="CK4526" s="63">
        <v>39951</v>
      </c>
      <c r="CL4526" s="70">
        <v>141.94992300735106</v>
      </c>
      <c r="CM4526" s="70">
        <v>122.07713341842769</v>
      </c>
    </row>
    <row r="4527" spans="89:91">
      <c r="CK4527" s="63">
        <v>39952</v>
      </c>
      <c r="CL4527" s="70">
        <v>143.2836505414121</v>
      </c>
      <c r="CM4527" s="70">
        <v>122.08177939305718</v>
      </c>
    </row>
    <row r="4528" spans="89:91">
      <c r="CK4528" s="63">
        <v>39953</v>
      </c>
      <c r="CL4528" s="70">
        <v>144.38151938375148</v>
      </c>
      <c r="CM4528" s="70">
        <v>122.18463592073965</v>
      </c>
    </row>
    <row r="4529" spans="89:91">
      <c r="CK4529" s="63">
        <v>39954</v>
      </c>
      <c r="CL4529" s="70">
        <v>144.71212256864763</v>
      </c>
      <c r="CM4529" s="70">
        <v>122.28743862578575</v>
      </c>
    </row>
    <row r="4530" spans="89:91">
      <c r="CK4530" s="63">
        <v>39955</v>
      </c>
      <c r="CL4530" s="70">
        <v>144.85678956918696</v>
      </c>
      <c r="CM4530" s="70">
        <v>122.29201358030991</v>
      </c>
    </row>
    <row r="4531" spans="89:91">
      <c r="CK4531" s="63">
        <v>39956</v>
      </c>
      <c r="CL4531" s="70">
        <v>144.82813272358973</v>
      </c>
      <c r="CM4531" s="70">
        <v>122.26386283264068</v>
      </c>
    </row>
    <row r="4532" spans="89:91">
      <c r="CK4532" s="63">
        <v>39957</v>
      </c>
      <c r="CL4532" s="70">
        <v>144.79948154714205</v>
      </c>
      <c r="CM4532" s="70">
        <v>122.2357185650724</v>
      </c>
    </row>
    <row r="4533" spans="89:91">
      <c r="CK4533" s="63">
        <v>39958</v>
      </c>
      <c r="CL4533" s="70">
        <v>144.77083603872236</v>
      </c>
      <c r="CM4533" s="70">
        <v>122.20758077611349</v>
      </c>
    </row>
    <row r="4534" spans="89:91">
      <c r="CK4534" s="63">
        <v>39959</v>
      </c>
      <c r="CL4534" s="70">
        <v>144.77345609375308</v>
      </c>
      <c r="CM4534" s="70">
        <v>122.24483851937778</v>
      </c>
    </row>
    <row r="4535" spans="89:91">
      <c r="CK4535" s="63">
        <v>39960</v>
      </c>
      <c r="CL4535" s="70">
        <v>144.64647252777573</v>
      </c>
      <c r="CM4535" s="70">
        <v>122.15132462805846</v>
      </c>
    </row>
    <row r="4536" spans="89:91">
      <c r="CK4536" s="63">
        <v>39961</v>
      </c>
      <c r="CL4536" s="70">
        <v>144.91877482999993</v>
      </c>
      <c r="CM4536" s="70">
        <v>122.3519626063238</v>
      </c>
    </row>
    <row r="4537" spans="89:91">
      <c r="CK4537" s="63">
        <v>39962</v>
      </c>
      <c r="CL4537" s="70">
        <v>146.88300905915642</v>
      </c>
      <c r="CM4537" s="70">
        <v>122.48715783186582</v>
      </c>
    </row>
    <row r="4538" spans="89:91">
      <c r="CK4538" s="63">
        <v>39963</v>
      </c>
      <c r="CL4538" s="70">
        <v>146.85395136897858</v>
      </c>
      <c r="CM4538" s="70">
        <v>122.45896216338434</v>
      </c>
    </row>
    <row r="4539" spans="89:91">
      <c r="CK4539" s="63">
        <v>39964</v>
      </c>
      <c r="CL4539" s="70">
        <v>146.82489942724885</v>
      </c>
      <c r="CM4539" s="70">
        <v>122.43077298534428</v>
      </c>
    </row>
    <row r="4540" spans="89:91">
      <c r="CK4540" s="63">
        <v>39965</v>
      </c>
      <c r="CL4540" s="70">
        <v>147.61383845251311</v>
      </c>
      <c r="CM4540" s="70">
        <v>122.31231852619125</v>
      </c>
    </row>
    <row r="4541" spans="89:91">
      <c r="CK4541" s="63">
        <v>39966</v>
      </c>
      <c r="CL4541" s="70">
        <v>148.03715862890903</v>
      </c>
      <c r="CM4541" s="70">
        <v>122.25916610525383</v>
      </c>
    </row>
    <row r="4542" spans="89:91">
      <c r="CK4542" s="63">
        <v>39967</v>
      </c>
      <c r="CL4542" s="70">
        <v>146.51845842292201</v>
      </c>
      <c r="CM4542" s="70">
        <v>122.30400189294801</v>
      </c>
    </row>
    <row r="4543" spans="89:91">
      <c r="CK4543" s="63">
        <v>39968</v>
      </c>
      <c r="CL4543" s="70">
        <v>147.37770412013137</v>
      </c>
      <c r="CM4543" s="70">
        <v>122.28350555755648</v>
      </c>
    </row>
    <row r="4544" spans="89:91">
      <c r="CK4544" s="63">
        <v>39969</v>
      </c>
      <c r="CL4544" s="70">
        <v>146.71838147697306</v>
      </c>
      <c r="CM4544" s="70">
        <v>122.75310148741447</v>
      </c>
    </row>
    <row r="4545" spans="89:91">
      <c r="CK4545" s="63">
        <v>39970</v>
      </c>
      <c r="CL4545" s="70">
        <v>146.71147071350123</v>
      </c>
      <c r="CM4545" s="70">
        <v>122.76531977201449</v>
      </c>
    </row>
    <row r="4546" spans="89:91">
      <c r="CK4546" s="63">
        <v>39971</v>
      </c>
      <c r="CL4546" s="70">
        <v>146.70456027554178</v>
      </c>
      <c r="CM4546" s="70">
        <v>122.77753927276693</v>
      </c>
    </row>
    <row r="4547" spans="89:91">
      <c r="CK4547" s="63">
        <v>39972</v>
      </c>
      <c r="CL4547" s="70">
        <v>146.19965501998658</v>
      </c>
      <c r="CM4547" s="70">
        <v>122.85512584552335</v>
      </c>
    </row>
    <row r="4548" spans="89:91">
      <c r="CK4548" s="63">
        <v>39973</v>
      </c>
      <c r="CL4548" s="70">
        <v>146.59301479646857</v>
      </c>
      <c r="CM4548" s="70">
        <v>122.90004046613832</v>
      </c>
    </row>
    <row r="4549" spans="89:91">
      <c r="CK4549" s="63">
        <v>39974</v>
      </c>
      <c r="CL4549" s="70">
        <v>146.59986998845289</v>
      </c>
      <c r="CM4549" s="70">
        <v>122.91227337637505</v>
      </c>
    </row>
    <row r="4550" spans="89:91">
      <c r="CK4550" s="63">
        <v>39975</v>
      </c>
      <c r="CL4550" s="70">
        <v>147.64675287256776</v>
      </c>
      <c r="CM4550" s="70">
        <v>122.92450750421992</v>
      </c>
    </row>
    <row r="4551" spans="89:91">
      <c r="CK4551" s="63">
        <v>39976</v>
      </c>
      <c r="CL4551" s="70">
        <v>148.13606982198439</v>
      </c>
      <c r="CM4551" s="70">
        <v>123.06752661878328</v>
      </c>
    </row>
    <row r="4552" spans="89:91">
      <c r="CK4552" s="63">
        <v>39977</v>
      </c>
      <c r="CL4552" s="70">
        <v>148.12909228222506</v>
      </c>
      <c r="CM4552" s="70">
        <v>123.07977619982874</v>
      </c>
    </row>
    <row r="4553" spans="89:91">
      <c r="CK4553" s="63">
        <v>39978</v>
      </c>
      <c r="CL4553" s="70">
        <v>148.1221150711234</v>
      </c>
      <c r="CM4553" s="70">
        <v>123.09202700014173</v>
      </c>
    </row>
    <row r="4554" spans="89:91">
      <c r="CK4554" s="63">
        <v>39979</v>
      </c>
      <c r="CL4554" s="70">
        <v>148.11513818866396</v>
      </c>
      <c r="CM4554" s="70">
        <v>123.10427901984355</v>
      </c>
    </row>
    <row r="4555" spans="89:91">
      <c r="CK4555" s="63">
        <v>39980</v>
      </c>
      <c r="CL4555" s="70">
        <v>146.73136803101491</v>
      </c>
      <c r="CM4555" s="70">
        <v>123.18195018267895</v>
      </c>
    </row>
    <row r="4556" spans="89:91">
      <c r="CK4556" s="63">
        <v>39981</v>
      </c>
      <c r="CL4556" s="70">
        <v>146.8081380817915</v>
      </c>
      <c r="CM4556" s="70">
        <v>123.2269233704375</v>
      </c>
    </row>
    <row r="4557" spans="89:91">
      <c r="CK4557" s="63">
        <v>39982</v>
      </c>
      <c r="CL4557" s="70">
        <v>146.94633433020542</v>
      </c>
      <c r="CM4557" s="70">
        <v>123.27190429064744</v>
      </c>
    </row>
    <row r="4558" spans="89:91">
      <c r="CK4558" s="63">
        <v>39983</v>
      </c>
      <c r="CL4558" s="70">
        <v>147.80721496032763</v>
      </c>
      <c r="CM4558" s="70">
        <v>123.51320532372502</v>
      </c>
    </row>
    <row r="4559" spans="89:91">
      <c r="CK4559" s="63">
        <v>39984</v>
      </c>
      <c r="CL4559" s="70">
        <v>147.80025291036671</v>
      </c>
      <c r="CM4559" s="70">
        <v>123.52549926559874</v>
      </c>
    </row>
    <row r="4560" spans="89:91">
      <c r="CK4560" s="63">
        <v>39985</v>
      </c>
      <c r="CL4560" s="70">
        <v>147.79329118833397</v>
      </c>
      <c r="CM4560" s="70">
        <v>123.53779443115549</v>
      </c>
    </row>
    <row r="4561" spans="89:91">
      <c r="CK4561" s="63">
        <v>39986</v>
      </c>
      <c r="CL4561" s="70">
        <v>146.3538349472237</v>
      </c>
      <c r="CM4561" s="70">
        <v>123.74646182579463</v>
      </c>
    </row>
    <row r="4562" spans="89:91">
      <c r="CK4562" s="63">
        <v>39987</v>
      </c>
      <c r="CL4562" s="70">
        <v>147.93605665306833</v>
      </c>
      <c r="CM4562" s="70">
        <v>124.15156008726433</v>
      </c>
    </row>
    <row r="4563" spans="89:91">
      <c r="CK4563" s="63">
        <v>39988</v>
      </c>
      <c r="CL4563" s="70">
        <v>148.28831371932461</v>
      </c>
      <c r="CM4563" s="70">
        <v>124.13118255156797</v>
      </c>
    </row>
    <row r="4564" spans="89:91">
      <c r="CK4564" s="63">
        <v>39989</v>
      </c>
      <c r="CL4564" s="70">
        <v>148.80115784720175</v>
      </c>
      <c r="CM4564" s="70">
        <v>124.24175282845052</v>
      </c>
    </row>
    <row r="4565" spans="89:91">
      <c r="CK4565" s="63">
        <v>39990</v>
      </c>
      <c r="CL4565" s="70">
        <v>149.49883794692653</v>
      </c>
      <c r="CM4565" s="70">
        <v>124.35234388685105</v>
      </c>
    </row>
    <row r="4566" spans="89:91">
      <c r="CK4566" s="63">
        <v>39991</v>
      </c>
      <c r="CL4566" s="70">
        <v>149.49179621774468</v>
      </c>
      <c r="CM4566" s="70">
        <v>124.36472135275523</v>
      </c>
    </row>
    <row r="4567" spans="89:91">
      <c r="CK4567" s="63">
        <v>39992</v>
      </c>
      <c r="CL4567" s="70">
        <v>149.48475482024398</v>
      </c>
      <c r="CM4567" s="70">
        <v>124.37710005065595</v>
      </c>
    </row>
    <row r="4568" spans="89:91">
      <c r="CK4568" s="63">
        <v>39993</v>
      </c>
      <c r="CL4568" s="70">
        <v>148.93228544967138</v>
      </c>
      <c r="CM4568" s="70">
        <v>124.12746949098518</v>
      </c>
    </row>
    <row r="4569" spans="89:91">
      <c r="CK4569" s="63">
        <v>39994</v>
      </c>
      <c r="CL4569" s="70">
        <v>148.79013018220331</v>
      </c>
      <c r="CM4569" s="70">
        <v>124.36910657181004</v>
      </c>
    </row>
    <row r="4570" spans="89:91">
      <c r="CK4570" s="63">
        <v>39995</v>
      </c>
      <c r="CL4570" s="70">
        <v>149.82874075633791</v>
      </c>
      <c r="CM4570" s="70">
        <v>124.39336792252972</v>
      </c>
    </row>
    <row r="4571" spans="89:91">
      <c r="CK4571" s="63">
        <v>39996</v>
      </c>
      <c r="CL4571" s="70">
        <v>148.9483187592584</v>
      </c>
      <c r="CM4571" s="70">
        <v>124.41759952317662</v>
      </c>
    </row>
    <row r="4572" spans="89:91">
      <c r="CK4572" s="63">
        <v>39997</v>
      </c>
      <c r="CL4572" s="70">
        <v>148.9450801329468</v>
      </c>
      <c r="CM4572" s="70">
        <v>124.44180139080797</v>
      </c>
    </row>
    <row r="4573" spans="89:91">
      <c r="CK4573" s="63">
        <v>39998</v>
      </c>
      <c r="CL4573" s="70">
        <v>148.90607987577133</v>
      </c>
      <c r="CM4573" s="70">
        <v>124.40055121735226</v>
      </c>
    </row>
    <row r="4574" spans="89:91">
      <c r="CK4574" s="63">
        <v>39999</v>
      </c>
      <c r="CL4574" s="70">
        <v>148.86708983054825</v>
      </c>
      <c r="CM4574" s="70">
        <v>124.35931471757209</v>
      </c>
    </row>
    <row r="4575" spans="89:91">
      <c r="CK4575" s="63">
        <v>40000</v>
      </c>
      <c r="CL4575" s="70">
        <v>148.16741517698148</v>
      </c>
      <c r="CM4575" s="70">
        <v>124.31809188693488</v>
      </c>
    </row>
    <row r="4576" spans="89:91">
      <c r="CK4576" s="63">
        <v>40001</v>
      </c>
      <c r="CL4576" s="70">
        <v>147.96770271059793</v>
      </c>
      <c r="CM4576" s="70">
        <v>124.3422400086933</v>
      </c>
    </row>
    <row r="4577" spans="89:91">
      <c r="CK4577" s="63">
        <v>40002</v>
      </c>
      <c r="CL4577" s="70">
        <v>146.50306016980869</v>
      </c>
      <c r="CM4577" s="70">
        <v>124.39902627257219</v>
      </c>
    </row>
    <row r="4578" spans="89:91">
      <c r="CK4578" s="63">
        <v>40003</v>
      </c>
      <c r="CL4578" s="70">
        <v>146.46469933896748</v>
      </c>
      <c r="CM4578" s="70">
        <v>124.3577902782832</v>
      </c>
    </row>
    <row r="4579" spans="89:91">
      <c r="CK4579" s="63">
        <v>40004</v>
      </c>
      <c r="CL4579" s="70">
        <v>146.42634855264916</v>
      </c>
      <c r="CM4579" s="70">
        <v>124.31656795296965</v>
      </c>
    </row>
    <row r="4580" spans="89:91">
      <c r="CK4580" s="63">
        <v>40005</v>
      </c>
      <c r="CL4580" s="70">
        <v>146.38800780822368</v>
      </c>
      <c r="CM4580" s="70">
        <v>124.27535929210039</v>
      </c>
    </row>
    <row r="4581" spans="89:91">
      <c r="CK4581" s="63">
        <v>40006</v>
      </c>
      <c r="CL4581" s="70">
        <v>146.34967710306154</v>
      </c>
      <c r="CM4581" s="70">
        <v>124.23416429114599</v>
      </c>
    </row>
    <row r="4582" spans="89:91">
      <c r="CK4582" s="63">
        <v>40007</v>
      </c>
      <c r="CL4582" s="70">
        <v>147.5853901510404</v>
      </c>
      <c r="CM4582" s="70">
        <v>124.19298294557838</v>
      </c>
    </row>
    <row r="4583" spans="89:91">
      <c r="CK4583" s="63">
        <v>40008</v>
      </c>
      <c r="CL4583" s="70">
        <v>147.47856816785165</v>
      </c>
      <c r="CM4583" s="70">
        <v>124.08660946555028</v>
      </c>
    </row>
    <row r="4584" spans="89:91">
      <c r="CK4584" s="63">
        <v>40009</v>
      </c>
      <c r="CL4584" s="70">
        <v>149.25937541307667</v>
      </c>
      <c r="CM4584" s="70">
        <v>124.07806911709935</v>
      </c>
    </row>
    <row r="4585" spans="89:91">
      <c r="CK4585" s="63">
        <v>40010</v>
      </c>
      <c r="CL4585" s="70">
        <v>149.32134830561935</v>
      </c>
      <c r="CM4585" s="70">
        <v>124.03693951421731</v>
      </c>
    </row>
    <row r="4586" spans="89:91">
      <c r="CK4586" s="63">
        <v>40011</v>
      </c>
      <c r="CL4586" s="70">
        <v>149.68410825694184</v>
      </c>
      <c r="CM4586" s="70">
        <v>124.02839402666854</v>
      </c>
    </row>
    <row r="4587" spans="89:91">
      <c r="CK4587" s="63">
        <v>40012</v>
      </c>
      <c r="CL4587" s="70">
        <v>149.64491449027372</v>
      </c>
      <c r="CM4587" s="70">
        <v>123.98728089016741</v>
      </c>
    </row>
    <row r="4588" spans="89:91">
      <c r="CK4588" s="63">
        <v>40013</v>
      </c>
      <c r="CL4588" s="70">
        <v>149.60573098622706</v>
      </c>
      <c r="CM4588" s="70">
        <v>123.9461813819165</v>
      </c>
    </row>
    <row r="4589" spans="89:91">
      <c r="CK4589" s="63">
        <v>40014</v>
      </c>
      <c r="CL4589" s="70">
        <v>150.48550733474264</v>
      </c>
      <c r="CM4589" s="70">
        <v>123.90509549739838</v>
      </c>
    </row>
    <row r="4590" spans="89:91">
      <c r="CK4590" s="63">
        <v>40015</v>
      </c>
      <c r="CL4590" s="70">
        <v>150.19107381743123</v>
      </c>
      <c r="CM4590" s="70">
        <v>123.86402323209701</v>
      </c>
    </row>
    <row r="4591" spans="89:91">
      <c r="CK4591" s="63">
        <v>40016</v>
      </c>
      <c r="CL4591" s="70">
        <v>150.55882965490704</v>
      </c>
      <c r="CM4591" s="70">
        <v>123.82296458149781</v>
      </c>
    </row>
    <row r="4592" spans="89:91">
      <c r="CK4592" s="63">
        <v>40017</v>
      </c>
      <c r="CL4592" s="70">
        <v>150.64213162491515</v>
      </c>
      <c r="CM4592" s="70">
        <v>123.78191954108782</v>
      </c>
    </row>
    <row r="4593" spans="89:91">
      <c r="CK4593" s="63">
        <v>40018</v>
      </c>
      <c r="CL4593" s="70">
        <v>150.59834880520427</v>
      </c>
      <c r="CM4593" s="70">
        <v>123.77338308747584</v>
      </c>
    </row>
    <row r="4594" spans="89:91">
      <c r="CK4594" s="63">
        <v>40019</v>
      </c>
      <c r="CL4594" s="70">
        <v>150.55891565086068</v>
      </c>
      <c r="CM4594" s="70">
        <v>123.73235448242117</v>
      </c>
    </row>
    <row r="4595" spans="89:91">
      <c r="CK4595" s="63">
        <v>40020</v>
      </c>
      <c r="CL4595" s="70">
        <v>150.51949282182062</v>
      </c>
      <c r="CM4595" s="70">
        <v>123.69133947759619</v>
      </c>
    </row>
    <row r="4596" spans="89:91">
      <c r="CK4596" s="63">
        <v>40021</v>
      </c>
      <c r="CL4596" s="70">
        <v>150.74322743271924</v>
      </c>
      <c r="CM4596" s="70">
        <v>123.68280074585367</v>
      </c>
    </row>
    <row r="4597" spans="89:91">
      <c r="CK4597" s="63">
        <v>40022</v>
      </c>
      <c r="CL4597" s="70">
        <v>150.57165427332131</v>
      </c>
      <c r="CM4597" s="70">
        <v>123.80406175007948</v>
      </c>
    </row>
    <row r="4598" spans="89:91">
      <c r="CK4598" s="63">
        <v>40023</v>
      </c>
      <c r="CL4598" s="70">
        <v>149.88469239208814</v>
      </c>
      <c r="CM4598" s="70">
        <v>124.05499340989179</v>
      </c>
    </row>
    <row r="4599" spans="89:91">
      <c r="CK4599" s="63">
        <v>40024</v>
      </c>
      <c r="CL4599" s="70">
        <v>151.04921788047307</v>
      </c>
      <c r="CM4599" s="70">
        <v>124.17602348476092</v>
      </c>
    </row>
    <row r="4600" spans="89:91">
      <c r="CK4600" s="63">
        <v>40025</v>
      </c>
      <c r="CL4600" s="70">
        <v>152.00650773137713</v>
      </c>
      <c r="CM4600" s="70">
        <v>124.16728106743484</v>
      </c>
    </row>
    <row r="4601" spans="89:91">
      <c r="CK4601" s="63">
        <v>40026</v>
      </c>
      <c r="CL4601" s="70">
        <v>151.93414462280924</v>
      </c>
      <c r="CM4601" s="70">
        <v>124.10699075467473</v>
      </c>
    </row>
    <row r="4602" spans="89:91">
      <c r="CK4602" s="63">
        <v>40027</v>
      </c>
      <c r="CL4602" s="70">
        <v>151.86181596289464</v>
      </c>
      <c r="CM4602" s="70">
        <v>124.04672971630779</v>
      </c>
    </row>
    <row r="4603" spans="89:91">
      <c r="CK4603" s="63">
        <v>40028</v>
      </c>
      <c r="CL4603" s="70">
        <v>153.03333122453157</v>
      </c>
      <c r="CM4603" s="70">
        <v>123.85700812304076</v>
      </c>
    </row>
    <row r="4604" spans="89:91">
      <c r="CK4604" s="63">
        <v>40029</v>
      </c>
      <c r="CL4604" s="70">
        <v>152.8485550993677</v>
      </c>
      <c r="CM4604" s="70">
        <v>123.69979826025256</v>
      </c>
    </row>
    <row r="4605" spans="89:91">
      <c r="CK4605" s="63">
        <v>40030</v>
      </c>
      <c r="CL4605" s="70">
        <v>153.32633323337944</v>
      </c>
      <c r="CM4605" s="70">
        <v>123.70441698521496</v>
      </c>
    </row>
    <row r="4606" spans="89:91">
      <c r="CK4606" s="63">
        <v>40031</v>
      </c>
      <c r="CL4606" s="70">
        <v>152.45720501218031</v>
      </c>
      <c r="CM4606" s="70">
        <v>123.67667674005807</v>
      </c>
    </row>
    <row r="4607" spans="89:91">
      <c r="CK4607" s="63">
        <v>40032</v>
      </c>
      <c r="CL4607" s="70">
        <v>152.25548121693214</v>
      </c>
      <c r="CM4607" s="70">
        <v>123.6489342685849</v>
      </c>
    </row>
    <row r="4608" spans="89:91">
      <c r="CK4608" s="63">
        <v>40033</v>
      </c>
      <c r="CL4608" s="70">
        <v>152.18299958386405</v>
      </c>
      <c r="CM4608" s="70">
        <v>123.58889564282599</v>
      </c>
    </row>
    <row r="4609" spans="89:91">
      <c r="CK4609" s="63">
        <v>40034</v>
      </c>
      <c r="CL4609" s="70">
        <v>152.11055245587312</v>
      </c>
      <c r="CM4609" s="70">
        <v>123.52888616925186</v>
      </c>
    </row>
    <row r="4610" spans="89:91">
      <c r="CK4610" s="63">
        <v>40035</v>
      </c>
      <c r="CL4610" s="70">
        <v>151.09680673339895</v>
      </c>
      <c r="CM4610" s="70">
        <v>123.53343100006951</v>
      </c>
    </row>
    <row r="4611" spans="89:91">
      <c r="CK4611" s="63">
        <v>40036</v>
      </c>
      <c r="CL4611" s="70">
        <v>151.37931943861398</v>
      </c>
      <c r="CM4611" s="70">
        <v>123.53794229345525</v>
      </c>
    </row>
    <row r="4612" spans="89:91">
      <c r="CK4612" s="63">
        <v>40037</v>
      </c>
      <c r="CL4612" s="70">
        <v>151.86266809527885</v>
      </c>
      <c r="CM4612" s="70">
        <v>123.57465134103698</v>
      </c>
    </row>
    <row r="4613" spans="89:91">
      <c r="CK4613" s="63">
        <v>40038</v>
      </c>
      <c r="CL4613" s="70">
        <v>152.21817025277556</v>
      </c>
      <c r="CM4613" s="70">
        <v>123.61129561391998</v>
      </c>
    </row>
    <row r="4614" spans="89:91">
      <c r="CK4614" s="63">
        <v>40039</v>
      </c>
      <c r="CL4614" s="70">
        <v>151.46384208830494</v>
      </c>
      <c r="CM4614" s="70">
        <v>123.64787516635315</v>
      </c>
    </row>
    <row r="4615" spans="89:91">
      <c r="CK4615" s="63">
        <v>40040</v>
      </c>
      <c r="CL4615" s="70">
        <v>151.39173731718222</v>
      </c>
      <c r="CM4615" s="70">
        <v>123.58783705484888</v>
      </c>
    </row>
    <row r="4616" spans="89:91">
      <c r="CK4616" s="63">
        <v>40041</v>
      </c>
      <c r="CL4616" s="70">
        <v>151.31966687173042</v>
      </c>
      <c r="CM4616" s="70">
        <v>123.5278280952797</v>
      </c>
    </row>
    <row r="4617" spans="89:91">
      <c r="CK4617" s="63">
        <v>40042</v>
      </c>
      <c r="CL4617" s="70">
        <v>151.24763073560891</v>
      </c>
      <c r="CM4617" s="70">
        <v>123.4678482734907</v>
      </c>
    </row>
    <row r="4618" spans="89:91">
      <c r="CK4618" s="63">
        <v>40043</v>
      </c>
      <c r="CL4618" s="70">
        <v>151.14253240260877</v>
      </c>
      <c r="CM4618" s="70">
        <v>123.60072241529534</v>
      </c>
    </row>
    <row r="4619" spans="89:91">
      <c r="CK4619" s="63">
        <v>40044</v>
      </c>
      <c r="CL4619" s="70">
        <v>152.15396177168813</v>
      </c>
      <c r="CM4619" s="70">
        <v>123.60495093664012</v>
      </c>
    </row>
    <row r="4620" spans="89:91">
      <c r="CK4620" s="63">
        <v>40045</v>
      </c>
      <c r="CL4620" s="70">
        <v>151.97027572983728</v>
      </c>
      <c r="CM4620" s="70">
        <v>123.57703993904614</v>
      </c>
    </row>
    <row r="4621" spans="89:91">
      <c r="CK4621" s="63">
        <v>40046</v>
      </c>
      <c r="CL4621" s="70">
        <v>152.41199324444935</v>
      </c>
      <c r="CM4621" s="70">
        <v>123.51703622209394</v>
      </c>
    </row>
    <row r="4622" spans="89:91">
      <c r="CK4622" s="63">
        <v>40047</v>
      </c>
      <c r="CL4622" s="70">
        <v>152.33943710340779</v>
      </c>
      <c r="CM4622" s="70">
        <v>123.4570616403763</v>
      </c>
    </row>
    <row r="4623" spans="89:91">
      <c r="CK4623" s="63">
        <v>40048</v>
      </c>
      <c r="CL4623" s="70">
        <v>152.26691550291312</v>
      </c>
      <c r="CM4623" s="70">
        <v>123.39711617974642</v>
      </c>
    </row>
    <row r="4624" spans="89:91">
      <c r="CK4624" s="63">
        <v>40049</v>
      </c>
      <c r="CL4624" s="70">
        <v>151.91889354326383</v>
      </c>
      <c r="CM4624" s="70">
        <v>123.36924378548913</v>
      </c>
    </row>
    <row r="4625" spans="89:91">
      <c r="CK4625" s="63">
        <v>40050</v>
      </c>
      <c r="CL4625" s="70">
        <v>151.33046826717228</v>
      </c>
      <c r="CM4625" s="70">
        <v>123.30934096544775</v>
      </c>
    </row>
    <row r="4626" spans="89:91">
      <c r="CK4626" s="63">
        <v>40051</v>
      </c>
      <c r="CL4626" s="70">
        <v>150.5556033707382</v>
      </c>
      <c r="CM4626" s="70">
        <v>123.18544153438654</v>
      </c>
    </row>
    <row r="4627" spans="89:91">
      <c r="CK4627" s="63">
        <v>40052</v>
      </c>
      <c r="CL4627" s="70">
        <v>150.43903616782509</v>
      </c>
      <c r="CM4627" s="70">
        <v>123.1256279608448</v>
      </c>
    </row>
    <row r="4628" spans="89:91">
      <c r="CK4628" s="63">
        <v>40053</v>
      </c>
      <c r="CL4628" s="70">
        <v>150.6677380063368</v>
      </c>
      <c r="CM4628" s="70">
        <v>123.12980696629855</v>
      </c>
    </row>
    <row r="4629" spans="89:91">
      <c r="CK4629" s="63">
        <v>40054</v>
      </c>
      <c r="CL4629" s="70">
        <v>150.59601222271249</v>
      </c>
      <c r="CM4629" s="70">
        <v>123.07002040651986</v>
      </c>
    </row>
    <row r="4630" spans="89:91">
      <c r="CK4630" s="63">
        <v>40055</v>
      </c>
      <c r="CL4630" s="70">
        <v>150.52432058434121</v>
      </c>
      <c r="CM4630" s="70">
        <v>123.01026287653353</v>
      </c>
    </row>
    <row r="4631" spans="89:91">
      <c r="CK4631" s="63">
        <v>40056</v>
      </c>
      <c r="CL4631" s="70">
        <v>150.18734015059945</v>
      </c>
      <c r="CM4631" s="70">
        <v>122.98246956597441</v>
      </c>
    </row>
    <row r="4632" spans="89:91">
      <c r="CK4632" s="63">
        <v>40057</v>
      </c>
      <c r="CL4632" s="70">
        <v>148.75542306925553</v>
      </c>
      <c r="CM4632" s="70">
        <v>122.73620029561067</v>
      </c>
    </row>
    <row r="4633" spans="89:91">
      <c r="CK4633" s="63">
        <v>40058</v>
      </c>
      <c r="CL4633" s="70">
        <v>149.26743534157873</v>
      </c>
      <c r="CM4633" s="70">
        <v>122.71347335697877</v>
      </c>
    </row>
    <row r="4634" spans="89:91">
      <c r="CK4634" s="63">
        <v>40059</v>
      </c>
      <c r="CL4634" s="70">
        <v>149.80469397387691</v>
      </c>
      <c r="CM4634" s="70">
        <v>122.65884975547336</v>
      </c>
    </row>
    <row r="4635" spans="89:91">
      <c r="CK4635" s="63">
        <v>40060</v>
      </c>
      <c r="CL4635" s="70">
        <v>150.81732651880625</v>
      </c>
      <c r="CM4635" s="70">
        <v>122.63612884889693</v>
      </c>
    </row>
    <row r="4636" spans="89:91">
      <c r="CK4636" s="63">
        <v>40061</v>
      </c>
      <c r="CL4636" s="70">
        <v>150.73954067413206</v>
      </c>
      <c r="CM4636" s="70">
        <v>122.58153967584893</v>
      </c>
    </row>
    <row r="4637" spans="89:91">
      <c r="CK4637" s="63">
        <v>40062</v>
      </c>
      <c r="CL4637" s="70">
        <v>150.66179494844002</v>
      </c>
      <c r="CM4637" s="70">
        <v>122.52697480214765</v>
      </c>
    </row>
    <row r="4638" spans="89:91">
      <c r="CK4638" s="63">
        <v>40063</v>
      </c>
      <c r="CL4638" s="70">
        <v>150.67241909413076</v>
      </c>
      <c r="CM4638" s="70">
        <v>122.53610587500479</v>
      </c>
    </row>
    <row r="4639" spans="89:91">
      <c r="CK4639" s="63">
        <v>40064</v>
      </c>
      <c r="CL4639" s="70">
        <v>151.63567601867163</v>
      </c>
      <c r="CM4639" s="70">
        <v>122.54520454109139</v>
      </c>
    </row>
    <row r="4640" spans="89:91">
      <c r="CK4640" s="63">
        <v>40065</v>
      </c>
      <c r="CL4640" s="70">
        <v>151.32723520163819</v>
      </c>
      <c r="CM4640" s="70">
        <v>122.58607832052638</v>
      </c>
    </row>
    <row r="4641" spans="89:91">
      <c r="CK4641" s="63">
        <v>40066</v>
      </c>
      <c r="CL4641" s="70">
        <v>152.0969221213295</v>
      </c>
      <c r="CM4641" s="70">
        <v>122.49971809196414</v>
      </c>
    </row>
    <row r="4642" spans="89:91">
      <c r="CK4642" s="63">
        <v>40067</v>
      </c>
      <c r="CL4642" s="70">
        <v>151.98692026736882</v>
      </c>
      <c r="CM4642" s="70">
        <v>122.47696882196828</v>
      </c>
    </row>
    <row r="4643" spans="89:91">
      <c r="CK4643" s="63">
        <v>40068</v>
      </c>
      <c r="CL4643" s="70">
        <v>151.90853119069359</v>
      </c>
      <c r="CM4643" s="70">
        <v>122.42245049602165</v>
      </c>
    </row>
    <row r="4644" spans="89:91">
      <c r="CK4644" s="63">
        <v>40069</v>
      </c>
      <c r="CL4644" s="70">
        <v>151.83018254412474</v>
      </c>
      <c r="CM4644" s="70">
        <v>122.36795643788548</v>
      </c>
    </row>
    <row r="4645" spans="89:91">
      <c r="CK4645" s="63">
        <v>40070</v>
      </c>
      <c r="CL4645" s="70">
        <v>151.35903944824162</v>
      </c>
      <c r="CM4645" s="70">
        <v>121.93264547442186</v>
      </c>
    </row>
    <row r="4646" spans="89:91">
      <c r="CK4646" s="63">
        <v>40071</v>
      </c>
      <c r="CL4646" s="70">
        <v>151.40017672156299</v>
      </c>
      <c r="CM4646" s="70">
        <v>121.52942044227517</v>
      </c>
    </row>
    <row r="4647" spans="89:91">
      <c r="CK4647" s="63">
        <v>40072</v>
      </c>
      <c r="CL4647" s="70">
        <v>151.62147030459971</v>
      </c>
      <c r="CM4647" s="70">
        <v>121.38019835242291</v>
      </c>
    </row>
    <row r="4648" spans="89:91">
      <c r="CK4648" s="63">
        <v>40073</v>
      </c>
      <c r="CL4648" s="70">
        <v>151.39771800446366</v>
      </c>
      <c r="CM4648" s="70">
        <v>121.45294583854327</v>
      </c>
    </row>
    <row r="4649" spans="89:91">
      <c r="CK4649" s="63">
        <v>40074</v>
      </c>
      <c r="CL4649" s="70">
        <v>151.68017644152926</v>
      </c>
      <c r="CM4649" s="70">
        <v>121.62064538925014</v>
      </c>
    </row>
    <row r="4650" spans="89:91">
      <c r="CK4650" s="63">
        <v>40075</v>
      </c>
      <c r="CL4650" s="70">
        <v>151.60194557166059</v>
      </c>
      <c r="CM4650" s="70">
        <v>121.56650823962158</v>
      </c>
    </row>
    <row r="4651" spans="89:91">
      <c r="CK4651" s="63">
        <v>40076</v>
      </c>
      <c r="CL4651" s="70">
        <v>151.52375505030108</v>
      </c>
      <c r="CM4651" s="70">
        <v>121.51239518812994</v>
      </c>
    </row>
    <row r="4652" spans="89:91">
      <c r="CK4652" s="63">
        <v>40077</v>
      </c>
      <c r="CL4652" s="70">
        <v>150.89264556752281</v>
      </c>
      <c r="CM4652" s="70">
        <v>121.36339220511847</v>
      </c>
    </row>
    <row r="4653" spans="89:91">
      <c r="CK4653" s="63">
        <v>40078</v>
      </c>
      <c r="CL4653" s="70">
        <v>151.71955465977999</v>
      </c>
      <c r="CM4653" s="70">
        <v>121.34099349016552</v>
      </c>
    </row>
    <row r="4654" spans="89:91">
      <c r="CK4654" s="63">
        <v>40079</v>
      </c>
      <c r="CL4654" s="70">
        <v>152.10059354718734</v>
      </c>
      <c r="CM4654" s="70">
        <v>121.28698082233569</v>
      </c>
    </row>
    <row r="4655" spans="89:91">
      <c r="CK4655" s="63">
        <v>40080</v>
      </c>
      <c r="CL4655" s="70">
        <v>150.79556136048419</v>
      </c>
      <c r="CM4655" s="70">
        <v>121.23299219723214</v>
      </c>
    </row>
    <row r="4656" spans="89:91">
      <c r="CK4656" s="63">
        <v>40081</v>
      </c>
      <c r="CL4656" s="70">
        <v>151.12353937467623</v>
      </c>
      <c r="CM4656" s="70">
        <v>121.21060931580338</v>
      </c>
    </row>
    <row r="4657" spans="89:91">
      <c r="CK4657" s="63">
        <v>40082</v>
      </c>
      <c r="CL4657" s="70">
        <v>151.04559559704967</v>
      </c>
      <c r="CM4657" s="70">
        <v>121.15665468604377</v>
      </c>
    </row>
    <row r="4658" spans="89:91">
      <c r="CK4658" s="63">
        <v>40083</v>
      </c>
      <c r="CL4658" s="70">
        <v>150.96769201986109</v>
      </c>
      <c r="CM4658" s="70">
        <v>121.10272407317584</v>
      </c>
    </row>
    <row r="4659" spans="89:91">
      <c r="CK4659" s="63">
        <v>40084</v>
      </c>
      <c r="CL4659" s="70">
        <v>151.04862996058895</v>
      </c>
      <c r="CM4659" s="70">
        <v>121.14343613571145</v>
      </c>
    </row>
    <row r="4660" spans="89:91">
      <c r="CK4660" s="63">
        <v>40085</v>
      </c>
      <c r="CL4660" s="70">
        <v>150.98140552153126</v>
      </c>
      <c r="CM4660" s="70">
        <v>121.15256244115085</v>
      </c>
    </row>
    <row r="4661" spans="89:91">
      <c r="CK4661" s="63">
        <v>40086</v>
      </c>
      <c r="CL4661" s="70">
        <v>151.71013509407643</v>
      </c>
      <c r="CM4661" s="70">
        <v>121.098633649869</v>
      </c>
    </row>
    <row r="4662" spans="89:91">
      <c r="CK4662" s="63">
        <v>40087</v>
      </c>
      <c r="CL4662" s="70">
        <v>150.69056639160451</v>
      </c>
      <c r="CM4662" s="70">
        <v>121.0775001691526</v>
      </c>
    </row>
    <row r="4663" spans="89:91">
      <c r="CK4663" s="63">
        <v>40088</v>
      </c>
      <c r="CL4663" s="70">
        <v>151.22367154430836</v>
      </c>
      <c r="CM4663" s="70">
        <v>121.02487808455589</v>
      </c>
    </row>
    <row r="4664" spans="89:91">
      <c r="CK4664" s="63">
        <v>40089</v>
      </c>
      <c r="CL4664" s="70">
        <v>151.14687105556004</v>
      </c>
      <c r="CM4664" s="70">
        <v>120.97227887030078</v>
      </c>
    </row>
    <row r="4665" spans="89:91">
      <c r="CK4665" s="63">
        <v>40090</v>
      </c>
      <c r="CL4665" s="70">
        <v>151.07010957072572</v>
      </c>
      <c r="CM4665" s="70">
        <v>120.9197025164475</v>
      </c>
    </row>
    <row r="4666" spans="89:91">
      <c r="CK4666" s="63">
        <v>40091</v>
      </c>
      <c r="CL4666" s="70">
        <v>151.24288659814204</v>
      </c>
      <c r="CM4666" s="70">
        <v>120.7413767456172</v>
      </c>
    </row>
    <row r="4667" spans="89:91">
      <c r="CK4667" s="63">
        <v>40092</v>
      </c>
      <c r="CL4667" s="70">
        <v>151.51915198105985</v>
      </c>
      <c r="CM4667" s="70">
        <v>120.50032433785127</v>
      </c>
    </row>
    <row r="4668" spans="89:91">
      <c r="CK4668" s="63">
        <v>40093</v>
      </c>
      <c r="CL4668" s="70">
        <v>151.30743296422392</v>
      </c>
      <c r="CM4668" s="70">
        <v>120.44795310246589</v>
      </c>
    </row>
    <row r="4669" spans="89:91">
      <c r="CK4669" s="63">
        <v>40094</v>
      </c>
      <c r="CL4669" s="70">
        <v>152.18446020043373</v>
      </c>
      <c r="CM4669" s="70">
        <v>120.36420254059847</v>
      </c>
    </row>
    <row r="4670" spans="89:91">
      <c r="CK4670" s="63">
        <v>40095</v>
      </c>
      <c r="CL4670" s="70">
        <v>151.72297268660532</v>
      </c>
      <c r="CM4670" s="70">
        <v>120.18633670582976</v>
      </c>
    </row>
    <row r="4671" spans="89:91">
      <c r="CK4671" s="63">
        <v>40096</v>
      </c>
      <c r="CL4671" s="70">
        <v>151.6459186226636</v>
      </c>
      <c r="CM4671" s="70">
        <v>120.13410193414498</v>
      </c>
    </row>
    <row r="4672" spans="89:91">
      <c r="CK4672" s="63">
        <v>40097</v>
      </c>
      <c r="CL4672" s="70">
        <v>151.56890369141664</v>
      </c>
      <c r="CM4672" s="70">
        <v>120.08188986446986</v>
      </c>
    </row>
    <row r="4673" spans="89:91">
      <c r="CK4673" s="63">
        <v>40098</v>
      </c>
      <c r="CL4673" s="70">
        <v>151.49192787299035</v>
      </c>
      <c r="CM4673" s="70">
        <v>120.02970048693768</v>
      </c>
    </row>
    <row r="4674" spans="89:91">
      <c r="CK4674" s="63">
        <v>40099</v>
      </c>
      <c r="CL4674" s="70">
        <v>151.83989019246303</v>
      </c>
      <c r="CM4674" s="70">
        <v>119.85219815962384</v>
      </c>
    </row>
    <row r="4675" spans="89:91">
      <c r="CK4675" s="63">
        <v>40100</v>
      </c>
      <c r="CL4675" s="70">
        <v>152.94620833186704</v>
      </c>
      <c r="CM4675" s="70">
        <v>119.70614774002937</v>
      </c>
    </row>
    <row r="4676" spans="89:91">
      <c r="CK4676" s="63">
        <v>40101</v>
      </c>
      <c r="CL4676" s="70">
        <v>152.71370822008208</v>
      </c>
      <c r="CM4676" s="70">
        <v>119.56020163291527</v>
      </c>
    </row>
    <row r="4677" spans="89:91">
      <c r="CK4677" s="63">
        <v>40102</v>
      </c>
      <c r="CL4677" s="70">
        <v>152.53408032222754</v>
      </c>
      <c r="CM4677" s="70">
        <v>119.5708251312971</v>
      </c>
    </row>
    <row r="4678" spans="89:91">
      <c r="CK4678" s="63">
        <v>40103</v>
      </c>
      <c r="CL4678" s="70">
        <v>152.45661432897469</v>
      </c>
      <c r="CM4678" s="70">
        <v>119.51885787010852</v>
      </c>
    </row>
    <row r="4679" spans="89:91">
      <c r="CK4679" s="63">
        <v>40104</v>
      </c>
      <c r="CL4679" s="70">
        <v>152.37918767761911</v>
      </c>
      <c r="CM4679" s="70">
        <v>119.46691319466549</v>
      </c>
    </row>
    <row r="4680" spans="89:91">
      <c r="CK4680" s="63">
        <v>40105</v>
      </c>
      <c r="CL4680" s="70">
        <v>152.50894905685951</v>
      </c>
      <c r="CM4680" s="70">
        <v>119.44624338279789</v>
      </c>
    </row>
    <row r="4681" spans="89:91">
      <c r="CK4681" s="63">
        <v>40106</v>
      </c>
      <c r="CL4681" s="70">
        <v>151.09356183839864</v>
      </c>
      <c r="CM4681" s="70">
        <v>119.36309156175599</v>
      </c>
    </row>
    <row r="4682" spans="89:91">
      <c r="CK4682" s="63">
        <v>40107</v>
      </c>
      <c r="CL4682" s="70">
        <v>152.23075689582549</v>
      </c>
      <c r="CM4682" s="70">
        <v>119.3112145846702</v>
      </c>
    </row>
    <row r="4683" spans="89:91">
      <c r="CK4683" s="63">
        <v>40108</v>
      </c>
      <c r="CL4683" s="70">
        <v>152.27359279505194</v>
      </c>
      <c r="CM4683" s="70">
        <v>119.29057171131542</v>
      </c>
    </row>
    <row r="4684" spans="89:91">
      <c r="CK4684" s="63">
        <v>40109</v>
      </c>
      <c r="CL4684" s="70">
        <v>152.19999685446021</v>
      </c>
      <c r="CM4684" s="70">
        <v>119.17633026800299</v>
      </c>
    </row>
    <row r="4685" spans="89:91">
      <c r="CK4685" s="63">
        <v>40110</v>
      </c>
      <c r="CL4685" s="70">
        <v>152.12270052891446</v>
      </c>
      <c r="CM4685" s="70">
        <v>119.12453446015657</v>
      </c>
    </row>
    <row r="4686" spans="89:91">
      <c r="CK4686" s="63">
        <v>40111</v>
      </c>
      <c r="CL4686" s="70">
        <v>152.04544345909846</v>
      </c>
      <c r="CM4686" s="70">
        <v>119.0727611635396</v>
      </c>
    </row>
    <row r="4687" spans="89:91">
      <c r="CK4687" s="63">
        <v>40112</v>
      </c>
      <c r="CL4687" s="70">
        <v>151.05053743790066</v>
      </c>
      <c r="CM4687" s="70">
        <v>119.02101036836825</v>
      </c>
    </row>
    <row r="4688" spans="89:91">
      <c r="CK4688" s="63">
        <v>40113</v>
      </c>
      <c r="CL4688" s="70">
        <v>150.57668392860569</v>
      </c>
      <c r="CM4688" s="70">
        <v>118.96928206486312</v>
      </c>
    </row>
    <row r="4689" spans="89:91">
      <c r="CK4689" s="63">
        <v>40114</v>
      </c>
      <c r="CL4689" s="70">
        <v>149.90232315434335</v>
      </c>
      <c r="CM4689" s="70">
        <v>118.91757624324907</v>
      </c>
    </row>
    <row r="4690" spans="89:91">
      <c r="CK4690" s="63">
        <v>40115</v>
      </c>
      <c r="CL4690" s="70">
        <v>150.95834192003105</v>
      </c>
      <c r="CM4690" s="70">
        <v>118.86589289375506</v>
      </c>
    </row>
    <row r="4691" spans="89:91">
      <c r="CK4691" s="63">
        <v>40116</v>
      </c>
      <c r="CL4691" s="70">
        <v>149.76133812137454</v>
      </c>
      <c r="CM4691" s="70">
        <v>118.78312880451836</v>
      </c>
    </row>
    <row r="4692" spans="89:91">
      <c r="CK4692" s="63">
        <v>40117</v>
      </c>
      <c r="CL4692" s="70">
        <v>149.68528029361613</v>
      </c>
      <c r="CM4692" s="70">
        <v>118.73150388788335</v>
      </c>
    </row>
    <row r="4693" spans="89:91">
      <c r="CK4693" s="63">
        <v>40118</v>
      </c>
      <c r="CL4693" s="70">
        <v>149.64013973065903</v>
      </c>
      <c r="CM4693" s="70">
        <v>118.69958372628727</v>
      </c>
    </row>
    <row r="4694" spans="89:91">
      <c r="CK4694" s="63">
        <v>40119</v>
      </c>
      <c r="CL4694" s="70">
        <v>149.50516818860936</v>
      </c>
      <c r="CM4694" s="70">
        <v>118.66767214621066</v>
      </c>
    </row>
    <row r="4695" spans="89:91">
      <c r="CK4695" s="63">
        <v>40120</v>
      </c>
      <c r="CL4695" s="70">
        <v>149.67772944298036</v>
      </c>
      <c r="CM4695" s="70">
        <v>118.6047045291786</v>
      </c>
    </row>
    <row r="4696" spans="89:91">
      <c r="CK4696" s="63">
        <v>40121</v>
      </c>
      <c r="CL4696" s="70">
        <v>150.53068465149292</v>
      </c>
      <c r="CM4696" s="70">
        <v>118.57281845673229</v>
      </c>
    </row>
    <row r="4697" spans="89:91">
      <c r="CK4697" s="63">
        <v>40122</v>
      </c>
      <c r="CL4697" s="70">
        <v>150.708429408212</v>
      </c>
      <c r="CM4697" s="70">
        <v>118.50989304125149</v>
      </c>
    </row>
    <row r="4698" spans="89:91">
      <c r="CK4698" s="63">
        <v>40123</v>
      </c>
      <c r="CL4698" s="70">
        <v>150.66298029436112</v>
      </c>
      <c r="CM4698" s="70">
        <v>118.47803245823231</v>
      </c>
    </row>
    <row r="4699" spans="89:91">
      <c r="CK4699" s="63">
        <v>40124</v>
      </c>
      <c r="CL4699" s="70">
        <v>150.61754488659122</v>
      </c>
      <c r="CM4699" s="70">
        <v>118.44618044071532</v>
      </c>
    </row>
    <row r="4700" spans="89:91">
      <c r="CK4700" s="63">
        <v>40125</v>
      </c>
      <c r="CL4700" s="70">
        <v>150.57212318076913</v>
      </c>
      <c r="CM4700" s="70">
        <v>118.41433698639776</v>
      </c>
    </row>
    <row r="4701" spans="89:91">
      <c r="CK4701" s="63">
        <v>40126</v>
      </c>
      <c r="CL4701" s="70">
        <v>151.87249476377411</v>
      </c>
      <c r="CM4701" s="70">
        <v>118.35148755221431</v>
      </c>
    </row>
    <row r="4702" spans="89:91">
      <c r="CK4702" s="63">
        <v>40127</v>
      </c>
      <c r="CL4702" s="70">
        <v>151.31585507328685</v>
      </c>
      <c r="CM4702" s="70">
        <v>118.28866335272558</v>
      </c>
    </row>
    <row r="4703" spans="89:91">
      <c r="CK4703" s="63">
        <v>40128</v>
      </c>
      <c r="CL4703" s="70">
        <v>151.20358332153913</v>
      </c>
      <c r="CM4703" s="70">
        <v>118.19486651199983</v>
      </c>
    </row>
    <row r="4704" spans="89:91">
      <c r="CK4704" s="63">
        <v>40129</v>
      </c>
      <c r="CL4704" s="70">
        <v>150.36476148582304</v>
      </c>
      <c r="CM4704" s="70">
        <v>118.19408015507091</v>
      </c>
    </row>
    <row r="4705" spans="89:91">
      <c r="CK4705" s="63">
        <v>40130</v>
      </c>
      <c r="CL4705" s="70">
        <v>151.19204236325632</v>
      </c>
      <c r="CM4705" s="70">
        <v>118.16230447620968</v>
      </c>
    </row>
    <row r="4706" spans="89:91">
      <c r="CK4706" s="63">
        <v>40131</v>
      </c>
      <c r="CL4706" s="70">
        <v>151.14644740633386</v>
      </c>
      <c r="CM4706" s="70">
        <v>118.1305373400247</v>
      </c>
    </row>
    <row r="4707" spans="89:91">
      <c r="CK4707" s="63">
        <v>40132</v>
      </c>
      <c r="CL4707" s="70">
        <v>151.10086619947432</v>
      </c>
      <c r="CM4707" s="70">
        <v>118.09877874421949</v>
      </c>
    </row>
    <row r="4708" spans="89:91">
      <c r="CK4708" s="63">
        <v>40133</v>
      </c>
      <c r="CL4708" s="70">
        <v>151.63342861320822</v>
      </c>
      <c r="CM4708" s="70">
        <v>118.0979849079678</v>
      </c>
    </row>
    <row r="4709" spans="89:91">
      <c r="CK4709" s="63">
        <v>40134</v>
      </c>
      <c r="CL4709" s="70">
        <v>150.97307805363727</v>
      </c>
      <c r="CM4709" s="70">
        <v>118.03528716456441</v>
      </c>
    </row>
    <row r="4710" spans="89:91">
      <c r="CK4710" s="63">
        <v>40135</v>
      </c>
      <c r="CL4710" s="70">
        <v>151.25519156503188</v>
      </c>
      <c r="CM4710" s="70">
        <v>117.87979586026067</v>
      </c>
    </row>
    <row r="4711" spans="89:91">
      <c r="CK4711" s="63">
        <v>40136</v>
      </c>
      <c r="CL4711" s="70">
        <v>150.07307090327399</v>
      </c>
      <c r="CM4711" s="70">
        <v>117.63158584711978</v>
      </c>
    </row>
    <row r="4712" spans="89:91">
      <c r="CK4712" s="63">
        <v>40137</v>
      </c>
      <c r="CL4712" s="70">
        <v>149.60813737529693</v>
      </c>
      <c r="CM4712" s="70">
        <v>117.50719255482048</v>
      </c>
    </row>
    <row r="4713" spans="89:91">
      <c r="CK4713" s="63">
        <v>40138</v>
      </c>
      <c r="CL4713" s="70">
        <v>149.56302007631572</v>
      </c>
      <c r="CM4713" s="70">
        <v>117.47560154104374</v>
      </c>
    </row>
    <row r="4714" spans="89:91">
      <c r="CK4714" s="63">
        <v>40139</v>
      </c>
      <c r="CL4714" s="70">
        <v>149.51791638335027</v>
      </c>
      <c r="CM4714" s="70">
        <v>117.44401902029736</v>
      </c>
    </row>
    <row r="4715" spans="89:91">
      <c r="CK4715" s="63">
        <v>40140</v>
      </c>
      <c r="CL4715" s="70">
        <v>150.19506104071647</v>
      </c>
      <c r="CM4715" s="70">
        <v>117.38154697845847</v>
      </c>
    </row>
    <row r="4716" spans="89:91">
      <c r="CK4716" s="63">
        <v>40141</v>
      </c>
      <c r="CL4716" s="70">
        <v>150.03308653139385</v>
      </c>
      <c r="CM4716" s="70">
        <v>117.44265885899927</v>
      </c>
    </row>
    <row r="4717" spans="89:91">
      <c r="CK4717" s="63">
        <v>40142</v>
      </c>
      <c r="CL4717" s="70">
        <v>150.80262964194924</v>
      </c>
      <c r="CM4717" s="70">
        <v>117.44196659529992</v>
      </c>
    </row>
    <row r="4718" spans="89:91">
      <c r="CK4718" s="63">
        <v>40143</v>
      </c>
      <c r="CL4718" s="70">
        <v>150.80937332372775</v>
      </c>
      <c r="CM4718" s="70">
        <v>117.50301241220374</v>
      </c>
    </row>
    <row r="4719" spans="89:91">
      <c r="CK4719" s="63">
        <v>40144</v>
      </c>
      <c r="CL4719" s="70">
        <v>149.9150061057299</v>
      </c>
      <c r="CM4719" s="70">
        <v>117.56401691728176</v>
      </c>
    </row>
    <row r="4720" spans="89:91">
      <c r="CK4720" s="63">
        <v>40145</v>
      </c>
      <c r="CL4720" s="70">
        <v>149.86979626440106</v>
      </c>
      <c r="CM4720" s="70">
        <v>117.5324106266596</v>
      </c>
    </row>
    <row r="4721" spans="89:91">
      <c r="CK4721" s="63">
        <v>40146</v>
      </c>
      <c r="CL4721" s="70">
        <v>149.82460005699596</v>
      </c>
      <c r="CM4721" s="70">
        <v>117.50081283317488</v>
      </c>
    </row>
    <row r="4722" spans="89:91">
      <c r="CK4722" s="63">
        <v>40147</v>
      </c>
      <c r="CL4722" s="70">
        <v>149.58506221717542</v>
      </c>
      <c r="CM4722" s="70">
        <v>117.53090335787449</v>
      </c>
    </row>
    <row r="4723" spans="89:91">
      <c r="CK4723" s="63">
        <v>40148</v>
      </c>
      <c r="CL4723" s="70">
        <v>150.76515846057518</v>
      </c>
      <c r="CM4723" s="70">
        <v>117.44422528987057</v>
      </c>
    </row>
    <row r="4724" spans="89:91">
      <c r="CK4724" s="63">
        <v>40149</v>
      </c>
      <c r="CL4724" s="70">
        <v>150.433412221921</v>
      </c>
      <c r="CM4724" s="70">
        <v>117.29604649881315</v>
      </c>
    </row>
    <row r="4725" spans="89:91">
      <c r="CK4725" s="63">
        <v>40150</v>
      </c>
      <c r="CL4725" s="70">
        <v>150.93432595503691</v>
      </c>
      <c r="CM4725" s="70">
        <v>117.11729907942149</v>
      </c>
    </row>
    <row r="4726" spans="89:91">
      <c r="CK4726" s="63">
        <v>40151</v>
      </c>
      <c r="CL4726" s="70">
        <v>149.58417721525632</v>
      </c>
      <c r="CM4726" s="70">
        <v>116.93879181305401</v>
      </c>
    </row>
    <row r="4727" spans="89:91">
      <c r="CK4727" s="63">
        <v>40152</v>
      </c>
      <c r="CL4727" s="70">
        <v>149.45176521446689</v>
      </c>
      <c r="CM4727" s="70">
        <v>116.82189655294064</v>
      </c>
    </row>
    <row r="4728" spans="89:91">
      <c r="CK4728" s="63">
        <v>40153</v>
      </c>
      <c r="CL4728" s="70">
        <v>149.31947042485771</v>
      </c>
      <c r="CM4728" s="70">
        <v>116.70511814457191</v>
      </c>
    </row>
    <row r="4729" spans="89:91">
      <c r="CK4729" s="63">
        <v>40154</v>
      </c>
      <c r="CL4729" s="70">
        <v>148.93660511267186</v>
      </c>
      <c r="CM4729" s="70">
        <v>116.49658219496061</v>
      </c>
    </row>
    <row r="4730" spans="89:91">
      <c r="CK4730" s="63">
        <v>40155</v>
      </c>
      <c r="CL4730" s="70">
        <v>148.80476634308479</v>
      </c>
      <c r="CM4730" s="70">
        <v>116.38012897984812</v>
      </c>
    </row>
    <row r="4731" spans="89:91">
      <c r="CK4731" s="63">
        <v>40156</v>
      </c>
      <c r="CL4731" s="70">
        <v>146.61675538995939</v>
      </c>
      <c r="CM4731" s="70">
        <v>116.11097436154175</v>
      </c>
    </row>
    <row r="4732" spans="89:91">
      <c r="CK4732" s="63">
        <v>40157</v>
      </c>
      <c r="CL4732" s="70">
        <v>146.81991179290225</v>
      </c>
      <c r="CM4732" s="70">
        <v>116.05597263156939</v>
      </c>
    </row>
    <row r="4733" spans="89:91">
      <c r="CK4733" s="63">
        <v>40158</v>
      </c>
      <c r="CL4733" s="70">
        <v>147.00167665616078</v>
      </c>
      <c r="CM4733" s="70">
        <v>116.00096483956364</v>
      </c>
    </row>
    <row r="4734" spans="89:91">
      <c r="CK4734" s="63">
        <v>40159</v>
      </c>
      <c r="CL4734" s="70">
        <v>146.87155068637034</v>
      </c>
      <c r="CM4734" s="70">
        <v>115.88500705730779</v>
      </c>
    </row>
    <row r="4735" spans="89:91">
      <c r="CK4735" s="63">
        <v>40160</v>
      </c>
      <c r="CL4735" s="70">
        <v>146.74153990416417</v>
      </c>
      <c r="CM4735" s="70">
        <v>115.76916518966767</v>
      </c>
    </row>
    <row r="4736" spans="89:91">
      <c r="CK4736" s="63">
        <v>40161</v>
      </c>
      <c r="CL4736" s="70">
        <v>147.32580969544114</v>
      </c>
      <c r="CM4736" s="70">
        <v>115.89672797508851</v>
      </c>
    </row>
    <row r="4737" spans="89:91">
      <c r="CK4737" s="63">
        <v>40162</v>
      </c>
      <c r="CL4737" s="70">
        <v>146.6539097464827</v>
      </c>
      <c r="CM4737" s="70">
        <v>115.78087439089387</v>
      </c>
    </row>
    <row r="4738" spans="89:91">
      <c r="CK4738" s="63">
        <v>40163</v>
      </c>
      <c r="CL4738" s="70">
        <v>146.55209449891757</v>
      </c>
      <c r="CM4738" s="70">
        <v>115.6347862795495</v>
      </c>
    </row>
    <row r="4739" spans="89:91">
      <c r="CK4739" s="63">
        <v>40164</v>
      </c>
      <c r="CL4739" s="70">
        <v>144.92998126631716</v>
      </c>
      <c r="CM4739" s="70">
        <v>115.82239452520794</v>
      </c>
    </row>
    <row r="4740" spans="89:91">
      <c r="CK4740" s="63">
        <v>40165</v>
      </c>
      <c r="CL4740" s="70">
        <v>144.79325917337184</v>
      </c>
      <c r="CM4740" s="70">
        <v>115.49458741780548</v>
      </c>
    </row>
    <row r="4741" spans="89:91">
      <c r="CK4741" s="63">
        <v>40166</v>
      </c>
      <c r="CL4741" s="70">
        <v>144.6650880960234</v>
      </c>
      <c r="CM4741" s="70">
        <v>115.37913582446708</v>
      </c>
    </row>
    <row r="4742" spans="89:91">
      <c r="CK4742" s="63">
        <v>40167</v>
      </c>
      <c r="CL4742" s="70">
        <v>144.53703047578725</v>
      </c>
      <c r="CM4742" s="70">
        <v>115.26379963974392</v>
      </c>
    </row>
    <row r="4743" spans="89:91">
      <c r="CK4743" s="63">
        <v>40168</v>
      </c>
      <c r="CL4743" s="70">
        <v>144.12056911225011</v>
      </c>
      <c r="CM4743" s="70">
        <v>114.99758402135156</v>
      </c>
    </row>
    <row r="4744" spans="89:91">
      <c r="CK4744" s="63">
        <v>40169</v>
      </c>
      <c r="CL4744" s="70">
        <v>143.5434702573169</v>
      </c>
      <c r="CM4744" s="70">
        <v>114.64127918495284</v>
      </c>
    </row>
    <row r="4745" spans="89:91">
      <c r="CK4745" s="63">
        <v>40170</v>
      </c>
      <c r="CL4745" s="70">
        <v>144.1506467566546</v>
      </c>
      <c r="CM4745" s="70">
        <v>114.37598758142819</v>
      </c>
    </row>
    <row r="4746" spans="89:91">
      <c r="CK4746" s="63">
        <v>40171</v>
      </c>
      <c r="CL4746" s="70">
        <v>143.83718425391973</v>
      </c>
      <c r="CM4746" s="70">
        <v>114.17132875319815</v>
      </c>
    </row>
    <row r="4747" spans="89:91">
      <c r="CK4747" s="63">
        <v>40172</v>
      </c>
      <c r="CL4747" s="70">
        <v>143.70985949464682</v>
      </c>
      <c r="CM4747" s="70">
        <v>114.05719992592735</v>
      </c>
    </row>
    <row r="4748" spans="89:91">
      <c r="CK4748" s="63">
        <v>40173</v>
      </c>
      <c r="CL4748" s="70">
        <v>143.58264744332487</v>
      </c>
      <c r="CM4748" s="70">
        <v>113.94318518499809</v>
      </c>
    </row>
    <row r="4749" spans="89:91">
      <c r="CK4749" s="63">
        <v>40174</v>
      </c>
      <c r="CL4749" s="70">
        <v>143.45554800018493</v>
      </c>
      <c r="CM4749" s="70">
        <v>113.82928441636663</v>
      </c>
    </row>
    <row r="4750" spans="89:91">
      <c r="CK4750" s="63">
        <v>40175</v>
      </c>
      <c r="CL4750" s="70">
        <v>144.23642737586246</v>
      </c>
      <c r="CM4750" s="70">
        <v>113.92541535487483</v>
      </c>
    </row>
    <row r="4751" spans="89:91">
      <c r="CK4751" s="63">
        <v>40176</v>
      </c>
      <c r="CL4751" s="70">
        <v>144.91376298026745</v>
      </c>
      <c r="CM4751" s="70">
        <v>114.65036438572719</v>
      </c>
    </row>
    <row r="4752" spans="89:91">
      <c r="CK4752" s="63">
        <v>40177</v>
      </c>
      <c r="CL4752" s="70">
        <v>143.74323785349523</v>
      </c>
      <c r="CM4752" s="70">
        <v>113.72769152452825</v>
      </c>
    </row>
    <row r="4753" spans="89:91">
      <c r="CK4753" s="63">
        <v>40178</v>
      </c>
      <c r="CL4753" s="70">
        <v>143.61520009340973</v>
      </c>
      <c r="CM4753" s="70">
        <v>113.61400616933746</v>
      </c>
    </row>
    <row r="4754" spans="89:91">
      <c r="CK4754" s="63">
        <v>40179</v>
      </c>
      <c r="CL4754" s="70">
        <v>143.53079140943757</v>
      </c>
      <c r="CM4754" s="70">
        <v>113.53605958081144</v>
      </c>
    </row>
    <row r="4755" spans="89:91">
      <c r="CK4755" s="63">
        <v>40180</v>
      </c>
      <c r="CL4755" s="70">
        <v>143.44643233599359</v>
      </c>
      <c r="CM4755" s="70">
        <v>113.45816646870851</v>
      </c>
    </row>
    <row r="4756" spans="89:91">
      <c r="CK4756" s="63">
        <v>40181</v>
      </c>
      <c r="CL4756" s="70">
        <v>143.36212284391956</v>
      </c>
      <c r="CM4756" s="70">
        <v>113.38032679634037</v>
      </c>
    </row>
    <row r="4757" spans="89:91">
      <c r="CK4757" s="63">
        <v>40182</v>
      </c>
      <c r="CL4757" s="70">
        <v>144.16174847655628</v>
      </c>
      <c r="CM4757" s="70">
        <v>113.24290761097704</v>
      </c>
    </row>
    <row r="4758" spans="89:91">
      <c r="CK4758" s="63">
        <v>40183</v>
      </c>
      <c r="CL4758" s="70">
        <v>143.84616874746618</v>
      </c>
      <c r="CM4758" s="70">
        <v>113.19501162217477</v>
      </c>
    </row>
    <row r="4759" spans="89:91">
      <c r="CK4759" s="63">
        <v>40184</v>
      </c>
      <c r="CL4759" s="70">
        <v>144.30490868117639</v>
      </c>
      <c r="CM4759" s="70">
        <v>113.44488365127383</v>
      </c>
    </row>
    <row r="4760" spans="89:91">
      <c r="CK4760" s="63">
        <v>40185</v>
      </c>
      <c r="CL4760" s="70">
        <v>143.15446505342439</v>
      </c>
      <c r="CM4760" s="70">
        <v>112.92072611110498</v>
      </c>
    </row>
    <row r="4761" spans="89:91">
      <c r="CK4761" s="63">
        <v>40186</v>
      </c>
      <c r="CL4761" s="70">
        <v>143.79970155530589</v>
      </c>
      <c r="CM4761" s="70">
        <v>112.93245931200887</v>
      </c>
    </row>
    <row r="4762" spans="89:91">
      <c r="CK4762" s="63">
        <v>40187</v>
      </c>
      <c r="CL4762" s="70">
        <v>143.71518443207677</v>
      </c>
      <c r="CM4762" s="70">
        <v>112.85498030889983</v>
      </c>
    </row>
    <row r="4763" spans="89:91">
      <c r="CK4763" s="63">
        <v>40188</v>
      </c>
      <c r="CL4763" s="70">
        <v>143.63071698311009</v>
      </c>
      <c r="CM4763" s="70">
        <v>112.77755446141992</v>
      </c>
    </row>
    <row r="4764" spans="89:91">
      <c r="CK4764" s="63">
        <v>40189</v>
      </c>
      <c r="CL4764" s="70">
        <v>143.57025716932637</v>
      </c>
      <c r="CM4764" s="70">
        <v>112.58148749220244</v>
      </c>
    </row>
    <row r="4765" spans="89:91">
      <c r="CK4765" s="63">
        <v>40190</v>
      </c>
      <c r="CL4765" s="70">
        <v>143.24862315552019</v>
      </c>
      <c r="CM4765" s="70">
        <v>112.50424927856072</v>
      </c>
    </row>
    <row r="4766" spans="89:91">
      <c r="CK4766" s="63">
        <v>40191</v>
      </c>
      <c r="CL4766" s="70">
        <v>142.79603709652784</v>
      </c>
      <c r="CM4766" s="70">
        <v>112.51596262998609</v>
      </c>
    </row>
    <row r="4767" spans="89:91">
      <c r="CK4767" s="63">
        <v>40192</v>
      </c>
      <c r="CL4767" s="70">
        <v>142.58645631338055</v>
      </c>
      <c r="CM4767" s="70">
        <v>112.43876937065635</v>
      </c>
    </row>
    <row r="4768" spans="89:91">
      <c r="CK4768" s="63">
        <v>40193</v>
      </c>
      <c r="CL4768" s="70">
        <v>142.08464112589024</v>
      </c>
      <c r="CM4768" s="70">
        <v>112.36162907091683</v>
      </c>
    </row>
    <row r="4769" spans="89:91">
      <c r="CK4769" s="63">
        <v>40194</v>
      </c>
      <c r="CL4769" s="70">
        <v>142.00113201569653</v>
      </c>
      <c r="CM4769" s="70">
        <v>112.28454169443398</v>
      </c>
    </row>
    <row r="4770" spans="89:91">
      <c r="CK4770" s="63">
        <v>40195</v>
      </c>
      <c r="CL4770" s="70">
        <v>141.9176719873137</v>
      </c>
      <c r="CM4770" s="70">
        <v>112.20750720489893</v>
      </c>
    </row>
    <row r="4771" spans="89:91">
      <c r="CK4771" s="63">
        <v>40196</v>
      </c>
      <c r="CL4771" s="70">
        <v>141.91372225647464</v>
      </c>
      <c r="CM4771" s="70">
        <v>112.18958826055825</v>
      </c>
    </row>
    <row r="4772" spans="89:91">
      <c r="CK4772" s="63">
        <v>40197</v>
      </c>
      <c r="CL4772" s="70">
        <v>141.71072254540246</v>
      </c>
      <c r="CM4772" s="70">
        <v>112.17164108893226</v>
      </c>
    </row>
    <row r="4773" spans="89:91">
      <c r="CK4773" s="63">
        <v>40198</v>
      </c>
      <c r="CL4773" s="70">
        <v>140.652553108078</v>
      </c>
      <c r="CM4773" s="70">
        <v>112.18315657750674</v>
      </c>
    </row>
    <row r="4774" spans="89:91">
      <c r="CK4774" s="63">
        <v>40199</v>
      </c>
      <c r="CL4774" s="70">
        <v>140.276321091955</v>
      </c>
      <c r="CM4774" s="70">
        <v>112.2240740754994</v>
      </c>
    </row>
    <row r="4775" spans="89:91">
      <c r="CK4775" s="63">
        <v>40200</v>
      </c>
      <c r="CL4775" s="70">
        <v>139.76812764487624</v>
      </c>
      <c r="CM4775" s="70">
        <v>112.11763068174224</v>
      </c>
    </row>
    <row r="4776" spans="89:91">
      <c r="CK4776" s="63">
        <v>40201</v>
      </c>
      <c r="CL4776" s="70">
        <v>139.68598004693337</v>
      </c>
      <c r="CM4776" s="70">
        <v>112.04071070400434</v>
      </c>
    </row>
    <row r="4777" spans="89:91">
      <c r="CK4777" s="63">
        <v>40202</v>
      </c>
      <c r="CL4777" s="70">
        <v>139.60388073058351</v>
      </c>
      <c r="CM4777" s="70">
        <v>111.96384349836785</v>
      </c>
    </row>
    <row r="4778" spans="89:91">
      <c r="CK4778" s="63">
        <v>40203</v>
      </c>
      <c r="CL4778" s="70">
        <v>139.31969414380913</v>
      </c>
      <c r="CM4778" s="70">
        <v>111.85763921275461</v>
      </c>
    </row>
    <row r="4779" spans="89:91">
      <c r="CK4779" s="63">
        <v>40204</v>
      </c>
      <c r="CL4779" s="70">
        <v>139.04795257612409</v>
      </c>
      <c r="CM4779" s="70">
        <v>112.01585482645493</v>
      </c>
    </row>
    <row r="4780" spans="89:91">
      <c r="CK4780" s="63">
        <v>40205</v>
      </c>
      <c r="CL4780" s="70">
        <v>137.86165385926245</v>
      </c>
      <c r="CM4780" s="70">
        <v>111.93900467356504</v>
      </c>
    </row>
    <row r="4781" spans="89:91">
      <c r="CK4781" s="63">
        <v>40206</v>
      </c>
      <c r="CL4781" s="70">
        <v>137.52246420369971</v>
      </c>
      <c r="CM4781" s="70">
        <v>112.00885408184762</v>
      </c>
    </row>
    <row r="4782" spans="89:91">
      <c r="CK4782" s="63">
        <v>40207</v>
      </c>
      <c r="CL4782" s="70">
        <v>137.36306753152513</v>
      </c>
      <c r="CM4782" s="70">
        <v>112.4009566606247</v>
      </c>
    </row>
    <row r="4783" spans="89:91">
      <c r="CK4783" s="63">
        <v>40208</v>
      </c>
      <c r="CL4783" s="70">
        <v>137.28233348840732</v>
      </c>
      <c r="CM4783" s="70">
        <v>112.32384230286063</v>
      </c>
    </row>
    <row r="4784" spans="89:91">
      <c r="CK4784" s="63">
        <v>40209</v>
      </c>
      <c r="CL4784" s="70">
        <v>137.20164689607694</v>
      </c>
      <c r="CM4784" s="70">
        <v>112.24678085055524</v>
      </c>
    </row>
    <row r="4785" spans="89:91">
      <c r="CK4785" s="63">
        <v>40210</v>
      </c>
      <c r="CL4785" s="70">
        <v>137.73386610015058</v>
      </c>
      <c r="CM4785" s="70">
        <v>112.10093393511175</v>
      </c>
    </row>
    <row r="4786" spans="89:91">
      <c r="CK4786" s="63">
        <v>40211</v>
      </c>
      <c r="CL4786" s="70">
        <v>138.47603744942566</v>
      </c>
      <c r="CM4786" s="70">
        <v>111.80937985077466</v>
      </c>
    </row>
    <row r="4787" spans="89:91">
      <c r="CK4787" s="63">
        <v>40212</v>
      </c>
      <c r="CL4787" s="70">
        <v>137.6007480594792</v>
      </c>
      <c r="CM4787" s="70">
        <v>111.69325636268402</v>
      </c>
    </row>
    <row r="4788" spans="89:91">
      <c r="CK4788" s="63">
        <v>40213</v>
      </c>
      <c r="CL4788" s="70">
        <v>136.22690731975069</v>
      </c>
      <c r="CM4788" s="70">
        <v>111.7226574532734</v>
      </c>
    </row>
    <row r="4789" spans="89:91">
      <c r="CK4789" s="63">
        <v>40214</v>
      </c>
      <c r="CL4789" s="70">
        <v>135.68659376641244</v>
      </c>
      <c r="CM4789" s="70">
        <v>111.51936311505087</v>
      </c>
    </row>
    <row r="4790" spans="89:91">
      <c r="CK4790" s="63">
        <v>40215</v>
      </c>
      <c r="CL4790" s="70">
        <v>135.51280479214378</v>
      </c>
      <c r="CM4790" s="70">
        <v>111.34542735401483</v>
      </c>
    </row>
    <row r="4791" spans="89:91">
      <c r="CK4791" s="63">
        <v>40216</v>
      </c>
      <c r="CL4791" s="70">
        <v>135.33923840882341</v>
      </c>
      <c r="CM4791" s="70">
        <v>111.17176287904179</v>
      </c>
    </row>
    <row r="4792" spans="89:91">
      <c r="CK4792" s="63">
        <v>40217</v>
      </c>
      <c r="CL4792" s="70">
        <v>135.6092513295485</v>
      </c>
      <c r="CM4792" s="70">
        <v>111.02727509233921</v>
      </c>
    </row>
    <row r="4793" spans="89:91">
      <c r="CK4793" s="63">
        <v>40218</v>
      </c>
      <c r="CL4793" s="70">
        <v>136.43165542902855</v>
      </c>
      <c r="CM4793" s="70">
        <v>110.91182831896681</v>
      </c>
    </row>
    <row r="4794" spans="89:91">
      <c r="CK4794" s="63">
        <v>40219</v>
      </c>
      <c r="CL4794" s="70">
        <v>136.23793094286617</v>
      </c>
      <c r="CM4794" s="70">
        <v>110.85410303387621</v>
      </c>
    </row>
    <row r="4795" spans="89:91">
      <c r="CK4795" s="63">
        <v>40220</v>
      </c>
      <c r="CL4795" s="70">
        <v>136.0522486116669</v>
      </c>
      <c r="CM4795" s="70">
        <v>110.76751722416908</v>
      </c>
    </row>
    <row r="4796" spans="89:91">
      <c r="CK4796" s="63">
        <v>40221</v>
      </c>
      <c r="CL4796" s="70">
        <v>135.72713788826266</v>
      </c>
      <c r="CM4796" s="70">
        <v>110.70965775113154</v>
      </c>
    </row>
    <row r="4797" spans="89:91">
      <c r="CK4797" s="63">
        <v>40222</v>
      </c>
      <c r="CL4797" s="70">
        <v>135.55329698460912</v>
      </c>
      <c r="CM4797" s="70">
        <v>110.53698488036632</v>
      </c>
    </row>
    <row r="4798" spans="89:91">
      <c r="CK4798" s="63">
        <v>40223</v>
      </c>
      <c r="CL4798" s="70">
        <v>135.37967873841566</v>
      </c>
      <c r="CM4798" s="70">
        <v>110.36458132594541</v>
      </c>
    </row>
    <row r="4799" spans="89:91">
      <c r="CK4799" s="63">
        <v>40224</v>
      </c>
      <c r="CL4799" s="70">
        <v>135.48575894762263</v>
      </c>
      <c r="CM4799" s="70">
        <v>110.36399692210142</v>
      </c>
    </row>
    <row r="4800" spans="89:91">
      <c r="CK4800" s="63">
        <v>40225</v>
      </c>
      <c r="CL4800" s="70">
        <v>135.68501625430599</v>
      </c>
      <c r="CM4800" s="70">
        <v>110.106221831027</v>
      </c>
    </row>
    <row r="4801" spans="89:91">
      <c r="CK4801" s="63">
        <v>40226</v>
      </c>
      <c r="CL4801" s="70">
        <v>135.71672054877192</v>
      </c>
      <c r="CM4801" s="70">
        <v>109.90598754378091</v>
      </c>
    </row>
    <row r="4802" spans="89:91">
      <c r="CK4802" s="63">
        <v>40227</v>
      </c>
      <c r="CL4802" s="70">
        <v>135.70394103293509</v>
      </c>
      <c r="CM4802" s="70">
        <v>109.79148442009392</v>
      </c>
    </row>
    <row r="4803" spans="89:91">
      <c r="CK4803" s="63">
        <v>40228</v>
      </c>
      <c r="CL4803" s="70">
        <v>135.9463025127298</v>
      </c>
      <c r="CM4803" s="70">
        <v>109.62024361612536</v>
      </c>
    </row>
    <row r="4804" spans="89:91">
      <c r="CK4804" s="63">
        <v>40229</v>
      </c>
      <c r="CL4804" s="70">
        <v>135.77218090046512</v>
      </c>
      <c r="CM4804" s="70">
        <v>109.44926989491914</v>
      </c>
    </row>
    <row r="4805" spans="89:91">
      <c r="CK4805" s="63">
        <v>40230</v>
      </c>
      <c r="CL4805" s="70">
        <v>135.59828230519537</v>
      </c>
      <c r="CM4805" s="70">
        <v>109.27856283990867</v>
      </c>
    </row>
    <row r="4806" spans="89:91">
      <c r="CK4806" s="63">
        <v>40231</v>
      </c>
      <c r="CL4806" s="70">
        <v>135.65717220121238</v>
      </c>
      <c r="CM4806" s="70">
        <v>109.24952706632689</v>
      </c>
    </row>
    <row r="4807" spans="89:91">
      <c r="CK4807" s="63">
        <v>40232</v>
      </c>
      <c r="CL4807" s="70">
        <v>134.6435355543959</v>
      </c>
      <c r="CM4807" s="70">
        <v>108.99442085864719</v>
      </c>
    </row>
    <row r="4808" spans="89:91">
      <c r="CK4808" s="63">
        <v>40233</v>
      </c>
      <c r="CL4808" s="70">
        <v>134.6979971911889</v>
      </c>
      <c r="CM4808" s="70">
        <v>108.82442322764233</v>
      </c>
    </row>
    <row r="4809" spans="89:91">
      <c r="CK4809" s="63">
        <v>40234</v>
      </c>
      <c r="CL4809" s="70">
        <v>134.04286421242722</v>
      </c>
      <c r="CM4809" s="70">
        <v>108.62654185682251</v>
      </c>
    </row>
    <row r="4810" spans="89:91">
      <c r="CK4810" s="63">
        <v>40235</v>
      </c>
      <c r="CL4810" s="70">
        <v>134.97477283394213</v>
      </c>
      <c r="CM4810" s="70">
        <v>108.45711800343226</v>
      </c>
    </row>
    <row r="4811" spans="89:91">
      <c r="CK4811" s="63">
        <v>40236</v>
      </c>
      <c r="CL4811" s="70">
        <v>134.80189556823862</v>
      </c>
      <c r="CM4811" s="70">
        <v>108.28795839892268</v>
      </c>
    </row>
    <row r="4812" spans="89:91">
      <c r="CK4812" s="63">
        <v>40237</v>
      </c>
      <c r="CL4812" s="70">
        <v>134.62923972575643</v>
      </c>
      <c r="CM4812" s="70">
        <v>108.11906263114714</v>
      </c>
    </row>
    <row r="4813" spans="89:91">
      <c r="CK4813" s="63">
        <v>40238</v>
      </c>
      <c r="CL4813" s="70">
        <v>134.52540505575169</v>
      </c>
      <c r="CM4813" s="70">
        <v>107.97419056544378</v>
      </c>
    </row>
    <row r="4814" spans="89:91">
      <c r="CK4814" s="63">
        <v>40239</v>
      </c>
      <c r="CL4814" s="70">
        <v>134.98221903554477</v>
      </c>
      <c r="CM4814" s="70">
        <v>107.82948362494092</v>
      </c>
    </row>
    <row r="4815" spans="89:91">
      <c r="CK4815" s="63">
        <v>40240</v>
      </c>
      <c r="CL4815" s="70">
        <v>135.30698606360266</v>
      </c>
      <c r="CM4815" s="70">
        <v>107.74083830962429</v>
      </c>
    </row>
    <row r="4816" spans="89:91">
      <c r="CK4816" s="63">
        <v>40241</v>
      </c>
      <c r="CL4816" s="70">
        <v>134.67067812401709</v>
      </c>
      <c r="CM4816" s="70">
        <v>107.68019122934605</v>
      </c>
    </row>
    <row r="4817" spans="89:91">
      <c r="CK4817" s="63">
        <v>40242</v>
      </c>
      <c r="CL4817" s="70">
        <v>135.15728973279545</v>
      </c>
      <c r="CM4817" s="70">
        <v>107.67537585658667</v>
      </c>
    </row>
    <row r="4818" spans="89:91">
      <c r="CK4818" s="63">
        <v>40243</v>
      </c>
      <c r="CL4818" s="70">
        <v>135.05670677064938</v>
      </c>
      <c r="CM4818" s="70">
        <v>107.58685723140394</v>
      </c>
    </row>
    <row r="4819" spans="89:91">
      <c r="CK4819" s="63">
        <v>40244</v>
      </c>
      <c r="CL4819" s="70">
        <v>134.95619866153049</v>
      </c>
      <c r="CM4819" s="70">
        <v>107.49841137631319</v>
      </c>
    </row>
    <row r="4820" spans="89:91">
      <c r="CK4820" s="63">
        <v>40245</v>
      </c>
      <c r="CL4820" s="70">
        <v>134.59599960649649</v>
      </c>
      <c r="CM4820" s="70">
        <v>107.41003823149094</v>
      </c>
    </row>
    <row r="4821" spans="89:91">
      <c r="CK4821" s="63">
        <v>40246</v>
      </c>
      <c r="CL4821" s="70">
        <v>134.81379173411352</v>
      </c>
      <c r="CM4821" s="70">
        <v>107.40517002874418</v>
      </c>
    </row>
    <row r="4822" spans="89:91">
      <c r="CK4822" s="63">
        <v>40247</v>
      </c>
      <c r="CL4822" s="70">
        <v>134.76548912106068</v>
      </c>
      <c r="CM4822" s="70">
        <v>107.20572193263693</v>
      </c>
    </row>
    <row r="4823" spans="89:91">
      <c r="CK4823" s="63">
        <v>40248</v>
      </c>
      <c r="CL4823" s="70">
        <v>134.73573433464028</v>
      </c>
      <c r="CM4823" s="70">
        <v>107.14535446113905</v>
      </c>
    </row>
    <row r="4824" spans="89:91">
      <c r="CK4824" s="63">
        <v>40249</v>
      </c>
      <c r="CL4824" s="70">
        <v>135.16955701659049</v>
      </c>
      <c r="CM4824" s="70">
        <v>107.08501379169218</v>
      </c>
    </row>
    <row r="4825" spans="89:91">
      <c r="CK4825" s="63">
        <v>40250</v>
      </c>
      <c r="CL4825" s="70">
        <v>135.06896492523106</v>
      </c>
      <c r="CM4825" s="70">
        <v>106.99698049602816</v>
      </c>
    </row>
    <row r="4826" spans="89:91">
      <c r="CK4826" s="63">
        <v>40251</v>
      </c>
      <c r="CL4826" s="70">
        <v>134.96844769369264</v>
      </c>
      <c r="CM4826" s="70">
        <v>106.9090195714726</v>
      </c>
    </row>
    <row r="4827" spans="89:91">
      <c r="CK4827" s="63">
        <v>40252</v>
      </c>
      <c r="CL4827" s="70">
        <v>134.73427529125476</v>
      </c>
      <c r="CM4827" s="70">
        <v>106.90415256290197</v>
      </c>
    </row>
    <row r="4828" spans="89:91">
      <c r="CK4828" s="63">
        <v>40253</v>
      </c>
      <c r="CL4828" s="70">
        <v>134.58430053936692</v>
      </c>
      <c r="CM4828" s="70">
        <v>106.78861683329691</v>
      </c>
    </row>
    <row r="4829" spans="89:91">
      <c r="CK4829" s="63">
        <v>40254</v>
      </c>
      <c r="CL4829" s="70">
        <v>134.80080707354631</v>
      </c>
      <c r="CM4829" s="70">
        <v>106.70082720199032</v>
      </c>
    </row>
    <row r="4830" spans="89:91">
      <c r="CK4830" s="63">
        <v>40255</v>
      </c>
      <c r="CL4830" s="70">
        <v>133.72726450675333</v>
      </c>
      <c r="CM4830" s="70">
        <v>106.61310974147861</v>
      </c>
    </row>
    <row r="4831" spans="89:91">
      <c r="CK4831" s="63">
        <v>40256</v>
      </c>
      <c r="CL4831" s="70">
        <v>133.06649394736934</v>
      </c>
      <c r="CM4831" s="70">
        <v>106.58063035016929</v>
      </c>
    </row>
    <row r="4832" spans="89:91">
      <c r="CK4832" s="63">
        <v>40257</v>
      </c>
      <c r="CL4832" s="70">
        <v>132.96746693854075</v>
      </c>
      <c r="CM4832" s="70">
        <v>106.49301170203684</v>
      </c>
    </row>
    <row r="4833" spans="89:91">
      <c r="CK4833" s="63">
        <v>40258</v>
      </c>
      <c r="CL4833" s="70">
        <v>132.86851362481144</v>
      </c>
      <c r="CM4833" s="70">
        <v>106.40546508413611</v>
      </c>
    </row>
    <row r="4834" spans="89:91">
      <c r="CK4834" s="63">
        <v>40259</v>
      </c>
      <c r="CL4834" s="70">
        <v>132.68430015604505</v>
      </c>
      <c r="CM4834" s="70">
        <v>106.31799043725194</v>
      </c>
    </row>
    <row r="4835" spans="89:91">
      <c r="CK4835" s="63">
        <v>40260</v>
      </c>
      <c r="CL4835" s="70">
        <v>132.93732497363445</v>
      </c>
      <c r="CM4835" s="70">
        <v>106.25808009033945</v>
      </c>
    </row>
    <row r="4836" spans="89:91">
      <c r="CK4836" s="63">
        <v>40261</v>
      </c>
      <c r="CL4836" s="70">
        <v>132.83839409131167</v>
      </c>
      <c r="CM4836" s="70">
        <v>106.17072660687745</v>
      </c>
    </row>
    <row r="4837" spans="89:91">
      <c r="CK4837" s="63">
        <v>40262</v>
      </c>
      <c r="CL4837" s="70">
        <v>131.63966111968944</v>
      </c>
      <c r="CM4837" s="70">
        <v>106.13833934442206</v>
      </c>
    </row>
    <row r="4838" spans="89:91">
      <c r="CK4838" s="63">
        <v>40263</v>
      </c>
      <c r="CL4838" s="70">
        <v>131.18821389084866</v>
      </c>
      <c r="CM4838" s="70">
        <v>106.05108429838016</v>
      </c>
    </row>
    <row r="4839" spans="89:91">
      <c r="CK4839" s="63">
        <v>40264</v>
      </c>
      <c r="CL4839" s="70">
        <v>131.09058468285048</v>
      </c>
      <c r="CM4839" s="70">
        <v>105.96390098365704</v>
      </c>
    </row>
    <row r="4840" spans="89:91">
      <c r="CK4840" s="63">
        <v>40265</v>
      </c>
      <c r="CL4840" s="70">
        <v>130.99302812971951</v>
      </c>
      <c r="CM4840" s="70">
        <v>105.87678934128334</v>
      </c>
    </row>
    <row r="4841" spans="89:91">
      <c r="CK4841" s="63">
        <v>40266</v>
      </c>
      <c r="CL4841" s="70">
        <v>131.96255471759056</v>
      </c>
      <c r="CM4841" s="70">
        <v>105.95389166968847</v>
      </c>
    </row>
    <row r="4842" spans="89:91">
      <c r="CK4842" s="63">
        <v>40267</v>
      </c>
      <c r="CL4842" s="70">
        <v>132.15726622472326</v>
      </c>
      <c r="CM4842" s="70">
        <v>105.92145739515149</v>
      </c>
    </row>
    <row r="4843" spans="89:91">
      <c r="CK4843" s="63">
        <v>40268</v>
      </c>
      <c r="CL4843" s="70">
        <v>132.96335468528548</v>
      </c>
      <c r="CM4843" s="70">
        <v>105.91631693983197</v>
      </c>
    </row>
    <row r="4844" spans="89:91">
      <c r="CK4844" s="63">
        <v>40269</v>
      </c>
      <c r="CL4844" s="70">
        <v>132.91932593098406</v>
      </c>
      <c r="CM4844" s="70">
        <v>105.86917710196512</v>
      </c>
    </row>
    <row r="4845" spans="89:91">
      <c r="CK4845" s="63">
        <v>40270</v>
      </c>
      <c r="CL4845" s="70">
        <v>132.87531175612224</v>
      </c>
      <c r="CM4845" s="70">
        <v>105.82205824447573</v>
      </c>
    </row>
    <row r="4846" spans="89:91">
      <c r="CK4846" s="63">
        <v>40271</v>
      </c>
      <c r="CL4846" s="70">
        <v>132.83131215587233</v>
      </c>
      <c r="CM4846" s="70">
        <v>105.77496035802622</v>
      </c>
    </row>
    <row r="4847" spans="89:91">
      <c r="CK4847" s="63">
        <v>40272</v>
      </c>
      <c r="CL4847" s="70">
        <v>132.78732712540818</v>
      </c>
      <c r="CM4847" s="70">
        <v>105.72788343328304</v>
      </c>
    </row>
    <row r="4848" spans="89:91">
      <c r="CK4848" s="63">
        <v>40273</v>
      </c>
      <c r="CL4848" s="70">
        <v>133.3457651628687</v>
      </c>
      <c r="CM4848" s="70">
        <v>105.7080788346819</v>
      </c>
    </row>
    <row r="4849" spans="89:91">
      <c r="CK4849" s="63">
        <v>40274</v>
      </c>
      <c r="CL4849" s="70">
        <v>133.13896025946258</v>
      </c>
      <c r="CM4849" s="70">
        <v>105.68827092176824</v>
      </c>
    </row>
    <row r="4850" spans="89:91">
      <c r="CK4850" s="63">
        <v>40275</v>
      </c>
      <c r="CL4850" s="70">
        <v>132.75196872655158</v>
      </c>
      <c r="CM4850" s="70">
        <v>105.53232409242088</v>
      </c>
    </row>
    <row r="4851" spans="89:91">
      <c r="CK4851" s="63">
        <v>40276</v>
      </c>
      <c r="CL4851" s="70">
        <v>132.42199374214786</v>
      </c>
      <c r="CM4851" s="70">
        <v>105.4853551570277</v>
      </c>
    </row>
    <row r="4852" spans="89:91">
      <c r="CK4852" s="63">
        <v>40277</v>
      </c>
      <c r="CL4852" s="70">
        <v>132.7781996735099</v>
      </c>
      <c r="CM4852" s="70">
        <v>105.43840712594897</v>
      </c>
    </row>
    <row r="4853" spans="89:91">
      <c r="CK4853" s="63">
        <v>40278</v>
      </c>
      <c r="CL4853" s="70">
        <v>132.73423223042118</v>
      </c>
      <c r="CM4853" s="70">
        <v>105.39147998988098</v>
      </c>
    </row>
    <row r="4854" spans="89:91">
      <c r="CK4854" s="63">
        <v>40279</v>
      </c>
      <c r="CL4854" s="70">
        <v>132.69027934646982</v>
      </c>
      <c r="CM4854" s="70">
        <v>105.34457373952397</v>
      </c>
    </row>
    <row r="4855" spans="89:91">
      <c r="CK4855" s="63">
        <v>40280</v>
      </c>
      <c r="CL4855" s="70">
        <v>133.39662540062409</v>
      </c>
      <c r="CM4855" s="70">
        <v>105.3520215381137</v>
      </c>
    </row>
    <row r="4856" spans="89:91">
      <c r="CK4856" s="63">
        <v>40281</v>
      </c>
      <c r="CL4856" s="70">
        <v>133.41875227574783</v>
      </c>
      <c r="CM4856" s="70">
        <v>105.33228734472374</v>
      </c>
    </row>
    <row r="4857" spans="89:91">
      <c r="CK4857" s="63">
        <v>40282</v>
      </c>
      <c r="CL4857" s="70">
        <v>133.74474222652179</v>
      </c>
      <c r="CM4857" s="70">
        <v>105.20398020978425</v>
      </c>
    </row>
    <row r="4858" spans="89:91">
      <c r="CK4858" s="63">
        <v>40283</v>
      </c>
      <c r="CL4858" s="70">
        <v>133.58088352156025</v>
      </c>
      <c r="CM4858" s="70">
        <v>105.04863609108135</v>
      </c>
    </row>
    <row r="4859" spans="89:91">
      <c r="CK4859" s="63">
        <v>40284</v>
      </c>
      <c r="CL4859" s="70">
        <v>132.40969093446969</v>
      </c>
      <c r="CM4859" s="70">
        <v>104.92052766488777</v>
      </c>
    </row>
    <row r="4860" spans="89:91">
      <c r="CK4860" s="63">
        <v>40285</v>
      </c>
      <c r="CL4860" s="70">
        <v>132.36584551733887</v>
      </c>
      <c r="CM4860" s="70">
        <v>104.87383101978214</v>
      </c>
    </row>
    <row r="4861" spans="89:91">
      <c r="CK4861" s="63">
        <v>40286</v>
      </c>
      <c r="CL4861" s="70">
        <v>132.32201461893848</v>
      </c>
      <c r="CM4861" s="70">
        <v>104.82715515780372</v>
      </c>
    </row>
    <row r="4862" spans="89:91">
      <c r="CK4862" s="63">
        <v>40287</v>
      </c>
      <c r="CL4862" s="70">
        <v>132.2612896172937</v>
      </c>
      <c r="CM4862" s="70">
        <v>104.80758213226896</v>
      </c>
    </row>
    <row r="4863" spans="89:91">
      <c r="CK4863" s="63">
        <v>40288</v>
      </c>
      <c r="CL4863" s="70">
        <v>132.49568044940523</v>
      </c>
      <c r="CM4863" s="70">
        <v>104.78800576471104</v>
      </c>
    </row>
    <row r="4864" spans="89:91">
      <c r="CK4864" s="63">
        <v>40289</v>
      </c>
      <c r="CL4864" s="70">
        <v>132.47767247833363</v>
      </c>
      <c r="CM4864" s="70">
        <v>104.74136810070554</v>
      </c>
    </row>
    <row r="4865" spans="89:91">
      <c r="CK4865" s="63">
        <v>40290</v>
      </c>
      <c r="CL4865" s="70">
        <v>131.91141754989835</v>
      </c>
      <c r="CM4865" s="70">
        <v>104.69475119357661</v>
      </c>
    </row>
    <row r="4866" spans="89:91">
      <c r="CK4866" s="63">
        <v>40291</v>
      </c>
      <c r="CL4866" s="70">
        <v>131.98051292273104</v>
      </c>
      <c r="CM4866" s="70">
        <v>104.67518891552086</v>
      </c>
    </row>
    <row r="4867" spans="89:91">
      <c r="CK4867" s="63">
        <v>40292</v>
      </c>
      <c r="CL4867" s="70">
        <v>131.93680962124762</v>
      </c>
      <c r="CM4867" s="70">
        <v>104.62860146255115</v>
      </c>
    </row>
    <row r="4868" spans="89:91">
      <c r="CK4868" s="63">
        <v>40293</v>
      </c>
      <c r="CL4868" s="70">
        <v>131.89312079143525</v>
      </c>
      <c r="CM4868" s="70">
        <v>104.58203474411074</v>
      </c>
    </row>
    <row r="4869" spans="89:91">
      <c r="CK4869" s="63">
        <v>40294</v>
      </c>
      <c r="CL4869" s="70">
        <v>132.34237026252072</v>
      </c>
      <c r="CM4869" s="70">
        <v>104.56248655281826</v>
      </c>
    </row>
    <row r="4870" spans="89:91">
      <c r="CK4870" s="63">
        <v>40295</v>
      </c>
      <c r="CL4870" s="70">
        <v>131.55425786392695</v>
      </c>
      <c r="CM4870" s="70">
        <v>104.65087819003594</v>
      </c>
    </row>
    <row r="4871" spans="89:91">
      <c r="CK4871" s="63">
        <v>40296</v>
      </c>
      <c r="CL4871" s="70">
        <v>131.56882203987473</v>
      </c>
      <c r="CM4871" s="70">
        <v>104.68522288359331</v>
      </c>
    </row>
    <row r="4872" spans="89:91">
      <c r="CK4872" s="63">
        <v>40297</v>
      </c>
      <c r="CL4872" s="70">
        <v>132.74794230866581</v>
      </c>
      <c r="CM4872" s="70">
        <v>104.69255450565926</v>
      </c>
    </row>
    <row r="4873" spans="89:91">
      <c r="CK4873" s="63">
        <v>40298</v>
      </c>
      <c r="CL4873" s="70">
        <v>132.84788726173943</v>
      </c>
      <c r="CM4873" s="70">
        <v>104.78070817694982</v>
      </c>
    </row>
    <row r="4874" spans="89:91">
      <c r="CK4874" s="63">
        <v>40299</v>
      </c>
      <c r="CL4874" s="70">
        <v>132.79156737407035</v>
      </c>
      <c r="CM4874" s="70">
        <v>104.72592270778449</v>
      </c>
    </row>
    <row r="4875" spans="89:91">
      <c r="CK4875" s="63">
        <v>40300</v>
      </c>
      <c r="CL4875" s="70">
        <v>132.73536120693399</v>
      </c>
      <c r="CM4875" s="70">
        <v>104.67116588365973</v>
      </c>
    </row>
    <row r="4876" spans="89:91">
      <c r="CK4876" s="63">
        <v>40301</v>
      </c>
      <c r="CL4876" s="70">
        <v>132.45288404055785</v>
      </c>
      <c r="CM4876" s="70">
        <v>104.61643768959814</v>
      </c>
    </row>
    <row r="4877" spans="89:91">
      <c r="CK4877" s="63">
        <v>40302</v>
      </c>
      <c r="CL4877" s="70">
        <v>131.39939974214229</v>
      </c>
      <c r="CM4877" s="70">
        <v>104.74999226875127</v>
      </c>
    </row>
    <row r="4878" spans="89:91">
      <c r="CK4878" s="63">
        <v>40303</v>
      </c>
      <c r="CL4878" s="70">
        <v>130.14529205383855</v>
      </c>
      <c r="CM4878" s="70">
        <v>104.69522285965533</v>
      </c>
    </row>
    <row r="4879" spans="89:91">
      <c r="CK4879" s="63">
        <v>40304</v>
      </c>
      <c r="CL4879" s="70">
        <v>127.45250277390072</v>
      </c>
      <c r="CM4879" s="70">
        <v>104.64048208720277</v>
      </c>
    </row>
    <row r="4880" spans="89:91">
      <c r="CK4880" s="63">
        <v>40305</v>
      </c>
      <c r="CL4880" s="70">
        <v>128.09352672000864</v>
      </c>
      <c r="CM4880" s="70">
        <v>104.58576993642063</v>
      </c>
    </row>
    <row r="4881" spans="89:91">
      <c r="CK4881" s="63">
        <v>40306</v>
      </c>
      <c r="CL4881" s="70">
        <v>128.03930907415736</v>
      </c>
      <c r="CM4881" s="70">
        <v>104.53108639234391</v>
      </c>
    </row>
    <row r="4882" spans="89:91">
      <c r="CK4882" s="63">
        <v>40307</v>
      </c>
      <c r="CL4882" s="70">
        <v>127.98511437679691</v>
      </c>
      <c r="CM4882" s="70">
        <v>104.47643144001533</v>
      </c>
    </row>
    <row r="4883" spans="89:91">
      <c r="CK4883" s="63">
        <v>40308</v>
      </c>
      <c r="CL4883" s="70">
        <v>129.74448977179128</v>
      </c>
      <c r="CM4883" s="70">
        <v>104.42180506448545</v>
      </c>
    </row>
    <row r="4884" spans="89:91">
      <c r="CK4884" s="63">
        <v>40309</v>
      </c>
      <c r="CL4884" s="70">
        <v>129.82003546229819</v>
      </c>
      <c r="CM4884" s="70">
        <v>104.39400242597334</v>
      </c>
    </row>
    <row r="4885" spans="89:91">
      <c r="CK4885" s="63">
        <v>40310</v>
      </c>
      <c r="CL4885" s="70">
        <v>129.60052502772578</v>
      </c>
      <c r="CM4885" s="70">
        <v>104.31263798406317</v>
      </c>
    </row>
    <row r="4886" spans="89:91">
      <c r="CK4886" s="63">
        <v>40311</v>
      </c>
      <c r="CL4886" s="70">
        <v>129.46965053032443</v>
      </c>
      <c r="CM4886" s="70">
        <v>104.25809724931092</v>
      </c>
    </row>
    <row r="4887" spans="89:91">
      <c r="CK4887" s="63">
        <v>40312</v>
      </c>
      <c r="CL4887" s="70">
        <v>128.00782003726005</v>
      </c>
      <c r="CM4887" s="70">
        <v>104.25709136541526</v>
      </c>
    </row>
    <row r="4888" spans="89:91">
      <c r="CK4888" s="63">
        <v>40313</v>
      </c>
      <c r="CL4888" s="70">
        <v>127.95363866814102</v>
      </c>
      <c r="CM4888" s="70">
        <v>104.20257967367694</v>
      </c>
    </row>
    <row r="4889" spans="89:91">
      <c r="CK4889" s="63">
        <v>40314</v>
      </c>
      <c r="CL4889" s="70">
        <v>127.89948023215811</v>
      </c>
      <c r="CM4889" s="70">
        <v>104.14809648383228</v>
      </c>
    </row>
    <row r="4890" spans="89:91">
      <c r="CK4890" s="63">
        <v>40315</v>
      </c>
      <c r="CL4890" s="70">
        <v>127.31503511614947</v>
      </c>
      <c r="CM4890" s="70">
        <v>104.25390912783185</v>
      </c>
    </row>
    <row r="4891" spans="89:91">
      <c r="CK4891" s="63">
        <v>40316</v>
      </c>
      <c r="CL4891" s="70">
        <v>127.48322142324702</v>
      </c>
      <c r="CM4891" s="70">
        <v>104.3595826496839</v>
      </c>
    </row>
    <row r="4892" spans="89:91">
      <c r="CK4892" s="63">
        <v>40317</v>
      </c>
      <c r="CL4892" s="70">
        <v>126.72029863483058</v>
      </c>
      <c r="CM4892" s="70">
        <v>104.22496747130938</v>
      </c>
    </row>
    <row r="4893" spans="89:91">
      <c r="CK4893" s="63">
        <v>40318</v>
      </c>
      <c r="CL4893" s="70">
        <v>125.85451423890552</v>
      </c>
      <c r="CM4893" s="70">
        <v>104.14380322799997</v>
      </c>
    </row>
    <row r="4894" spans="89:91">
      <c r="CK4894" s="63">
        <v>40319</v>
      </c>
      <c r="CL4894" s="70">
        <v>126.53721844300587</v>
      </c>
      <c r="CM4894" s="70">
        <v>104.11600617343751</v>
      </c>
    </row>
    <row r="4895" spans="89:91">
      <c r="CK4895" s="63">
        <v>40320</v>
      </c>
      <c r="CL4895" s="70">
        <v>126.48365952966951</v>
      </c>
      <c r="CM4895" s="70">
        <v>104.06156824927119</v>
      </c>
    </row>
    <row r="4896" spans="89:91">
      <c r="CK4896" s="63">
        <v>40321</v>
      </c>
      <c r="CL4896" s="70">
        <v>126.4301232860048</v>
      </c>
      <c r="CM4896" s="70">
        <v>104.00715878842854</v>
      </c>
    </row>
    <row r="4897" spans="89:91">
      <c r="CK4897" s="63">
        <v>40322</v>
      </c>
      <c r="CL4897" s="70">
        <v>126.37660970241653</v>
      </c>
      <c r="CM4897" s="70">
        <v>103.95277777602738</v>
      </c>
    </row>
    <row r="4898" spans="89:91">
      <c r="CK4898" s="63">
        <v>40323</v>
      </c>
      <c r="CL4898" s="70">
        <v>126.32311876931337</v>
      </c>
      <c r="CM4898" s="70">
        <v>103.89842519719312</v>
      </c>
    </row>
    <row r="4899" spans="89:91">
      <c r="CK4899" s="63">
        <v>40324</v>
      </c>
      <c r="CL4899" s="70">
        <v>125.97553473394613</v>
      </c>
      <c r="CM4899" s="70">
        <v>103.97702999383968</v>
      </c>
    </row>
    <row r="4900" spans="89:91">
      <c r="CK4900" s="63">
        <v>40325</v>
      </c>
      <c r="CL4900" s="70">
        <v>127.16832488991989</v>
      </c>
      <c r="CM4900" s="70">
        <v>103.94923662528349</v>
      </c>
    </row>
    <row r="4901" spans="89:91">
      <c r="CK4901" s="63">
        <v>40326</v>
      </c>
      <c r="CL4901" s="70">
        <v>126.96983864362228</v>
      </c>
      <c r="CM4901" s="70">
        <v>104.10734987731094</v>
      </c>
    </row>
    <row r="4902" spans="89:91">
      <c r="CK4902" s="63">
        <v>40327</v>
      </c>
      <c r="CL4902" s="70">
        <v>126.91609661682639</v>
      </c>
      <c r="CM4902" s="70">
        <v>104.05291647916141</v>
      </c>
    </row>
    <row r="4903" spans="89:91">
      <c r="CK4903" s="63">
        <v>40328</v>
      </c>
      <c r="CL4903" s="70">
        <v>126.86237733720786</v>
      </c>
      <c r="CM4903" s="70">
        <v>103.99851154196912</v>
      </c>
    </row>
    <row r="4904" spans="89:91">
      <c r="CK4904" s="63">
        <v>40329</v>
      </c>
      <c r="CL4904" s="70">
        <v>127.34364980972104</v>
      </c>
      <c r="CM4904" s="70">
        <v>104.18278229969424</v>
      </c>
    </row>
    <row r="4905" spans="89:91">
      <c r="CK4905" s="63">
        <v>40330</v>
      </c>
      <c r="CL4905" s="70">
        <v>127.07493999914135</v>
      </c>
      <c r="CM4905" s="70">
        <v>104.17027816651851</v>
      </c>
    </row>
    <row r="4906" spans="89:91">
      <c r="CK4906" s="63">
        <v>40331</v>
      </c>
      <c r="CL4906" s="70">
        <v>126.37142864995565</v>
      </c>
      <c r="CM4906" s="70">
        <v>103.99878974861903</v>
      </c>
    </row>
    <row r="4907" spans="89:91">
      <c r="CK4907" s="63">
        <v>40332</v>
      </c>
      <c r="CL4907" s="70">
        <v>126.58288522442622</v>
      </c>
      <c r="CM4907" s="70">
        <v>103.82741515066586</v>
      </c>
    </row>
    <row r="4908" spans="89:91">
      <c r="CK4908" s="63">
        <v>40333</v>
      </c>
      <c r="CL4908" s="70">
        <v>125.28004095379686</v>
      </c>
      <c r="CM4908" s="70">
        <v>103.89444432137623</v>
      </c>
    </row>
    <row r="4909" spans="89:91">
      <c r="CK4909" s="63">
        <v>40334</v>
      </c>
      <c r="CL4909" s="70">
        <v>125.23500880062512</v>
      </c>
      <c r="CM4909" s="70">
        <v>103.85554172237779</v>
      </c>
    </row>
    <row r="4910" spans="89:91">
      <c r="CK4910" s="63">
        <v>40335</v>
      </c>
      <c r="CL4910" s="70">
        <v>125.18999283434802</v>
      </c>
      <c r="CM4910" s="70">
        <v>103.81665369020455</v>
      </c>
    </row>
    <row r="4911" spans="89:91">
      <c r="CK4911" s="63">
        <v>40336</v>
      </c>
      <c r="CL4911" s="70">
        <v>124.39437337547025</v>
      </c>
      <c r="CM4911" s="70">
        <v>103.72488634569189</v>
      </c>
    </row>
    <row r="4912" spans="89:91">
      <c r="CK4912" s="63">
        <v>40337</v>
      </c>
      <c r="CL4912" s="70">
        <v>124.25743178072071</v>
      </c>
      <c r="CM4912" s="70">
        <v>103.52742503274517</v>
      </c>
    </row>
    <row r="4913" spans="89:91">
      <c r="CK4913" s="63">
        <v>40338</v>
      </c>
      <c r="CL4913" s="70">
        <v>125.10659743510475</v>
      </c>
      <c r="CM4913" s="70">
        <v>103.51508699652864</v>
      </c>
    </row>
    <row r="4914" spans="89:91">
      <c r="CK4914" s="63">
        <v>40339</v>
      </c>
      <c r="CL4914" s="70">
        <v>126.15124115914567</v>
      </c>
      <c r="CM4914" s="70">
        <v>103.52916092406815</v>
      </c>
    </row>
    <row r="4915" spans="89:91">
      <c r="CK4915" s="63">
        <v>40340</v>
      </c>
      <c r="CL4915" s="70">
        <v>126.05104706735627</v>
      </c>
      <c r="CM4915" s="70">
        <v>103.59602449331797</v>
      </c>
    </row>
    <row r="4916" spans="89:91">
      <c r="CK4916" s="63">
        <v>40341</v>
      </c>
      <c r="CL4916" s="70">
        <v>126.00573777454495</v>
      </c>
      <c r="CM4916" s="70">
        <v>103.55723363568339</v>
      </c>
    </row>
    <row r="4917" spans="89:91">
      <c r="CK4917" s="63">
        <v>40342</v>
      </c>
      <c r="CL4917" s="70">
        <v>125.96044476824659</v>
      </c>
      <c r="CM4917" s="70">
        <v>103.51845730303314</v>
      </c>
    </row>
    <row r="4918" spans="89:91">
      <c r="CK4918" s="63">
        <v>40343</v>
      </c>
      <c r="CL4918" s="70">
        <v>126.47784637510222</v>
      </c>
      <c r="CM4918" s="70">
        <v>103.55882857340286</v>
      </c>
    </row>
    <row r="4919" spans="89:91">
      <c r="CK4919" s="63">
        <v>40344</v>
      </c>
      <c r="CL4919" s="70">
        <v>127.38776263296825</v>
      </c>
      <c r="CM4919" s="70">
        <v>103.52005164353855</v>
      </c>
    </row>
    <row r="4920" spans="89:91">
      <c r="CK4920" s="63">
        <v>40345</v>
      </c>
      <c r="CL4920" s="70">
        <v>127.53535726917247</v>
      </c>
      <c r="CM4920" s="70">
        <v>103.48128923344348</v>
      </c>
    </row>
    <row r="4921" spans="89:91">
      <c r="CK4921" s="63">
        <v>40346</v>
      </c>
      <c r="CL4921" s="70">
        <v>127.76027001375662</v>
      </c>
      <c r="CM4921" s="70">
        <v>103.44254133768078</v>
      </c>
    </row>
    <row r="4922" spans="89:91">
      <c r="CK4922" s="63">
        <v>40347</v>
      </c>
      <c r="CL4922" s="70">
        <v>127.80344717110275</v>
      </c>
      <c r="CM4922" s="70">
        <v>103.40380795081566</v>
      </c>
    </row>
    <row r="4923" spans="89:91">
      <c r="CK4923" s="63">
        <v>40348</v>
      </c>
      <c r="CL4923" s="70">
        <v>127.75750797468272</v>
      </c>
      <c r="CM4923" s="70">
        <v>103.36508906741533</v>
      </c>
    </row>
    <row r="4924" spans="89:91">
      <c r="CK4924" s="63">
        <v>40349</v>
      </c>
      <c r="CL4924" s="70">
        <v>127.71158529119577</v>
      </c>
      <c r="CM4924" s="70">
        <v>103.3263846820491</v>
      </c>
    </row>
    <row r="4925" spans="89:91">
      <c r="CK4925" s="63">
        <v>40350</v>
      </c>
      <c r="CL4925" s="70">
        <v>127.66567911470628</v>
      </c>
      <c r="CM4925" s="70">
        <v>103.28769478928824</v>
      </c>
    </row>
    <row r="4926" spans="89:91">
      <c r="CK4926" s="63">
        <v>40351</v>
      </c>
      <c r="CL4926" s="70">
        <v>127.75796649243804</v>
      </c>
      <c r="CM4926" s="70">
        <v>103.32791573066255</v>
      </c>
    </row>
    <row r="4927" spans="89:91">
      <c r="CK4927" s="63">
        <v>40352</v>
      </c>
      <c r="CL4927" s="70">
        <v>126.71620368297181</v>
      </c>
      <c r="CM4927" s="70">
        <v>103.23664739478886</v>
      </c>
    </row>
    <row r="4928" spans="89:91">
      <c r="CK4928" s="63">
        <v>40353</v>
      </c>
      <c r="CL4928" s="70">
        <v>127.42552925336807</v>
      </c>
      <c r="CM4928" s="70">
        <v>103.27682837714195</v>
      </c>
    </row>
    <row r="4929" spans="89:91">
      <c r="CK4929" s="63">
        <v>40354</v>
      </c>
      <c r="CL4929" s="70">
        <v>127.59082682488207</v>
      </c>
      <c r="CM4929" s="70">
        <v>103.29069554272783</v>
      </c>
    </row>
    <row r="4930" spans="89:91">
      <c r="CK4930" s="63">
        <v>40355</v>
      </c>
      <c r="CL4930" s="70">
        <v>127.54496405525695</v>
      </c>
      <c r="CM4930" s="70">
        <v>103.25201901353306</v>
      </c>
    </row>
    <row r="4931" spans="89:91">
      <c r="CK4931" s="63">
        <v>40356</v>
      </c>
      <c r="CL4931" s="70">
        <v>127.4991177710932</v>
      </c>
      <c r="CM4931" s="70">
        <v>103.21335696651315</v>
      </c>
    </row>
    <row r="4932" spans="89:91">
      <c r="CK4932" s="63">
        <v>40357</v>
      </c>
      <c r="CL4932" s="70">
        <v>127.17524115260093</v>
      </c>
      <c r="CM4932" s="70">
        <v>103.20094914939794</v>
      </c>
    </row>
    <row r="4933" spans="89:91">
      <c r="CK4933" s="63">
        <v>40358</v>
      </c>
      <c r="CL4933" s="70">
        <v>126.13337817348797</v>
      </c>
      <c r="CM4933" s="70">
        <v>103.13607629730879</v>
      </c>
    </row>
    <row r="4934" spans="89:91">
      <c r="CK4934" s="63">
        <v>40359</v>
      </c>
      <c r="CL4934" s="70">
        <v>126.57936446012226</v>
      </c>
      <c r="CM4934" s="70">
        <v>103.07123755806309</v>
      </c>
    </row>
    <row r="4935" spans="89:91">
      <c r="CK4935" s="63">
        <v>40360</v>
      </c>
      <c r="CL4935" s="70">
        <v>127.05870942476317</v>
      </c>
      <c r="CM4935" s="70">
        <v>103.08152242355854</v>
      </c>
    </row>
    <row r="4936" spans="89:91">
      <c r="CK4936" s="63">
        <v>40361</v>
      </c>
      <c r="CL4936" s="70">
        <v>127.64440297031554</v>
      </c>
      <c r="CM4936" s="70">
        <v>103.06558298292151</v>
      </c>
    </row>
    <row r="4937" spans="89:91">
      <c r="CK4937" s="63">
        <v>40362</v>
      </c>
      <c r="CL4937" s="70">
        <v>127.5952063319519</v>
      </c>
      <c r="CM4937" s="70">
        <v>103.02345138421407</v>
      </c>
    </row>
    <row r="4938" spans="89:91">
      <c r="CK4938" s="63">
        <v>40363</v>
      </c>
      <c r="CL4938" s="70">
        <v>127.54602865493064</v>
      </c>
      <c r="CM4938" s="70">
        <v>102.98133700824535</v>
      </c>
    </row>
    <row r="4939" spans="89:91">
      <c r="CK4939" s="63">
        <v>40364</v>
      </c>
      <c r="CL4939" s="70">
        <v>127.54759638703229</v>
      </c>
      <c r="CM4939" s="70">
        <v>102.96540640614681</v>
      </c>
    </row>
    <row r="4940" spans="89:91">
      <c r="CK4940" s="63">
        <v>40365</v>
      </c>
      <c r="CL4940" s="70">
        <v>127.83742582167794</v>
      </c>
      <c r="CM4940" s="70">
        <v>102.92331575805748</v>
      </c>
    </row>
    <row r="4941" spans="89:91">
      <c r="CK4941" s="63">
        <v>40366</v>
      </c>
      <c r="CL4941" s="70">
        <v>128.21799517396181</v>
      </c>
      <c r="CM4941" s="70">
        <v>102.90738748555172</v>
      </c>
    </row>
    <row r="4942" spans="89:91">
      <c r="CK4942" s="63">
        <v>40367</v>
      </c>
      <c r="CL4942" s="70">
        <v>128.0700980961451</v>
      </c>
      <c r="CM4942" s="70">
        <v>102.89145503653815</v>
      </c>
    </row>
    <row r="4943" spans="89:91">
      <c r="CK4943" s="63">
        <v>40368</v>
      </c>
      <c r="CL4943" s="70">
        <v>128.02073738659095</v>
      </c>
      <c r="CM4943" s="70">
        <v>102.84939461861237</v>
      </c>
    </row>
    <row r="4944" spans="89:91">
      <c r="CK4944" s="63">
        <v>40369</v>
      </c>
      <c r="CL4944" s="70">
        <v>127.97139570161535</v>
      </c>
      <c r="CM4944" s="70">
        <v>102.80735139432772</v>
      </c>
    </row>
    <row r="4945" spans="89:91">
      <c r="CK4945" s="63">
        <v>40370</v>
      </c>
      <c r="CL4945" s="70">
        <v>127.92207303388594</v>
      </c>
      <c r="CM4945" s="70">
        <v>102.76532535665577</v>
      </c>
    </row>
    <row r="4946" spans="89:91">
      <c r="CK4946" s="63">
        <v>40371</v>
      </c>
      <c r="CL4946" s="70">
        <v>127.82982854699267</v>
      </c>
      <c r="CM4946" s="70">
        <v>102.69722472399668</v>
      </c>
    </row>
    <row r="4947" spans="89:91">
      <c r="CK4947" s="63">
        <v>40372</v>
      </c>
      <c r="CL4947" s="70">
        <v>128.25112386265124</v>
      </c>
      <c r="CM4947" s="70">
        <v>102.60308148705606</v>
      </c>
    </row>
    <row r="4948" spans="89:91">
      <c r="CK4948" s="63">
        <v>40373</v>
      </c>
      <c r="CL4948" s="70">
        <v>128.12535915948638</v>
      </c>
      <c r="CM4948" s="70">
        <v>102.56113895172805</v>
      </c>
    </row>
    <row r="4949" spans="89:91">
      <c r="CK4949" s="63">
        <v>40374</v>
      </c>
      <c r="CL4949" s="70">
        <v>128.13984173392353</v>
      </c>
      <c r="CM4949" s="70">
        <v>102.54527335177688</v>
      </c>
    </row>
    <row r="4950" spans="89:91">
      <c r="CK4950" s="63">
        <v>40375</v>
      </c>
      <c r="CL4950" s="70">
        <v>127.88940595765239</v>
      </c>
      <c r="CM4950" s="70">
        <v>102.47730531042107</v>
      </c>
    </row>
    <row r="4951" spans="89:91">
      <c r="CK4951" s="63">
        <v>40376</v>
      </c>
      <c r="CL4951" s="70">
        <v>127.84011489036679</v>
      </c>
      <c r="CM4951" s="70">
        <v>102.43541419042735</v>
      </c>
    </row>
    <row r="4952" spans="89:91">
      <c r="CK4952" s="63">
        <v>40377</v>
      </c>
      <c r="CL4952" s="70">
        <v>127.7908428208183</v>
      </c>
      <c r="CM4952" s="70">
        <v>102.39354019486844</v>
      </c>
    </row>
    <row r="4953" spans="89:91">
      <c r="CK4953" s="63">
        <v>40378</v>
      </c>
      <c r="CL4953" s="70">
        <v>127.50794218097128</v>
      </c>
      <c r="CM4953" s="70">
        <v>102.37770052145099</v>
      </c>
    </row>
    <row r="4954" spans="89:91">
      <c r="CK4954" s="63">
        <v>40379</v>
      </c>
      <c r="CL4954" s="70">
        <v>127.94085685660555</v>
      </c>
      <c r="CM4954" s="70">
        <v>102.30984354905712</v>
      </c>
    </row>
    <row r="4955" spans="89:91">
      <c r="CK4955" s="63">
        <v>40380</v>
      </c>
      <c r="CL4955" s="70">
        <v>127.71556796085075</v>
      </c>
      <c r="CM4955" s="70">
        <v>102.26802088481288</v>
      </c>
    </row>
    <row r="4956" spans="89:91">
      <c r="CK4956" s="63">
        <v>40381</v>
      </c>
      <c r="CL4956" s="70">
        <v>128.24274878679179</v>
      </c>
      <c r="CM4956" s="70">
        <v>102.17424469408282</v>
      </c>
    </row>
    <row r="4957" spans="89:91">
      <c r="CK4957" s="63">
        <v>40382</v>
      </c>
      <c r="CL4957" s="70">
        <v>128.12456302916678</v>
      </c>
      <c r="CM4957" s="70">
        <v>102.10650277145071</v>
      </c>
    </row>
    <row r="4958" spans="89:91">
      <c r="CK4958" s="63">
        <v>40383</v>
      </c>
      <c r="CL4958" s="70">
        <v>128.07518132776693</v>
      </c>
      <c r="CM4958" s="70">
        <v>102.06476322973671</v>
      </c>
    </row>
    <row r="4959" spans="89:91">
      <c r="CK4959" s="63">
        <v>40384</v>
      </c>
      <c r="CL4959" s="70">
        <v>128.0258186590363</v>
      </c>
      <c r="CM4959" s="70">
        <v>102.02304075049474</v>
      </c>
    </row>
    <row r="4960" spans="89:91">
      <c r="CK4960" s="63">
        <v>40385</v>
      </c>
      <c r="CL4960" s="70">
        <v>128.21065542487099</v>
      </c>
      <c r="CM4960" s="70">
        <v>102.00727817470886</v>
      </c>
    </row>
    <row r="4961" spans="89:91">
      <c r="CK4961" s="63">
        <v>40386</v>
      </c>
      <c r="CL4961" s="70">
        <v>128.02303400370738</v>
      </c>
      <c r="CM4961" s="70">
        <v>101.99151143738686</v>
      </c>
    </row>
    <row r="4962" spans="89:91">
      <c r="CK4962" s="63">
        <v>40387</v>
      </c>
      <c r="CL4962" s="70">
        <v>128.15887955869161</v>
      </c>
      <c r="CM4962" s="70">
        <v>102.00166218679816</v>
      </c>
    </row>
    <row r="4963" spans="89:91">
      <c r="CK4963" s="63">
        <v>40388</v>
      </c>
      <c r="CL4963" s="70">
        <v>128.4067971303939</v>
      </c>
      <c r="CM4963" s="70">
        <v>102.01178759401778</v>
      </c>
    </row>
    <row r="4964" spans="89:91">
      <c r="CK4964" s="63">
        <v>40389</v>
      </c>
      <c r="CL4964" s="70">
        <v>128.58081768714982</v>
      </c>
      <c r="CM4964" s="70">
        <v>102.04778813190903</v>
      </c>
    </row>
    <row r="4965" spans="89:91">
      <c r="CK4965" s="63">
        <v>40390</v>
      </c>
      <c r="CL4965" s="70">
        <v>128.5312601363207</v>
      </c>
      <c r="CM4965" s="70">
        <v>102.00607259182165</v>
      </c>
    </row>
    <row r="4966" spans="89:91">
      <c r="CK4966" s="63">
        <v>40391</v>
      </c>
      <c r="CL4966" s="70">
        <v>128.49934617780906</v>
      </c>
      <c r="CM4966" s="70">
        <v>101.97617667305126</v>
      </c>
    </row>
    <row r="4967" spans="89:91">
      <c r="CK4967" s="63">
        <v>40392</v>
      </c>
      <c r="CL4967" s="70">
        <v>129.08674822612929</v>
      </c>
      <c r="CM4967" s="70">
        <v>101.89454013062939</v>
      </c>
    </row>
    <row r="4968" spans="89:91">
      <c r="CK4968" s="63">
        <v>40393</v>
      </c>
      <c r="CL4968" s="70">
        <v>128.76946370113791</v>
      </c>
      <c r="CM4968" s="70">
        <v>101.76120846208596</v>
      </c>
    </row>
    <row r="4969" spans="89:91">
      <c r="CK4969" s="63">
        <v>40394</v>
      </c>
      <c r="CL4969" s="70">
        <v>128.51333167204314</v>
      </c>
      <c r="CM4969" s="70">
        <v>101.7055247797505</v>
      </c>
    </row>
    <row r="4970" spans="89:91">
      <c r="CK4970" s="63">
        <v>40395</v>
      </c>
      <c r="CL4970" s="70">
        <v>128.76903163036849</v>
      </c>
      <c r="CM4970" s="70">
        <v>101.67571694547104</v>
      </c>
    </row>
    <row r="4971" spans="89:91">
      <c r="CK4971" s="63">
        <v>40396</v>
      </c>
      <c r="CL4971" s="70">
        <v>128.72182972761763</v>
      </c>
      <c r="CM4971" s="70">
        <v>101.62007347456091</v>
      </c>
    </row>
    <row r="4972" spans="89:91">
      <c r="CK4972" s="63">
        <v>40397</v>
      </c>
      <c r="CL4972" s="70">
        <v>128.68986845120045</v>
      </c>
      <c r="CM4972" s="70">
        <v>101.5902906843324</v>
      </c>
    </row>
    <row r="4973" spans="89:91">
      <c r="CK4973" s="63">
        <v>40398</v>
      </c>
      <c r="CL4973" s="70">
        <v>128.65791511068034</v>
      </c>
      <c r="CM4973" s="70">
        <v>101.56051662283792</v>
      </c>
    </row>
    <row r="4974" spans="89:91">
      <c r="CK4974" s="63">
        <v>40399</v>
      </c>
      <c r="CL4974" s="70">
        <v>128.81810097106617</v>
      </c>
      <c r="CM4974" s="70">
        <v>101.53075128751931</v>
      </c>
    </row>
    <row r="4975" spans="89:91">
      <c r="CK4975" s="63">
        <v>40400</v>
      </c>
      <c r="CL4975" s="70">
        <v>128.15163554229613</v>
      </c>
      <c r="CM4975" s="70">
        <v>101.52680876398681</v>
      </c>
    </row>
    <row r="4976" spans="89:91">
      <c r="CK4976" s="63">
        <v>40401</v>
      </c>
      <c r="CL4976" s="70">
        <v>127.43644877248099</v>
      </c>
      <c r="CM4976" s="70">
        <v>101.52285983034066</v>
      </c>
    </row>
    <row r="4977" spans="89:91">
      <c r="CK4977" s="63">
        <v>40402</v>
      </c>
      <c r="CL4977" s="70">
        <v>127.15475102360469</v>
      </c>
      <c r="CM4977" s="70">
        <v>101.46730657225717</v>
      </c>
    </row>
    <row r="4978" spans="89:91">
      <c r="CK4978" s="63">
        <v>40403</v>
      </c>
      <c r="CL4978" s="70">
        <v>127.12912440129942</v>
      </c>
      <c r="CM4978" s="70">
        <v>101.43756855492097</v>
      </c>
    </row>
    <row r="4979" spans="89:91">
      <c r="CK4979" s="63">
        <v>40404</v>
      </c>
      <c r="CL4979" s="70">
        <v>127.09755858923583</v>
      </c>
      <c r="CM4979" s="70">
        <v>101.40783925319678</v>
      </c>
    </row>
    <row r="4980" spans="89:91">
      <c r="CK4980" s="63">
        <v>40405</v>
      </c>
      <c r="CL4980" s="70">
        <v>127.06600061487659</v>
      </c>
      <c r="CM4980" s="70">
        <v>101.37811866453023</v>
      </c>
    </row>
    <row r="4981" spans="89:91">
      <c r="CK4981" s="63">
        <v>40406</v>
      </c>
      <c r="CL4981" s="70">
        <v>127.03445047627559</v>
      </c>
      <c r="CM4981" s="70">
        <v>101.34840678636768</v>
      </c>
    </row>
    <row r="4982" spans="89:91">
      <c r="CK4982" s="63">
        <v>40407</v>
      </c>
      <c r="CL4982" s="70">
        <v>127.98764400047709</v>
      </c>
      <c r="CM4982" s="70">
        <v>101.34446479175153</v>
      </c>
    </row>
    <row r="4983" spans="89:91">
      <c r="CK4983" s="63">
        <v>40408</v>
      </c>
      <c r="CL4983" s="70">
        <v>128.00959072239453</v>
      </c>
      <c r="CM4983" s="70">
        <v>101.3662700278895</v>
      </c>
    </row>
    <row r="4984" spans="89:91">
      <c r="CK4984" s="63">
        <v>40409</v>
      </c>
      <c r="CL4984" s="70">
        <v>127.43571356609966</v>
      </c>
      <c r="CM4984" s="70">
        <v>101.36230769997087</v>
      </c>
    </row>
    <row r="4985" spans="89:91">
      <c r="CK4985" s="63">
        <v>40410</v>
      </c>
      <c r="CL4985" s="70">
        <v>127.26591036158159</v>
      </c>
      <c r="CM4985" s="70">
        <v>101.35833898767538</v>
      </c>
    </row>
    <row r="4986" spans="89:91">
      <c r="CK4986" s="63">
        <v>40411</v>
      </c>
      <c r="CL4986" s="70">
        <v>127.23431058594015</v>
      </c>
      <c r="CM4986" s="70">
        <v>101.32863290653647</v>
      </c>
    </row>
    <row r="4987" spans="89:91">
      <c r="CK4987" s="63">
        <v>40412</v>
      </c>
      <c r="CL4987" s="70">
        <v>127.20271865643606</v>
      </c>
      <c r="CM4987" s="70">
        <v>101.29893553164966</v>
      </c>
    </row>
    <row r="4988" spans="89:91">
      <c r="CK4988" s="63">
        <v>40413</v>
      </c>
      <c r="CL4988" s="70">
        <v>126.98313743158458</v>
      </c>
      <c r="CM4988" s="70">
        <v>101.29496276875706</v>
      </c>
    </row>
    <row r="4989" spans="89:91">
      <c r="CK4989" s="63">
        <v>40414</v>
      </c>
      <c r="CL4989" s="70">
        <v>126.93969172079582</v>
      </c>
      <c r="CM4989" s="70">
        <v>101.34240037634903</v>
      </c>
    </row>
    <row r="4990" spans="89:91">
      <c r="CK4990" s="63">
        <v>40415</v>
      </c>
      <c r="CL4990" s="70">
        <v>126.94658316048472</v>
      </c>
      <c r="CM4990" s="70">
        <v>101.389801477124</v>
      </c>
    </row>
    <row r="4991" spans="89:91">
      <c r="CK4991" s="63">
        <v>40416</v>
      </c>
      <c r="CL4991" s="70">
        <v>127.17411885289577</v>
      </c>
      <c r="CM4991" s="70">
        <v>101.33439287048481</v>
      </c>
    </row>
    <row r="4992" spans="89:91">
      <c r="CK4992" s="63">
        <v>40417</v>
      </c>
      <c r="CL4992" s="70">
        <v>127.44466988947238</v>
      </c>
      <c r="CM4992" s="70">
        <v>101.30469380746896</v>
      </c>
    </row>
    <row r="4993" spans="89:91">
      <c r="CK4993" s="63">
        <v>40418</v>
      </c>
      <c r="CL4993" s="70">
        <v>127.41302572833165</v>
      </c>
      <c r="CM4993" s="70">
        <v>101.27500344864841</v>
      </c>
    </row>
    <row r="4994" spans="89:91">
      <c r="CK4994" s="63">
        <v>40419</v>
      </c>
      <c r="CL4994" s="70">
        <v>127.38138942434909</v>
      </c>
      <c r="CM4994" s="70">
        <v>101.24532179147212</v>
      </c>
    </row>
    <row r="4995" spans="89:91">
      <c r="CK4995" s="63">
        <v>40420</v>
      </c>
      <c r="CL4995" s="70">
        <v>127.13502385461506</v>
      </c>
      <c r="CM4995" s="70">
        <v>101.36962801518503</v>
      </c>
    </row>
    <row r="4996" spans="89:91">
      <c r="CK4996" s="63">
        <v>40421</v>
      </c>
      <c r="CL4996" s="70">
        <v>127.30198477527385</v>
      </c>
      <c r="CM4996" s="70">
        <v>101.33991862546024</v>
      </c>
    </row>
    <row r="4997" spans="89:91">
      <c r="CK4997" s="63">
        <v>40422</v>
      </c>
      <c r="CL4997" s="70">
        <v>127.92397697791715</v>
      </c>
      <c r="CM4997" s="70">
        <v>101.29218387052543</v>
      </c>
    </row>
    <row r="4998" spans="89:91">
      <c r="CK4998" s="63">
        <v>40423</v>
      </c>
      <c r="CL4998" s="70">
        <v>128.02397038082478</v>
      </c>
      <c r="CM4998" s="70">
        <v>101.16757706498838</v>
      </c>
    </row>
    <row r="4999" spans="89:91">
      <c r="CK4999" s="63">
        <v>40424</v>
      </c>
      <c r="CL4999" s="70">
        <v>128.38168445250369</v>
      </c>
      <c r="CM4999" s="70">
        <v>101.06868461227839</v>
      </c>
    </row>
    <row r="5000" spans="89:91">
      <c r="CK5000" s="63">
        <v>40425</v>
      </c>
      <c r="CL5000" s="70">
        <v>128.31688249808758</v>
      </c>
      <c r="CM5000" s="70">
        <v>101.02107761834172</v>
      </c>
    </row>
    <row r="5001" spans="89:91">
      <c r="CK5001" s="63">
        <v>40426</v>
      </c>
      <c r="CL5001" s="70">
        <v>128.25211325311369</v>
      </c>
      <c r="CM5001" s="70">
        <v>100.97349304901539</v>
      </c>
    </row>
    <row r="5002" spans="89:91">
      <c r="CK5002" s="63">
        <v>40427</v>
      </c>
      <c r="CL5002" s="70">
        <v>128.10985084255958</v>
      </c>
      <c r="CM5002" s="70">
        <v>100.90034764129204</v>
      </c>
    </row>
    <row r="5003" spans="89:91">
      <c r="CK5003" s="63">
        <v>40428</v>
      </c>
      <c r="CL5003" s="70">
        <v>127.67716544794592</v>
      </c>
      <c r="CM5003" s="70">
        <v>100.92953354556829</v>
      </c>
    </row>
    <row r="5004" spans="89:91">
      <c r="CK5004" s="63">
        <v>40429</v>
      </c>
      <c r="CL5004" s="70">
        <v>127.90390215069229</v>
      </c>
      <c r="CM5004" s="70">
        <v>100.85643293994785</v>
      </c>
    </row>
    <row r="5005" spans="89:91">
      <c r="CK5005" s="63">
        <v>40430</v>
      </c>
      <c r="CL5005" s="70">
        <v>127.6785042410111</v>
      </c>
      <c r="CM5005" s="70">
        <v>100.7833788066322</v>
      </c>
    </row>
    <row r="5006" spans="89:91">
      <c r="CK5006" s="63">
        <v>40431</v>
      </c>
      <c r="CL5006" s="70">
        <v>127.87373915078288</v>
      </c>
      <c r="CM5006" s="70">
        <v>100.73590620201512</v>
      </c>
    </row>
    <row r="5007" spans="89:91">
      <c r="CK5007" s="63">
        <v>40432</v>
      </c>
      <c r="CL5007" s="70">
        <v>127.80919358689806</v>
      </c>
      <c r="CM5007" s="70">
        <v>100.68845595870617</v>
      </c>
    </row>
    <row r="5008" spans="89:91">
      <c r="CK5008" s="63">
        <v>40433</v>
      </c>
      <c r="CL5008" s="70">
        <v>127.74468060303981</v>
      </c>
      <c r="CM5008" s="70">
        <v>100.64102806617241</v>
      </c>
    </row>
    <row r="5009" spans="89:91">
      <c r="CK5009" s="63">
        <v>40434</v>
      </c>
      <c r="CL5009" s="70">
        <v>128.25026961582739</v>
      </c>
      <c r="CM5009" s="70">
        <v>100.67011956522714</v>
      </c>
    </row>
    <row r="5010" spans="89:91">
      <c r="CK5010" s="63">
        <v>40435</v>
      </c>
      <c r="CL5010" s="70">
        <v>128.95671698885596</v>
      </c>
      <c r="CM5010" s="70">
        <v>100.64818731595319</v>
      </c>
    </row>
    <row r="5011" spans="89:91">
      <c r="CK5011" s="63">
        <v>40436</v>
      </c>
      <c r="CL5011" s="70">
        <v>128.40684076582477</v>
      </c>
      <c r="CM5011" s="70">
        <v>100.62625339226064</v>
      </c>
    </row>
    <row r="5012" spans="89:91">
      <c r="CK5012" s="63">
        <v>40437</v>
      </c>
      <c r="CL5012" s="70">
        <v>128.5471654325909</v>
      </c>
      <c r="CM5012" s="70">
        <v>100.55339179816299</v>
      </c>
    </row>
    <row r="5013" spans="89:91">
      <c r="CK5013" s="63">
        <v>40438</v>
      </c>
      <c r="CL5013" s="70">
        <v>128.58466533562577</v>
      </c>
      <c r="CM5013" s="70">
        <v>100.5569295401649</v>
      </c>
    </row>
    <row r="5014" spans="89:91">
      <c r="CK5014" s="63">
        <v>40439</v>
      </c>
      <c r="CL5014" s="70">
        <v>128.51976092455482</v>
      </c>
      <c r="CM5014" s="70">
        <v>100.5095636013157</v>
      </c>
    </row>
    <row r="5015" spans="89:91">
      <c r="CK5015" s="63">
        <v>40440</v>
      </c>
      <c r="CL5015" s="70">
        <v>128.45488927464211</v>
      </c>
      <c r="CM5015" s="70">
        <v>100.46221997353125</v>
      </c>
    </row>
    <row r="5016" spans="89:91">
      <c r="CK5016" s="63">
        <v>40441</v>
      </c>
      <c r="CL5016" s="70">
        <v>128.18275506256492</v>
      </c>
      <c r="CM5016" s="70">
        <v>100.38948358716621</v>
      </c>
    </row>
    <row r="5017" spans="89:91">
      <c r="CK5017" s="63">
        <v>40442</v>
      </c>
      <c r="CL5017" s="70">
        <v>128.34567935805882</v>
      </c>
      <c r="CM5017" s="70">
        <v>100.36759960912421</v>
      </c>
    </row>
    <row r="5018" spans="89:91">
      <c r="CK5018" s="63">
        <v>40443</v>
      </c>
      <c r="CL5018" s="70">
        <v>129.1269447416831</v>
      </c>
      <c r="CM5018" s="70">
        <v>100.34571397345466</v>
      </c>
    </row>
    <row r="5019" spans="89:91">
      <c r="CK5019" s="63">
        <v>40444</v>
      </c>
      <c r="CL5019" s="70">
        <v>129.22434750025337</v>
      </c>
      <c r="CM5019" s="70">
        <v>100.32382668657471</v>
      </c>
    </row>
    <row r="5020" spans="89:91">
      <c r="CK5020" s="63">
        <v>40445</v>
      </c>
      <c r="CL5020" s="70">
        <v>129.91735641171516</v>
      </c>
      <c r="CM5020" s="70">
        <v>100.45414099883338</v>
      </c>
    </row>
    <row r="5021" spans="89:91">
      <c r="CK5021" s="63">
        <v>40446</v>
      </c>
      <c r="CL5021" s="70">
        <v>129.85177931133703</v>
      </c>
      <c r="CM5021" s="70">
        <v>100.40682347709266</v>
      </c>
    </row>
    <row r="5022" spans="89:91">
      <c r="CK5022" s="63">
        <v>40447</v>
      </c>
      <c r="CL5022" s="70">
        <v>129.78623531166394</v>
      </c>
      <c r="CM5022" s="70">
        <v>100.35952824361047</v>
      </c>
    </row>
    <row r="5023" spans="89:91">
      <c r="CK5023" s="63">
        <v>40448</v>
      </c>
      <c r="CL5023" s="70">
        <v>130.19630414394538</v>
      </c>
      <c r="CM5023" s="70">
        <v>100.59090044146569</v>
      </c>
    </row>
    <row r="5024" spans="89:91">
      <c r="CK5024" s="63">
        <v>40449</v>
      </c>
      <c r="CL5024" s="70">
        <v>130.47635812285796</v>
      </c>
      <c r="CM5024" s="70">
        <v>100.59415739230916</v>
      </c>
    </row>
    <row r="5025" spans="89:91">
      <c r="CK5025" s="63">
        <v>40450</v>
      </c>
      <c r="CL5025" s="70">
        <v>130.29840930295899</v>
      </c>
      <c r="CM5025" s="70">
        <v>100.31900624469107</v>
      </c>
    </row>
    <row r="5026" spans="89:91">
      <c r="CK5026" s="63">
        <v>40451</v>
      </c>
      <c r="CL5026" s="70">
        <v>130.34717972568603</v>
      </c>
      <c r="CM5026" s="70">
        <v>100.17056998236954</v>
      </c>
    </row>
    <row r="5027" spans="89:91">
      <c r="CK5027" s="63">
        <v>40452</v>
      </c>
      <c r="CL5027" s="70">
        <v>131.07536961352537</v>
      </c>
      <c r="CM5027" s="70">
        <v>100.10326840309135</v>
      </c>
    </row>
    <row r="5028" spans="89:91">
      <c r="CK5028" s="63">
        <v>40453</v>
      </c>
      <c r="CL5028" s="70">
        <v>130.95713876695405</v>
      </c>
      <c r="CM5028" s="70">
        <v>100.01075680009457</v>
      </c>
    </row>
    <row r="5029" spans="89:91">
      <c r="CK5029" s="63">
        <v>40454</v>
      </c>
      <c r="CL5029" s="70">
        <v>130.83901456538493</v>
      </c>
      <c r="CM5029" s="70">
        <v>99.918330692774646</v>
      </c>
    </row>
    <row r="5030" spans="89:91">
      <c r="CK5030" s="63">
        <v>40455</v>
      </c>
      <c r="CL5030" s="70">
        <v>130.2228831026483</v>
      </c>
      <c r="CM5030" s="70">
        <v>99.800787782982653</v>
      </c>
    </row>
    <row r="5031" spans="89:91">
      <c r="CK5031" s="63">
        <v>40456</v>
      </c>
      <c r="CL5031" s="70">
        <v>130.94416051588144</v>
      </c>
      <c r="CM5031" s="70">
        <v>99.658197864554026</v>
      </c>
    </row>
    <row r="5032" spans="89:91">
      <c r="CK5032" s="63">
        <v>40457</v>
      </c>
      <c r="CL5032" s="70">
        <v>130.80976437270141</v>
      </c>
      <c r="CM5032" s="70">
        <v>99.616408896310674</v>
      </c>
    </row>
    <row r="5033" spans="89:91">
      <c r="CK5033" s="63">
        <v>40458</v>
      </c>
      <c r="CL5033" s="70">
        <v>130.4703782495726</v>
      </c>
      <c r="CM5033" s="70">
        <v>99.474082408371871</v>
      </c>
    </row>
    <row r="5034" spans="89:91">
      <c r="CK5034" s="63">
        <v>40459</v>
      </c>
      <c r="CL5034" s="70">
        <v>130.82379776125265</v>
      </c>
      <c r="CM5034" s="70">
        <v>99.331933905938214</v>
      </c>
    </row>
    <row r="5035" spans="89:91">
      <c r="CK5035" s="63">
        <v>40460</v>
      </c>
      <c r="CL5035" s="70">
        <v>130.70579383414878</v>
      </c>
      <c r="CM5035" s="70">
        <v>99.240135140713022</v>
      </c>
    </row>
    <row r="5036" spans="89:91">
      <c r="CK5036" s="63">
        <v>40461</v>
      </c>
      <c r="CL5036" s="70">
        <v>130.58789634736428</v>
      </c>
      <c r="CM5036" s="70">
        <v>99.148421212387376</v>
      </c>
    </row>
    <row r="5037" spans="89:91">
      <c r="CK5037" s="63">
        <v>40462</v>
      </c>
      <c r="CL5037" s="70">
        <v>130.47010520488925</v>
      </c>
      <c r="CM5037" s="70">
        <v>99.056792042558271</v>
      </c>
    </row>
    <row r="5038" spans="89:91">
      <c r="CK5038" s="63">
        <v>40463</v>
      </c>
      <c r="CL5038" s="70">
        <v>130.30083374917987</v>
      </c>
      <c r="CM5038" s="70">
        <v>98.940231059580412</v>
      </c>
    </row>
    <row r="5039" spans="89:91">
      <c r="CK5039" s="63">
        <v>40464</v>
      </c>
      <c r="CL5039" s="70">
        <v>130.86003917789589</v>
      </c>
      <c r="CM5039" s="70">
        <v>98.773814169017214</v>
      </c>
    </row>
    <row r="5040" spans="89:91">
      <c r="CK5040" s="63">
        <v>40465</v>
      </c>
      <c r="CL5040" s="70">
        <v>130.66197991107981</v>
      </c>
      <c r="CM5040" s="70">
        <v>98.582650092206208</v>
      </c>
    </row>
    <row r="5041" spans="89:91">
      <c r="CK5041" s="63">
        <v>40466</v>
      </c>
      <c r="CL5041" s="70">
        <v>130.47078598579338</v>
      </c>
      <c r="CM5041" s="70">
        <v>98.666174183140683</v>
      </c>
    </row>
    <row r="5042" spans="89:91">
      <c r="CK5042" s="63">
        <v>40467</v>
      </c>
      <c r="CL5042" s="70">
        <v>130.35310047763568</v>
      </c>
      <c r="CM5042" s="70">
        <v>98.574990687528057</v>
      </c>
    </row>
    <row r="5043" spans="89:91">
      <c r="CK5043" s="63">
        <v>40468</v>
      </c>
      <c r="CL5043" s="70">
        <v>130.23552112258133</v>
      </c>
      <c r="CM5043" s="70">
        <v>98.483891460206394</v>
      </c>
    </row>
    <row r="5044" spans="89:91">
      <c r="CK5044" s="63">
        <v>40469</v>
      </c>
      <c r="CL5044" s="70">
        <v>130.03136790124316</v>
      </c>
      <c r="CM5044" s="70">
        <v>98.367998325593121</v>
      </c>
    </row>
    <row r="5045" spans="89:91">
      <c r="CK5045" s="63">
        <v>40470</v>
      </c>
      <c r="CL5045" s="70">
        <v>128.84611899140117</v>
      </c>
      <c r="CM5045" s="70">
        <v>98.351655711639467</v>
      </c>
    </row>
    <row r="5046" spans="89:91">
      <c r="CK5046" s="63">
        <v>40471</v>
      </c>
      <c r="CL5046" s="70">
        <v>129.53045803305778</v>
      </c>
      <c r="CM5046" s="70">
        <v>98.28559501812498</v>
      </c>
    </row>
    <row r="5047" spans="89:91">
      <c r="CK5047" s="63">
        <v>40472</v>
      </c>
      <c r="CL5047" s="70">
        <v>128.52277143803096</v>
      </c>
      <c r="CM5047" s="70">
        <v>98.1947632391864</v>
      </c>
    </row>
    <row r="5048" spans="89:91">
      <c r="CK5048" s="63">
        <v>40473</v>
      </c>
      <c r="CL5048" s="70">
        <v>128.16397876021944</v>
      </c>
      <c r="CM5048" s="70">
        <v>98.054442884342848</v>
      </c>
    </row>
    <row r="5049" spans="89:91">
      <c r="CK5049" s="63">
        <v>40474</v>
      </c>
      <c r="CL5049" s="70">
        <v>128.04837400737043</v>
      </c>
      <c r="CM5049" s="70">
        <v>97.963824727344644</v>
      </c>
    </row>
    <row r="5050" spans="89:91">
      <c r="CK5050" s="63">
        <v>40475</v>
      </c>
      <c r="CL5050" s="70">
        <v>127.93287353076973</v>
      </c>
      <c r="CM5050" s="70">
        <v>97.873290316173069</v>
      </c>
    </row>
    <row r="5051" spans="89:91">
      <c r="CK5051" s="63">
        <v>40476</v>
      </c>
      <c r="CL5051" s="70">
        <v>127.97161144893327</v>
      </c>
      <c r="CM5051" s="70">
        <v>97.758121969901254</v>
      </c>
    </row>
    <row r="5052" spans="89:91">
      <c r="CK5052" s="63">
        <v>40477</v>
      </c>
      <c r="CL5052" s="70">
        <v>127.58052054815801</v>
      </c>
      <c r="CM5052" s="70">
        <v>97.741861942744009</v>
      </c>
    </row>
    <row r="5053" spans="89:91">
      <c r="CK5053" s="63">
        <v>40478</v>
      </c>
      <c r="CL5053" s="70">
        <v>127.46544207845851</v>
      </c>
      <c r="CM5053" s="70">
        <v>97.651532661068558</v>
      </c>
    </row>
    <row r="5054" spans="89:91">
      <c r="CK5054" s="63">
        <v>40479</v>
      </c>
      <c r="CL5054" s="70">
        <v>127.23734973090959</v>
      </c>
      <c r="CM5054" s="70">
        <v>97.536637720592324</v>
      </c>
    </row>
    <row r="5055" spans="89:91">
      <c r="CK5055" s="63">
        <v>40480</v>
      </c>
      <c r="CL5055" s="70">
        <v>127.50589092809432</v>
      </c>
      <c r="CM5055" s="70">
        <v>97.446498099275317</v>
      </c>
    </row>
    <row r="5056" spans="89:91">
      <c r="CK5056" s="63">
        <v>40481</v>
      </c>
      <c r="CL5056" s="70">
        <v>127.39087977480361</v>
      </c>
      <c r="CM5056" s="70">
        <v>97.356441781540653</v>
      </c>
    </row>
    <row r="5057" spans="89:91">
      <c r="CK5057" s="63">
        <v>40482</v>
      </c>
      <c r="CL5057" s="70">
        <v>127.27597236233059</v>
      </c>
      <c r="CM5057" s="70">
        <v>97.266468690402348</v>
      </c>
    </row>
    <row r="5058" spans="89:91">
      <c r="CK5058" s="63">
        <v>40483</v>
      </c>
      <c r="CL5058" s="70">
        <v>127.07133941865916</v>
      </c>
      <c r="CM5058" s="70">
        <v>97.262897731305671</v>
      </c>
    </row>
    <row r="5059" spans="89:91">
      <c r="CK5059" s="63">
        <v>40484</v>
      </c>
      <c r="CL5059" s="70">
        <v>127.71399448642855</v>
      </c>
      <c r="CM5059" s="70">
        <v>97.185639394487112</v>
      </c>
    </row>
    <row r="5060" spans="89:91">
      <c r="CK5060" s="63">
        <v>40485</v>
      </c>
      <c r="CL5060" s="70">
        <v>127.47727713570561</v>
      </c>
      <c r="CM5060" s="70">
        <v>97.108436227117167</v>
      </c>
    </row>
    <row r="5061" spans="89:91">
      <c r="CK5061" s="63">
        <v>40486</v>
      </c>
      <c r="CL5061" s="70">
        <v>128.6251634012186</v>
      </c>
      <c r="CM5061" s="70">
        <v>97.104871069891061</v>
      </c>
    </row>
    <row r="5062" spans="89:91">
      <c r="CK5062" s="63">
        <v>40487</v>
      </c>
      <c r="CL5062" s="70">
        <v>128.35537797197836</v>
      </c>
      <c r="CM5062" s="70">
        <v>97.027738257576914</v>
      </c>
    </row>
    <row r="5063" spans="89:91">
      <c r="CK5063" s="63">
        <v>40488</v>
      </c>
      <c r="CL5063" s="70">
        <v>128.29616045605187</v>
      </c>
      <c r="CM5063" s="70">
        <v>96.975161576509663</v>
      </c>
    </row>
    <row r="5064" spans="89:91">
      <c r="CK5064" s="63">
        <v>40489</v>
      </c>
      <c r="CL5064" s="70">
        <v>128.23697026047802</v>
      </c>
      <c r="CM5064" s="70">
        <v>96.922613385309759</v>
      </c>
    </row>
    <row r="5065" spans="89:91">
      <c r="CK5065" s="63">
        <v>40490</v>
      </c>
      <c r="CL5065" s="70">
        <v>127.39123762966689</v>
      </c>
      <c r="CM5065" s="70">
        <v>96.992466197175702</v>
      </c>
    </row>
    <row r="5066" spans="89:91">
      <c r="CK5066" s="63">
        <v>40491</v>
      </c>
      <c r="CL5066" s="70">
        <v>127.27062722747193</v>
      </c>
      <c r="CM5066" s="70">
        <v>96.915447385413401</v>
      </c>
    </row>
    <row r="5067" spans="89:91">
      <c r="CK5067" s="63">
        <v>40492</v>
      </c>
      <c r="CL5067" s="70">
        <v>126.48362081745181</v>
      </c>
      <c r="CM5067" s="70">
        <v>96.838483562921198</v>
      </c>
    </row>
    <row r="5068" spans="89:91">
      <c r="CK5068" s="63">
        <v>40493</v>
      </c>
      <c r="CL5068" s="70">
        <v>126.19322400204935</v>
      </c>
      <c r="CM5068" s="70">
        <v>96.810444174887564</v>
      </c>
    </row>
    <row r="5069" spans="89:91">
      <c r="CK5069" s="63">
        <v>40494</v>
      </c>
      <c r="CL5069" s="70">
        <v>125.95130829734029</v>
      </c>
      <c r="CM5069" s="70">
        <v>96.831249741244122</v>
      </c>
    </row>
    <row r="5070" spans="89:91">
      <c r="CK5070" s="63">
        <v>40495</v>
      </c>
      <c r="CL5070" s="70">
        <v>125.8931999132359</v>
      </c>
      <c r="CM5070" s="70">
        <v>96.778779531936863</v>
      </c>
    </row>
    <row r="5071" spans="89:91">
      <c r="CK5071" s="63">
        <v>40496</v>
      </c>
      <c r="CL5071" s="70">
        <v>125.83511833777963</v>
      </c>
      <c r="CM5071" s="70">
        <v>96.726337754802771</v>
      </c>
    </row>
    <row r="5072" spans="89:91">
      <c r="CK5072" s="63">
        <v>40497</v>
      </c>
      <c r="CL5072" s="70">
        <v>125.80372387788256</v>
      </c>
      <c r="CM5072" s="70">
        <v>96.795833504642644</v>
      </c>
    </row>
    <row r="5073" spans="89:91">
      <c r="CK5073" s="63">
        <v>40498</v>
      </c>
      <c r="CL5073" s="70">
        <v>124.92276379714542</v>
      </c>
      <c r="CM5073" s="70">
        <v>96.816488317020855</v>
      </c>
    </row>
    <row r="5074" spans="89:91">
      <c r="CK5074" s="63">
        <v>40499</v>
      </c>
      <c r="CL5074" s="70">
        <v>125.3865449608125</v>
      </c>
      <c r="CM5074" s="70">
        <v>96.764026106526103</v>
      </c>
    </row>
    <row r="5075" spans="89:91">
      <c r="CK5075" s="63">
        <v>40500</v>
      </c>
      <c r="CL5075" s="70">
        <v>125.89283673963696</v>
      </c>
      <c r="CM5075" s="70">
        <v>96.711592323870292</v>
      </c>
    </row>
    <row r="5076" spans="89:91">
      <c r="CK5076" s="63">
        <v>40501</v>
      </c>
      <c r="CL5076" s="70">
        <v>125.7597878447793</v>
      </c>
      <c r="CM5076" s="70">
        <v>96.659186953649055</v>
      </c>
    </row>
    <row r="5077" spans="89:91">
      <c r="CK5077" s="63">
        <v>40502</v>
      </c>
      <c r="CL5077" s="70">
        <v>125.70176781977314</v>
      </c>
      <c r="CM5077" s="70">
        <v>96.606809980466494</v>
      </c>
    </row>
    <row r="5078" spans="89:91">
      <c r="CK5078" s="63">
        <v>40503</v>
      </c>
      <c r="CL5078" s="70">
        <v>125.64377456265008</v>
      </c>
      <c r="CM5078" s="70">
        <v>96.554461388935053</v>
      </c>
    </row>
    <row r="5079" spans="89:91">
      <c r="CK5079" s="63">
        <v>40504</v>
      </c>
      <c r="CL5079" s="70">
        <v>125.58580806106063</v>
      </c>
      <c r="CM5079" s="70">
        <v>96.502141163675446</v>
      </c>
    </row>
    <row r="5080" spans="89:91">
      <c r="CK5080" s="63">
        <v>40505</v>
      </c>
      <c r="CL5080" s="70">
        <v>124.48224617273507</v>
      </c>
      <c r="CM5080" s="70">
        <v>96.449849289316788</v>
      </c>
    </row>
    <row r="5081" spans="89:91">
      <c r="CK5081" s="63">
        <v>40506</v>
      </c>
      <c r="CL5081" s="70">
        <v>124.7446064293715</v>
      </c>
      <c r="CM5081" s="70">
        <v>96.397585750496518</v>
      </c>
    </row>
    <row r="5082" spans="89:91">
      <c r="CK5082" s="63">
        <v>40507</v>
      </c>
      <c r="CL5082" s="70">
        <v>124.79771529687926</v>
      </c>
      <c r="CM5082" s="70">
        <v>96.393850582467891</v>
      </c>
    </row>
    <row r="5083" spans="89:91">
      <c r="CK5083" s="63">
        <v>40508</v>
      </c>
      <c r="CL5083" s="70">
        <v>124.26379623232984</v>
      </c>
      <c r="CM5083" s="70">
        <v>96.462801812204461</v>
      </c>
    </row>
    <row r="5084" spans="89:91">
      <c r="CK5084" s="63">
        <v>40509</v>
      </c>
      <c r="CL5084" s="70">
        <v>124.2064663919387</v>
      </c>
      <c r="CM5084" s="70">
        <v>96.410531254765829</v>
      </c>
    </row>
    <row r="5085" spans="89:91">
      <c r="CK5085" s="63">
        <v>40510</v>
      </c>
      <c r="CL5085" s="70">
        <v>124.14916300100995</v>
      </c>
      <c r="CM5085" s="70">
        <v>96.358289021314519</v>
      </c>
    </row>
    <row r="5086" spans="89:91">
      <c r="CK5086" s="63">
        <v>40511</v>
      </c>
      <c r="CL5086" s="70">
        <v>123.99332047362182</v>
      </c>
      <c r="CM5086" s="70">
        <v>96.427062628030797</v>
      </c>
    </row>
    <row r="5087" spans="89:91">
      <c r="CK5087" s="63">
        <v>40512</v>
      </c>
      <c r="CL5087" s="70">
        <v>124.23542473037901</v>
      </c>
      <c r="CM5087" s="70">
        <v>96.447364619693658</v>
      </c>
    </row>
    <row r="5088" spans="89:91">
      <c r="CK5088" s="63">
        <v>40513</v>
      </c>
      <c r="CL5088" s="70">
        <v>124.50290067753728</v>
      </c>
      <c r="CM5088" s="70">
        <v>96.286458647217898</v>
      </c>
    </row>
    <row r="5089" spans="89:91">
      <c r="CK5089" s="63">
        <v>40514</v>
      </c>
      <c r="CL5089" s="70">
        <v>124.73417640037401</v>
      </c>
      <c r="CM5089" s="70">
        <v>96.173998279804124</v>
      </c>
    </row>
    <row r="5090" spans="89:91">
      <c r="CK5090" s="63">
        <v>40515</v>
      </c>
      <c r="CL5090" s="70">
        <v>125.5676883791008</v>
      </c>
      <c r="CM5090" s="70">
        <v>96.085768975238793</v>
      </c>
    </row>
    <row r="5091" spans="89:91">
      <c r="CK5091" s="63">
        <v>40516</v>
      </c>
      <c r="CL5091" s="70">
        <v>125.52632209672856</v>
      </c>
      <c r="CM5091" s="70">
        <v>96.045884875332035</v>
      </c>
    </row>
    <row r="5092" spans="89:91">
      <c r="CK5092" s="63">
        <v>40517</v>
      </c>
      <c r="CL5092" s="70">
        <v>125.48496944182162</v>
      </c>
      <c r="CM5092" s="70">
        <v>96.006017330857361</v>
      </c>
    </row>
    <row r="5093" spans="89:91">
      <c r="CK5093" s="63">
        <v>40518</v>
      </c>
      <c r="CL5093" s="70">
        <v>125.45689765548755</v>
      </c>
      <c r="CM5093" s="70">
        <v>95.966166334942884</v>
      </c>
    </row>
    <row r="5094" spans="89:91">
      <c r="CK5094" s="63">
        <v>40519</v>
      </c>
      <c r="CL5094" s="70">
        <v>125.46144199148108</v>
      </c>
      <c r="CM5094" s="70">
        <v>95.926331880719388</v>
      </c>
    </row>
    <row r="5095" spans="89:91">
      <c r="CK5095" s="63">
        <v>40520</v>
      </c>
      <c r="CL5095" s="70">
        <v>125.42011071029529</v>
      </c>
      <c r="CM5095" s="70">
        <v>95.886513961320659</v>
      </c>
    </row>
    <row r="5096" spans="89:91">
      <c r="CK5096" s="63">
        <v>40521</v>
      </c>
      <c r="CL5096" s="70">
        <v>124.30365471998353</v>
      </c>
      <c r="CM5096" s="70">
        <v>95.822618373661584</v>
      </c>
    </row>
    <row r="5097" spans="89:91">
      <c r="CK5097" s="63">
        <v>40522</v>
      </c>
      <c r="CL5097" s="70">
        <v>124.12772364714368</v>
      </c>
      <c r="CM5097" s="70">
        <v>95.734675114554562</v>
      </c>
    </row>
    <row r="5098" spans="89:91">
      <c r="CK5098" s="63">
        <v>40523</v>
      </c>
      <c r="CL5098" s="70">
        <v>124.08683173830238</v>
      </c>
      <c r="CM5098" s="70">
        <v>95.694936749679812</v>
      </c>
    </row>
    <row r="5099" spans="89:91">
      <c r="CK5099" s="63">
        <v>40524</v>
      </c>
      <c r="CL5099" s="70">
        <v>124.04595330065149</v>
      </c>
      <c r="CM5099" s="70">
        <v>95.655214879744179</v>
      </c>
    </row>
    <row r="5100" spans="89:91">
      <c r="CK5100" s="63">
        <v>40525</v>
      </c>
      <c r="CL5100" s="70">
        <v>124.6838017359283</v>
      </c>
      <c r="CM5100" s="70">
        <v>95.567401065449133</v>
      </c>
    </row>
    <row r="5101" spans="89:91">
      <c r="CK5101" s="63">
        <v>40526</v>
      </c>
      <c r="CL5101" s="70">
        <v>125.01084285347537</v>
      </c>
      <c r="CM5101" s="70">
        <v>95.551776365709131</v>
      </c>
    </row>
    <row r="5102" spans="89:91">
      <c r="CK5102" s="63">
        <v>40527</v>
      </c>
      <c r="CL5102" s="70">
        <v>124.40263012694597</v>
      </c>
      <c r="CM5102" s="70">
        <v>95.512113920005817</v>
      </c>
    </row>
    <row r="5103" spans="89:91">
      <c r="CK5103" s="63">
        <v>40528</v>
      </c>
      <c r="CL5103" s="70">
        <v>124.25865354721077</v>
      </c>
      <c r="CM5103" s="70">
        <v>95.496492212498978</v>
      </c>
    </row>
    <row r="5104" spans="89:91">
      <c r="CK5104" s="63">
        <v>40529</v>
      </c>
      <c r="CL5104" s="70">
        <v>123.656122630236</v>
      </c>
      <c r="CM5104" s="70">
        <v>95.432838412043452</v>
      </c>
    </row>
    <row r="5105" spans="89:91">
      <c r="CK5105" s="63">
        <v>40530</v>
      </c>
      <c r="CL5105" s="70">
        <v>123.61538608286615</v>
      </c>
      <c r="CM5105" s="70">
        <v>95.393225336119656</v>
      </c>
    </row>
    <row r="5106" spans="89:91">
      <c r="CK5106" s="63">
        <v>40531</v>
      </c>
      <c r="CL5106" s="70">
        <v>123.57466295550539</v>
      </c>
      <c r="CM5106" s="70">
        <v>95.353628703129033</v>
      </c>
    </row>
    <row r="5107" spans="89:91">
      <c r="CK5107" s="63">
        <v>40532</v>
      </c>
      <c r="CL5107" s="70">
        <v>123.66404464534311</v>
      </c>
      <c r="CM5107" s="70">
        <v>95.31404850624628</v>
      </c>
    </row>
    <row r="5108" spans="89:91">
      <c r="CK5108" s="63">
        <v>40533</v>
      </c>
      <c r="CL5108" s="70">
        <v>123.9767041642726</v>
      </c>
      <c r="CM5108" s="70">
        <v>95.250510283505889</v>
      </c>
    </row>
    <row r="5109" spans="89:91">
      <c r="CK5109" s="63">
        <v>40534</v>
      </c>
      <c r="CL5109" s="70">
        <v>123.92603912891889</v>
      </c>
      <c r="CM5109" s="70">
        <v>95.187008386273689</v>
      </c>
    </row>
    <row r="5110" spans="89:91">
      <c r="CK5110" s="63">
        <v>40535</v>
      </c>
      <c r="CL5110" s="70">
        <v>124.09215325637459</v>
      </c>
      <c r="CM5110" s="70">
        <v>95.291224688961265</v>
      </c>
    </row>
    <row r="5111" spans="89:91">
      <c r="CK5111" s="63">
        <v>40536</v>
      </c>
      <c r="CL5111" s="70">
        <v>124.05127306563408</v>
      </c>
      <c r="CM5111" s="70">
        <v>95.25167039526859</v>
      </c>
    </row>
    <row r="5112" spans="89:91">
      <c r="CK5112" s="63">
        <v>40537</v>
      </c>
      <c r="CL5112" s="70">
        <v>124.01040634222373</v>
      </c>
      <c r="CM5112" s="70">
        <v>95.212132520109236</v>
      </c>
    </row>
    <row r="5113" spans="89:91">
      <c r="CK5113" s="63">
        <v>40538</v>
      </c>
      <c r="CL5113" s="70">
        <v>123.96955308170688</v>
      </c>
      <c r="CM5113" s="70">
        <v>95.172611056668103</v>
      </c>
    </row>
    <row r="5114" spans="89:91">
      <c r="CK5114" s="63">
        <v>40539</v>
      </c>
      <c r="CL5114" s="70">
        <v>124.36349694385866</v>
      </c>
      <c r="CM5114" s="70">
        <v>95.276594845792161</v>
      </c>
    </row>
    <row r="5115" spans="89:91">
      <c r="CK5115" s="63">
        <v>40540</v>
      </c>
      <c r="CL5115" s="70">
        <v>124.29981192800244</v>
      </c>
      <c r="CM5115" s="70">
        <v>95.16533198123669</v>
      </c>
    </row>
    <row r="5116" spans="89:91">
      <c r="CK5116" s="63">
        <v>40541</v>
      </c>
      <c r="CL5116" s="70">
        <v>124.65205435422473</v>
      </c>
      <c r="CM5116" s="70">
        <v>95.054145068544813</v>
      </c>
    </row>
    <row r="5117" spans="89:91">
      <c r="CK5117" s="63">
        <v>40542</v>
      </c>
      <c r="CL5117" s="70">
        <v>125.20863459264213</v>
      </c>
      <c r="CM5117" s="70">
        <v>94.966919103849463</v>
      </c>
    </row>
    <row r="5118" spans="89:91">
      <c r="CK5118" s="63">
        <v>40543</v>
      </c>
      <c r="CL5118" s="70">
        <v>125.46063058287835</v>
      </c>
      <c r="CM5118" s="70">
        <v>94.927499425683038</v>
      </c>
    </row>
    <row r="5119" spans="89:91">
      <c r="CK5119" s="63">
        <v>40544</v>
      </c>
      <c r="CL5119" s="70">
        <v>125.43723417128709</v>
      </c>
      <c r="CM5119" s="70">
        <v>94.903905266599551</v>
      </c>
    </row>
    <row r="5120" spans="89:91">
      <c r="CK5120" s="63">
        <v>40545</v>
      </c>
      <c r="CL5120" s="70">
        <v>125.41384212275439</v>
      </c>
      <c r="CM5120" s="70">
        <v>94.880316971826716</v>
      </c>
    </row>
    <row r="5121" spans="89:91">
      <c r="CK5121" s="63">
        <v>40546</v>
      </c>
      <c r="CL5121" s="70">
        <v>125.71359310881975</v>
      </c>
      <c r="CM5121" s="70">
        <v>94.785162557105181</v>
      </c>
    </row>
    <row r="5122" spans="89:91">
      <c r="CK5122" s="63">
        <v>40547</v>
      </c>
      <c r="CL5122" s="70">
        <v>124.87358379570779</v>
      </c>
      <c r="CM5122" s="70">
        <v>94.761603775744078</v>
      </c>
    </row>
    <row r="5123" spans="89:91">
      <c r="CK5123" s="63">
        <v>40548</v>
      </c>
      <c r="CL5123" s="70">
        <v>123.99897949363347</v>
      </c>
      <c r="CM5123" s="70">
        <v>94.714205380267998</v>
      </c>
    </row>
    <row r="5124" spans="89:91">
      <c r="CK5124" s="63">
        <v>40549</v>
      </c>
      <c r="CL5124" s="70">
        <v>123.35138878062611</v>
      </c>
      <c r="CM5124" s="70">
        <v>94.690664235260201</v>
      </c>
    </row>
    <row r="5125" spans="89:91">
      <c r="CK5125" s="63">
        <v>40550</v>
      </c>
      <c r="CL5125" s="70">
        <v>123.26235240461274</v>
      </c>
      <c r="CM5125" s="70">
        <v>94.810130646735985</v>
      </c>
    </row>
    <row r="5126" spans="89:91">
      <c r="CK5126" s="63">
        <v>40551</v>
      </c>
      <c r="CL5126" s="70">
        <v>123.23936593692831</v>
      </c>
      <c r="CM5126" s="70">
        <v>94.786565659574848</v>
      </c>
    </row>
    <row r="5127" spans="89:91">
      <c r="CK5127" s="63">
        <v>40552</v>
      </c>
      <c r="CL5127" s="70">
        <v>123.21638375585438</v>
      </c>
      <c r="CM5127" s="70">
        <v>94.763006529473671</v>
      </c>
    </row>
    <row r="5128" spans="89:91">
      <c r="CK5128" s="63">
        <v>40553</v>
      </c>
      <c r="CL5128" s="70">
        <v>123.17365540721991</v>
      </c>
      <c r="CM5128" s="70">
        <v>94.739453254976695</v>
      </c>
    </row>
    <row r="5129" spans="89:91">
      <c r="CK5129" s="63">
        <v>40554</v>
      </c>
      <c r="CL5129" s="70">
        <v>123.29351875703085</v>
      </c>
      <c r="CM5129" s="70">
        <v>94.715905834628515</v>
      </c>
    </row>
    <row r="5130" spans="89:91">
      <c r="CK5130" s="63">
        <v>40555</v>
      </c>
      <c r="CL5130" s="70">
        <v>123.92801437347816</v>
      </c>
      <c r="CM5130" s="70">
        <v>94.64475624069604</v>
      </c>
    </row>
    <row r="5131" spans="89:91">
      <c r="CK5131" s="63">
        <v>40556</v>
      </c>
      <c r="CL5131" s="70">
        <v>124.69049911481933</v>
      </c>
      <c r="CM5131" s="70">
        <v>94.621232357220038</v>
      </c>
    </row>
    <row r="5132" spans="89:91">
      <c r="CK5132" s="63">
        <v>40557</v>
      </c>
      <c r="CL5132" s="70">
        <v>124.24726600993974</v>
      </c>
      <c r="CM5132" s="70">
        <v>94.645298683928047</v>
      </c>
    </row>
    <row r="5133" spans="89:91">
      <c r="CK5133" s="63">
        <v>40558</v>
      </c>
      <c r="CL5133" s="70">
        <v>124.22409587153736</v>
      </c>
      <c r="CM5133" s="70">
        <v>94.621774665628166</v>
      </c>
    </row>
    <row r="5134" spans="89:91">
      <c r="CK5134" s="63">
        <v>40559</v>
      </c>
      <c r="CL5134" s="70">
        <v>124.20093005399715</v>
      </c>
      <c r="CM5134" s="70">
        <v>94.598256494205486</v>
      </c>
    </row>
    <row r="5135" spans="89:91">
      <c r="CK5135" s="63">
        <v>40560</v>
      </c>
      <c r="CL5135" s="70">
        <v>124.22136927646915</v>
      </c>
      <c r="CM5135" s="70">
        <v>94.598518613698985</v>
      </c>
    </row>
    <row r="5136" spans="89:91">
      <c r="CK5136" s="63">
        <v>40561</v>
      </c>
      <c r="CL5136" s="70">
        <v>124.60288135120088</v>
      </c>
      <c r="CM5136" s="70">
        <v>94.670080368036992</v>
      </c>
    </row>
    <row r="5137" spans="89:91">
      <c r="CK5137" s="63">
        <v>40562</v>
      </c>
      <c r="CL5137" s="70">
        <v>124.91759966086858</v>
      </c>
      <c r="CM5137" s="70">
        <v>94.646550190268059</v>
      </c>
    </row>
    <row r="5138" spans="89:91">
      <c r="CK5138" s="63">
        <v>40563</v>
      </c>
      <c r="CL5138" s="70">
        <v>124.81722445627553</v>
      </c>
      <c r="CM5138" s="70">
        <v>94.623025860907191</v>
      </c>
    </row>
    <row r="5139" spans="89:91">
      <c r="CK5139" s="63">
        <v>40564</v>
      </c>
      <c r="CL5139" s="70">
        <v>125.05705721866036</v>
      </c>
      <c r="CM5139" s="70">
        <v>94.59950737850086</v>
      </c>
    </row>
    <row r="5140" spans="89:91">
      <c r="CK5140" s="63">
        <v>40565</v>
      </c>
      <c r="CL5140" s="70">
        <v>125.03373606708092</v>
      </c>
      <c r="CM5140" s="70">
        <v>94.575994741595792</v>
      </c>
    </row>
    <row r="5141" spans="89:91">
      <c r="CK5141" s="63">
        <v>40566</v>
      </c>
      <c r="CL5141" s="70">
        <v>125.01041926452521</v>
      </c>
      <c r="CM5141" s="70">
        <v>94.552487948739</v>
      </c>
    </row>
    <row r="5142" spans="89:91">
      <c r="CK5142" s="63">
        <v>40567</v>
      </c>
      <c r="CL5142" s="70">
        <v>125.22523789291731</v>
      </c>
      <c r="CM5142" s="70">
        <v>94.576453223433319</v>
      </c>
    </row>
    <row r="5143" spans="89:91">
      <c r="CK5143" s="63">
        <v>40568</v>
      </c>
      <c r="CL5143" s="70">
        <v>125.33843245236807</v>
      </c>
      <c r="CM5143" s="70">
        <v>94.671582384772591</v>
      </c>
    </row>
    <row r="5144" spans="89:91">
      <c r="CK5144" s="63">
        <v>40569</v>
      </c>
      <c r="CL5144" s="70">
        <v>125.481075649768</v>
      </c>
      <c r="CM5144" s="70">
        <v>94.648051833678522</v>
      </c>
    </row>
    <row r="5145" spans="89:91">
      <c r="CK5145" s="63">
        <v>40570</v>
      </c>
      <c r="CL5145" s="70">
        <v>125.45139687620568</v>
      </c>
      <c r="CM5145" s="70">
        <v>94.743104232753339</v>
      </c>
    </row>
    <row r="5146" spans="89:91">
      <c r="CK5146" s="63">
        <v>40571</v>
      </c>
      <c r="CL5146" s="70">
        <v>125.25686414161994</v>
      </c>
      <c r="CM5146" s="70">
        <v>94.861813060258925</v>
      </c>
    </row>
    <row r="5147" spans="89:91">
      <c r="CK5147" s="63">
        <v>40572</v>
      </c>
      <c r="CL5147" s="70">
        <v>125.23350572922818</v>
      </c>
      <c r="CM5147" s="70">
        <v>94.838235227472509</v>
      </c>
    </row>
    <row r="5148" spans="89:91">
      <c r="CK5148" s="63">
        <v>40573</v>
      </c>
      <c r="CL5148" s="70">
        <v>125.21015167280869</v>
      </c>
      <c r="CM5148" s="70">
        <v>94.81466325493885</v>
      </c>
    </row>
    <row r="5149" spans="89:91">
      <c r="CK5149" s="63">
        <v>40574</v>
      </c>
      <c r="CL5149" s="70">
        <v>125.87495552211895</v>
      </c>
      <c r="CM5149" s="70">
        <v>94.956940100458638</v>
      </c>
    </row>
    <row r="5150" spans="89:91">
      <c r="CK5150" s="63">
        <v>40575</v>
      </c>
      <c r="CL5150" s="70">
        <v>126.64483623231544</v>
      </c>
      <c r="CM5150" s="70">
        <v>94.95515528652642</v>
      </c>
    </row>
    <row r="5151" spans="89:91">
      <c r="CK5151" s="63">
        <v>40576</v>
      </c>
      <c r="CL5151" s="70">
        <v>126.68275463809329</v>
      </c>
      <c r="CM5151" s="70">
        <v>95.119118601210957</v>
      </c>
    </row>
    <row r="5152" spans="89:91">
      <c r="CK5152" s="63">
        <v>40577</v>
      </c>
      <c r="CL5152" s="70">
        <v>126.2797577613531</v>
      </c>
      <c r="CM5152" s="70">
        <v>95.046259206002929</v>
      </c>
    </row>
    <row r="5153" spans="89:91">
      <c r="CK5153" s="63">
        <v>40578</v>
      </c>
      <c r="CL5153" s="70">
        <v>125.99918856476164</v>
      </c>
      <c r="CM5153" s="70">
        <v>95.068097821695929</v>
      </c>
    </row>
    <row r="5154" spans="89:91">
      <c r="CK5154" s="63">
        <v>40579</v>
      </c>
      <c r="CL5154" s="70">
        <v>125.98741620870572</v>
      </c>
      <c r="CM5154" s="70">
        <v>95.042597695461438</v>
      </c>
    </row>
    <row r="5155" spans="89:91">
      <c r="CK5155" s="63">
        <v>40580</v>
      </c>
      <c r="CL5155" s="70">
        <v>125.97564495256452</v>
      </c>
      <c r="CM5155" s="70">
        <v>95.017104409128578</v>
      </c>
    </row>
    <row r="5156" spans="89:91">
      <c r="CK5156" s="63">
        <v>40581</v>
      </c>
      <c r="CL5156" s="70">
        <v>125.92698684965302</v>
      </c>
      <c r="CM5156" s="70">
        <v>95.038912766917406</v>
      </c>
    </row>
    <row r="5157" spans="89:91">
      <c r="CK5157" s="63">
        <v>40582</v>
      </c>
      <c r="CL5157" s="70">
        <v>126.43503503475777</v>
      </c>
      <c r="CM5157" s="70">
        <v>94.966138348829617</v>
      </c>
    </row>
    <row r="5158" spans="89:91">
      <c r="CK5158" s="63">
        <v>40583</v>
      </c>
      <c r="CL5158" s="70">
        <v>126.57713651384772</v>
      </c>
      <c r="CM5158" s="70">
        <v>94.940665571195638</v>
      </c>
    </row>
    <row r="5159" spans="89:91">
      <c r="CK5159" s="63">
        <v>40584</v>
      </c>
      <c r="CL5159" s="70">
        <v>126.21710246873164</v>
      </c>
      <c r="CM5159" s="70">
        <v>94.986084764011125</v>
      </c>
    </row>
    <row r="5160" spans="89:91">
      <c r="CK5160" s="63">
        <v>40585</v>
      </c>
      <c r="CL5160" s="70">
        <v>126.12485958504701</v>
      </c>
      <c r="CM5160" s="70">
        <v>95.007850719051604</v>
      </c>
    </row>
    <row r="5161" spans="89:91">
      <c r="CK5161" s="63">
        <v>40586</v>
      </c>
      <c r="CL5161" s="70">
        <v>126.11307548729643</v>
      </c>
      <c r="CM5161" s="70">
        <v>94.982366752904014</v>
      </c>
    </row>
    <row r="5162" spans="89:91">
      <c r="CK5162" s="63">
        <v>40587</v>
      </c>
      <c r="CL5162" s="70">
        <v>126.10129249055764</v>
      </c>
      <c r="CM5162" s="70">
        <v>94.956889622323445</v>
      </c>
    </row>
    <row r="5163" spans="89:91">
      <c r="CK5163" s="63">
        <v>40588</v>
      </c>
      <c r="CL5163" s="70">
        <v>126.09861312128385</v>
      </c>
      <c r="CM5163" s="70">
        <v>94.955022363598076</v>
      </c>
    </row>
    <row r="5164" spans="89:91">
      <c r="CK5164" s="63">
        <v>40589</v>
      </c>
      <c r="CL5164" s="70">
        <v>126.10292709882876</v>
      </c>
      <c r="CM5164" s="70">
        <v>94.976745981758469</v>
      </c>
    </row>
    <row r="5165" spans="89:91">
      <c r="CK5165" s="63">
        <v>40590</v>
      </c>
      <c r="CL5165" s="70">
        <v>126.05963983354391</v>
      </c>
      <c r="CM5165" s="70">
        <v>94.904089603380115</v>
      </c>
    </row>
    <row r="5166" spans="89:91">
      <c r="CK5166" s="63">
        <v>40591</v>
      </c>
      <c r="CL5166" s="70">
        <v>126.54237574041754</v>
      </c>
      <c r="CM5166" s="70">
        <v>94.902217519167209</v>
      </c>
    </row>
    <row r="5167" spans="89:91">
      <c r="CK5167" s="63">
        <v>40592</v>
      </c>
      <c r="CL5167" s="70">
        <v>126.7607140509589</v>
      </c>
      <c r="CM5167" s="70">
        <v>94.900339611151338</v>
      </c>
    </row>
    <row r="5168" spans="89:91">
      <c r="CK5168" s="63">
        <v>40593</v>
      </c>
      <c r="CL5168" s="70">
        <v>126.74887054405448</v>
      </c>
      <c r="CM5168" s="70">
        <v>94.874884482719921</v>
      </c>
    </row>
    <row r="5169" spans="89:91">
      <c r="CK5169" s="63">
        <v>40594</v>
      </c>
      <c r="CL5169" s="70">
        <v>126.73702814371264</v>
      </c>
      <c r="CM5169" s="70">
        <v>94.849436182120371</v>
      </c>
    </row>
    <row r="5170" spans="89:91">
      <c r="CK5170" s="63">
        <v>40595</v>
      </c>
      <c r="CL5170" s="70">
        <v>126.70708724155855</v>
      </c>
      <c r="CM5170" s="70">
        <v>94.894670976868497</v>
      </c>
    </row>
    <row r="5171" spans="89:91">
      <c r="CK5171" s="63">
        <v>40596</v>
      </c>
      <c r="CL5171" s="70">
        <v>126.50278281627143</v>
      </c>
      <c r="CM5171" s="70">
        <v>94.869217368935495</v>
      </c>
    </row>
    <row r="5172" spans="89:91">
      <c r="CK5172" s="63">
        <v>40597</v>
      </c>
      <c r="CL5172" s="70">
        <v>126.53978380090601</v>
      </c>
      <c r="CM5172" s="70">
        <v>94.867316708234966</v>
      </c>
    </row>
    <row r="5173" spans="89:91">
      <c r="CK5173" s="63">
        <v>40598</v>
      </c>
      <c r="CL5173" s="70">
        <v>126.89432761579478</v>
      </c>
      <c r="CM5173" s="70">
        <v>94.818330633510271</v>
      </c>
    </row>
    <row r="5174" spans="89:91">
      <c r="CK5174" s="63">
        <v>40599</v>
      </c>
      <c r="CL5174" s="70">
        <v>126.96239767102296</v>
      </c>
      <c r="CM5174" s="70">
        <v>94.816430992301804</v>
      </c>
    </row>
    <row r="5175" spans="89:91">
      <c r="CK5175" s="63">
        <v>40600</v>
      </c>
      <c r="CL5175" s="70">
        <v>126.9505353204148</v>
      </c>
      <c r="CM5175" s="70">
        <v>94.790998370688385</v>
      </c>
    </row>
    <row r="5176" spans="89:91">
      <c r="CK5176" s="63">
        <v>40601</v>
      </c>
      <c r="CL5176" s="70">
        <v>126.93867407812975</v>
      </c>
      <c r="CM5176" s="70">
        <v>94.765572570869807</v>
      </c>
    </row>
    <row r="5177" spans="89:91">
      <c r="CK5177" s="63">
        <v>40602</v>
      </c>
      <c r="CL5177" s="70">
        <v>127.08898813586313</v>
      </c>
      <c r="CM5177" s="70">
        <v>94.763668148869598</v>
      </c>
    </row>
    <row r="5178" spans="89:91">
      <c r="CK5178" s="63">
        <v>40603</v>
      </c>
      <c r="CL5178" s="70">
        <v>127.02585373106132</v>
      </c>
      <c r="CM5178" s="70">
        <v>94.722744704613035</v>
      </c>
    </row>
    <row r="5179" spans="89:91">
      <c r="CK5179" s="63">
        <v>40604</v>
      </c>
      <c r="CL5179" s="70">
        <v>127.16228565993023</v>
      </c>
      <c r="CM5179" s="70">
        <v>94.634867911099334</v>
      </c>
    </row>
    <row r="5180" spans="89:91">
      <c r="CK5180" s="63">
        <v>40605</v>
      </c>
      <c r="CL5180" s="70">
        <v>127.30946200566255</v>
      </c>
      <c r="CM5180" s="70">
        <v>94.547066821667869</v>
      </c>
    </row>
    <row r="5181" spans="89:91">
      <c r="CK5181" s="63">
        <v>40606</v>
      </c>
      <c r="CL5181" s="70">
        <v>127.69059347763859</v>
      </c>
      <c r="CM5181" s="70">
        <v>94.506242735159972</v>
      </c>
    </row>
    <row r="5182" spans="89:91">
      <c r="CK5182" s="63">
        <v>40607</v>
      </c>
      <c r="CL5182" s="70">
        <v>127.60561348360517</v>
      </c>
      <c r="CM5182" s="70">
        <v>94.441995721008198</v>
      </c>
    </row>
    <row r="5183" spans="89:91">
      <c r="CK5183" s="63">
        <v>40608</v>
      </c>
      <c r="CL5183" s="70">
        <v>127.52069004502499</v>
      </c>
      <c r="CM5183" s="70">
        <v>94.377792383112165</v>
      </c>
    </row>
    <row r="5184" spans="89:91">
      <c r="CK5184" s="63">
        <v>40609</v>
      </c>
      <c r="CL5184" s="70">
        <v>127.43582312425951</v>
      </c>
      <c r="CM5184" s="70">
        <v>94.313632691780001</v>
      </c>
    </row>
    <row r="5185" spans="89:91">
      <c r="CK5185" s="63">
        <v>40610</v>
      </c>
      <c r="CL5185" s="70">
        <v>127.35101268369533</v>
      </c>
      <c r="CM5185" s="70">
        <v>94.249516617339978</v>
      </c>
    </row>
    <row r="5186" spans="89:91">
      <c r="CK5186" s="63">
        <v>40611</v>
      </c>
      <c r="CL5186" s="70">
        <v>126.8909516014737</v>
      </c>
      <c r="CM5186" s="70">
        <v>94.255557363984352</v>
      </c>
    </row>
    <row r="5187" spans="89:91">
      <c r="CK5187" s="63">
        <v>40612</v>
      </c>
      <c r="CL5187" s="70">
        <v>126.26770154655543</v>
      </c>
      <c r="CM5187" s="70">
        <v>94.144770390426459</v>
      </c>
    </row>
    <row r="5188" spans="89:91">
      <c r="CK5188" s="63">
        <v>40613</v>
      </c>
      <c r="CL5188" s="70">
        <v>126.17450993007553</v>
      </c>
      <c r="CM5188" s="70">
        <v>94.010751173747849</v>
      </c>
    </row>
    <row r="5189" spans="89:91">
      <c r="CK5189" s="63">
        <v>40614</v>
      </c>
      <c r="CL5189" s="70">
        <v>126.09053891225028</v>
      </c>
      <c r="CM5189" s="70">
        <v>93.946841003517051</v>
      </c>
    </row>
    <row r="5190" spans="89:91">
      <c r="CK5190" s="63">
        <v>40615</v>
      </c>
      <c r="CL5190" s="70">
        <v>126.00662377838954</v>
      </c>
      <c r="CM5190" s="70">
        <v>93.882974280549504</v>
      </c>
    </row>
    <row r="5191" spans="89:91">
      <c r="CK5191" s="63">
        <v>40616</v>
      </c>
      <c r="CL5191" s="70">
        <v>126.2071419435901</v>
      </c>
      <c r="CM5191" s="70">
        <v>93.842442720834214</v>
      </c>
    </row>
    <row r="5192" spans="89:91">
      <c r="CK5192" s="63">
        <v>40617</v>
      </c>
      <c r="CL5192" s="70">
        <v>126.12844690905487</v>
      </c>
      <c r="CM5192" s="70">
        <v>93.895026526588822</v>
      </c>
    </row>
    <row r="5193" spans="89:91">
      <c r="CK5193" s="63">
        <v>40618</v>
      </c>
      <c r="CL5193" s="70">
        <v>126.04791777970368</v>
      </c>
      <c r="CM5193" s="70">
        <v>93.924235380054213</v>
      </c>
    </row>
    <row r="5194" spans="89:91">
      <c r="CK5194" s="63">
        <v>40619</v>
      </c>
      <c r="CL5194" s="70">
        <v>125.64808520701729</v>
      </c>
      <c r="CM5194" s="70">
        <v>93.883628300179041</v>
      </c>
    </row>
    <row r="5195" spans="89:91">
      <c r="CK5195" s="63">
        <v>40620</v>
      </c>
      <c r="CL5195" s="70">
        <v>126.3268576288187</v>
      </c>
      <c r="CM5195" s="70">
        <v>93.819804550324477</v>
      </c>
    </row>
    <row r="5196" spans="89:91">
      <c r="CK5196" s="63">
        <v>40621</v>
      </c>
      <c r="CL5196" s="70">
        <v>126.24278522132819</v>
      </c>
      <c r="CM5196" s="70">
        <v>93.756024188983133</v>
      </c>
    </row>
    <row r="5197" spans="89:91">
      <c r="CK5197" s="63">
        <v>40622</v>
      </c>
      <c r="CL5197" s="70">
        <v>126.15876876527854</v>
      </c>
      <c r="CM5197" s="70">
        <v>93.692287186658703</v>
      </c>
    </row>
    <row r="5198" spans="89:91">
      <c r="CK5198" s="63">
        <v>40623</v>
      </c>
      <c r="CL5198" s="70">
        <v>126.52351085753625</v>
      </c>
      <c r="CM5198" s="70">
        <v>93.674955778551322</v>
      </c>
    </row>
    <row r="5199" spans="89:91">
      <c r="CK5199" s="63">
        <v>40624</v>
      </c>
      <c r="CL5199" s="70">
        <v>126.41065086509231</v>
      </c>
      <c r="CM5199" s="70">
        <v>93.634439261359816</v>
      </c>
    </row>
    <row r="5200" spans="89:91">
      <c r="CK5200" s="63">
        <v>40625</v>
      </c>
      <c r="CL5200" s="70">
        <v>126.2786865536835</v>
      </c>
      <c r="CM5200" s="70">
        <v>93.570784914618116</v>
      </c>
    </row>
    <row r="5201" spans="89:91">
      <c r="CK5201" s="63">
        <v>40626</v>
      </c>
      <c r="CL5201" s="70">
        <v>126.19464620476182</v>
      </c>
      <c r="CM5201" s="70">
        <v>93.50717384122639</v>
      </c>
    </row>
    <row r="5202" spans="89:91">
      <c r="CK5202" s="63">
        <v>40627</v>
      </c>
      <c r="CL5202" s="70">
        <v>126.11066178594552</v>
      </c>
      <c r="CM5202" s="70">
        <v>93.443606011766661</v>
      </c>
    </row>
    <row r="5203" spans="89:91">
      <c r="CK5203" s="63">
        <v>40628</v>
      </c>
      <c r="CL5203" s="70">
        <v>126.02673326001226</v>
      </c>
      <c r="CM5203" s="70">
        <v>93.380081396840907</v>
      </c>
    </row>
    <row r="5204" spans="89:91">
      <c r="CK5204" s="63">
        <v>40629</v>
      </c>
      <c r="CL5204" s="70">
        <v>125.94286058976454</v>
      </c>
      <c r="CM5204" s="70">
        <v>93.316599967071127</v>
      </c>
    </row>
    <row r="5205" spans="89:91">
      <c r="CK5205" s="63">
        <v>40630</v>
      </c>
      <c r="CL5205" s="70">
        <v>125.768813874177</v>
      </c>
      <c r="CM5205" s="70">
        <v>93.299303782012259</v>
      </c>
    </row>
    <row r="5206" spans="89:91">
      <c r="CK5206" s="63">
        <v>40631</v>
      </c>
      <c r="CL5206" s="70">
        <v>125.96444591067113</v>
      </c>
      <c r="CM5206" s="70">
        <v>93.30504334735086</v>
      </c>
    </row>
    <row r="5207" spans="89:91">
      <c r="CK5207" s="63">
        <v>40632</v>
      </c>
      <c r="CL5207" s="70">
        <v>126.6886680186136</v>
      </c>
      <c r="CM5207" s="70">
        <v>93.31073199050708</v>
      </c>
    </row>
    <row r="5208" spans="89:91">
      <c r="CK5208" s="63">
        <v>40633</v>
      </c>
      <c r="CL5208" s="70">
        <v>127.1410879102915</v>
      </c>
      <c r="CM5208" s="70">
        <v>93.33939380218888</v>
      </c>
    </row>
    <row r="5209" spans="89:91">
      <c r="CK5209" s="63">
        <v>40634</v>
      </c>
      <c r="CL5209" s="70">
        <v>127.43571718587478</v>
      </c>
      <c r="CM5209" s="70">
        <v>93.27422295358167</v>
      </c>
    </row>
    <row r="5210" spans="89:91">
      <c r="CK5210" s="63">
        <v>40635</v>
      </c>
      <c r="CL5210" s="70">
        <v>127.34865543939829</v>
      </c>
      <c r="CM5210" s="70">
        <v>93.209097608157379</v>
      </c>
    </row>
    <row r="5211" spans="89:91">
      <c r="CK5211" s="63">
        <v>40636</v>
      </c>
      <c r="CL5211" s="70">
        <v>127.26165317191132</v>
      </c>
      <c r="CM5211" s="70">
        <v>93.14401773414501</v>
      </c>
    </row>
    <row r="5212" spans="89:91">
      <c r="CK5212" s="63">
        <v>40637</v>
      </c>
      <c r="CL5212" s="70">
        <v>127.15677339819422</v>
      </c>
      <c r="CM5212" s="70">
        <v>93.033063722440218</v>
      </c>
    </row>
    <row r="5213" spans="89:91">
      <c r="CK5213" s="63">
        <v>40638</v>
      </c>
      <c r="CL5213" s="70">
        <v>127.32913810966116</v>
      </c>
      <c r="CM5213" s="70">
        <v>93.013994273383247</v>
      </c>
    </row>
    <row r="5214" spans="89:91">
      <c r="CK5214" s="63">
        <v>40639</v>
      </c>
      <c r="CL5214" s="70">
        <v>127.37003524622557</v>
      </c>
      <c r="CM5214" s="70">
        <v>92.949050623202808</v>
      </c>
    </row>
    <row r="5215" spans="89:91">
      <c r="CK5215" s="63">
        <v>40640</v>
      </c>
      <c r="CL5215" s="70">
        <v>128.00880936442326</v>
      </c>
      <c r="CM5215" s="70">
        <v>92.861240587844151</v>
      </c>
    </row>
    <row r="5216" spans="89:91">
      <c r="CK5216" s="63">
        <v>40641</v>
      </c>
      <c r="CL5216" s="70">
        <v>128.59351671459518</v>
      </c>
      <c r="CM5216" s="70">
        <v>92.727716395058351</v>
      </c>
    </row>
    <row r="5217" spans="89:91">
      <c r="CK5217" s="63">
        <v>40642</v>
      </c>
      <c r="CL5217" s="70">
        <v>128.50566398069952</v>
      </c>
      <c r="CM5217" s="70">
        <v>92.662972628030232</v>
      </c>
    </row>
    <row r="5218" spans="89:91">
      <c r="CK5218" s="63">
        <v>40643</v>
      </c>
      <c r="CL5218" s="70">
        <v>128.41787126618155</v>
      </c>
      <c r="CM5218" s="70">
        <v>92.598274065990751</v>
      </c>
    </row>
    <row r="5219" spans="89:91">
      <c r="CK5219" s="63">
        <v>40644</v>
      </c>
      <c r="CL5219" s="70">
        <v>128.07545167657545</v>
      </c>
      <c r="CM5219" s="70">
        <v>92.533620677377229</v>
      </c>
    </row>
    <row r="5220" spans="89:91">
      <c r="CK5220" s="63">
        <v>40645</v>
      </c>
      <c r="CL5220" s="70">
        <v>127.92659172859592</v>
      </c>
      <c r="CM5220" s="70">
        <v>92.583171705254657</v>
      </c>
    </row>
    <row r="5221" spans="89:91">
      <c r="CK5221" s="63">
        <v>40646</v>
      </c>
      <c r="CL5221" s="70">
        <v>127.78316523514648</v>
      </c>
      <c r="CM5221" s="70">
        <v>92.586976601535099</v>
      </c>
    </row>
    <row r="5222" spans="89:91">
      <c r="CK5222" s="63">
        <v>40647</v>
      </c>
      <c r="CL5222" s="70">
        <v>128.46878044712639</v>
      </c>
      <c r="CM5222" s="70">
        <v>92.727530948159554</v>
      </c>
    </row>
    <row r="5223" spans="89:91">
      <c r="CK5223" s="63">
        <v>40648</v>
      </c>
      <c r="CL5223" s="70">
        <v>128.61380395937476</v>
      </c>
      <c r="CM5223" s="70">
        <v>92.731139501892017</v>
      </c>
    </row>
    <row r="5224" spans="89:91">
      <c r="CK5224" s="63">
        <v>40649</v>
      </c>
      <c r="CL5224" s="70">
        <v>128.5259373656053</v>
      </c>
      <c r="CM5224" s="70">
        <v>92.666393344803595</v>
      </c>
    </row>
    <row r="5225" spans="89:91">
      <c r="CK5225" s="63">
        <v>40650</v>
      </c>
      <c r="CL5225" s="70">
        <v>128.43813080068239</v>
      </c>
      <c r="CM5225" s="70">
        <v>92.601692394372677</v>
      </c>
    </row>
    <row r="5226" spans="89:91">
      <c r="CK5226" s="63">
        <v>40651</v>
      </c>
      <c r="CL5226" s="70">
        <v>127.61052275302546</v>
      </c>
      <c r="CM5226" s="70">
        <v>92.627982109569913</v>
      </c>
    </row>
    <row r="5227" spans="89:91">
      <c r="CK5227" s="63">
        <v>40652</v>
      </c>
      <c r="CL5227" s="70">
        <v>128.25090093693188</v>
      </c>
      <c r="CM5227" s="70">
        <v>92.608748973962847</v>
      </c>
    </row>
    <row r="5228" spans="89:91">
      <c r="CK5228" s="63">
        <v>40653</v>
      </c>
      <c r="CL5228" s="70">
        <v>128.63995202668261</v>
      </c>
      <c r="CM5228" s="70">
        <v>92.612202173688999</v>
      </c>
    </row>
    <row r="5229" spans="89:91">
      <c r="CK5229" s="63">
        <v>40654</v>
      </c>
      <c r="CL5229" s="70">
        <v>128.55206756903277</v>
      </c>
      <c r="CM5229" s="70">
        <v>92.547539060279107</v>
      </c>
    </row>
    <row r="5230" spans="89:91">
      <c r="CK5230" s="63">
        <v>40655</v>
      </c>
      <c r="CL5230" s="70">
        <v>128.46424315243368</v>
      </c>
      <c r="CM5230" s="70">
        <v>92.482921095544398</v>
      </c>
    </row>
    <row r="5231" spans="89:91">
      <c r="CK5231" s="63">
        <v>40656</v>
      </c>
      <c r="CL5231" s="70">
        <v>128.37647873586653</v>
      </c>
      <c r="CM5231" s="70">
        <v>92.418348247961475</v>
      </c>
    </row>
    <row r="5232" spans="89:91">
      <c r="CK5232" s="63">
        <v>40657</v>
      </c>
      <c r="CL5232" s="70">
        <v>128.2887742783403</v>
      </c>
      <c r="CM5232" s="70">
        <v>92.353820486028923</v>
      </c>
    </row>
    <row r="5233" spans="89:91">
      <c r="CK5233" s="63">
        <v>40658</v>
      </c>
      <c r="CL5233" s="70">
        <v>128.56781422274895</v>
      </c>
      <c r="CM5233" s="70">
        <v>92.357214221840437</v>
      </c>
    </row>
    <row r="5234" spans="89:91">
      <c r="CK5234" s="63">
        <v>40659</v>
      </c>
      <c r="CL5234" s="70">
        <v>128.99298707846762</v>
      </c>
      <c r="CM5234" s="70">
        <v>92.292729144525794</v>
      </c>
    </row>
    <row r="5235" spans="89:91">
      <c r="CK5235" s="63">
        <v>40660</v>
      </c>
      <c r="CL5235" s="70">
        <v>129.13515399270372</v>
      </c>
      <c r="CM5235" s="70">
        <v>92.296070783709141</v>
      </c>
    </row>
    <row r="5236" spans="89:91">
      <c r="CK5236" s="63">
        <v>40661</v>
      </c>
      <c r="CL5236" s="70">
        <v>128.53085652408038</v>
      </c>
      <c r="CM5236" s="70">
        <v>92.118737787550245</v>
      </c>
    </row>
    <row r="5237" spans="89:91">
      <c r="CK5237" s="63">
        <v>40662</v>
      </c>
      <c r="CL5237" s="70">
        <v>129.13446633478617</v>
      </c>
      <c r="CM5237" s="70">
        <v>92.054419217762202</v>
      </c>
    </row>
    <row r="5238" spans="89:91">
      <c r="CK5238" s="63">
        <v>40663</v>
      </c>
      <c r="CL5238" s="70">
        <v>129.04624403402394</v>
      </c>
      <c r="CM5238" s="70">
        <v>91.990145556084258</v>
      </c>
    </row>
    <row r="5239" spans="89:91">
      <c r="CK5239" s="63">
        <v>40664</v>
      </c>
      <c r="CL5239" s="70">
        <v>128.9893061274669</v>
      </c>
      <c r="CM5239" s="70">
        <v>91.948382552218277</v>
      </c>
    </row>
    <row r="5240" spans="89:91">
      <c r="CK5240" s="63">
        <v>40665</v>
      </c>
      <c r="CL5240" s="70">
        <v>128.82852594654324</v>
      </c>
      <c r="CM5240" s="70">
        <v>91.884112371629641</v>
      </c>
    </row>
    <row r="5241" spans="89:91">
      <c r="CK5241" s="63">
        <v>40666</v>
      </c>
      <c r="CL5241" s="70">
        <v>128.1008695369425</v>
      </c>
      <c r="CM5241" s="70">
        <v>91.819881596076428</v>
      </c>
    </row>
    <row r="5242" spans="89:91">
      <c r="CK5242" s="63">
        <v>40667</v>
      </c>
      <c r="CL5242" s="70">
        <v>127.69926620076919</v>
      </c>
      <c r="CM5242" s="70">
        <v>91.800701579137424</v>
      </c>
    </row>
    <row r="5243" spans="89:91">
      <c r="CK5243" s="63">
        <v>40668</v>
      </c>
      <c r="CL5243" s="70">
        <v>126.50287420453097</v>
      </c>
      <c r="CM5243" s="70">
        <v>91.781520052362623</v>
      </c>
    </row>
    <row r="5244" spans="89:91">
      <c r="CK5244" s="63">
        <v>40669</v>
      </c>
      <c r="CL5244" s="70">
        <v>126.54603687311896</v>
      </c>
      <c r="CM5244" s="70">
        <v>91.762337021076107</v>
      </c>
    </row>
    <row r="5245" spans="89:91">
      <c r="CK5245" s="63">
        <v>40670</v>
      </c>
      <c r="CL5245" s="70">
        <v>126.49022194879014</v>
      </c>
      <c r="CM5245" s="70">
        <v>91.720677440991807</v>
      </c>
    </row>
    <row r="5246" spans="89:91">
      <c r="CK5246" s="63">
        <v>40671</v>
      </c>
      <c r="CL5246" s="70">
        <v>126.4344316424253</v>
      </c>
      <c r="CM5246" s="70">
        <v>91.679036774120348</v>
      </c>
    </row>
    <row r="5247" spans="89:91">
      <c r="CK5247" s="63">
        <v>40672</v>
      </c>
      <c r="CL5247" s="70">
        <v>126.16506187882312</v>
      </c>
      <c r="CM5247" s="70">
        <v>91.659869659023471</v>
      </c>
    </row>
    <row r="5248" spans="89:91">
      <c r="CK5248" s="63">
        <v>40673</v>
      </c>
      <c r="CL5248" s="70">
        <v>126.35996776010039</v>
      </c>
      <c r="CM5248" s="70">
        <v>91.618256598539816</v>
      </c>
    </row>
    <row r="5249" spans="89:91">
      <c r="CK5249" s="63">
        <v>40674</v>
      </c>
      <c r="CL5249" s="70">
        <v>125.54333906200796</v>
      </c>
      <c r="CM5249" s="70">
        <v>91.599096693361105</v>
      </c>
    </row>
    <row r="5250" spans="89:91">
      <c r="CK5250" s="63">
        <v>40675</v>
      </c>
      <c r="CL5250" s="70">
        <v>125.68210644494317</v>
      </c>
      <c r="CM5250" s="70">
        <v>91.535087145275313</v>
      </c>
    </row>
    <row r="5251" spans="89:91">
      <c r="CK5251" s="63">
        <v>40676</v>
      </c>
      <c r="CL5251" s="70">
        <v>124.85060657452867</v>
      </c>
      <c r="CM5251" s="70">
        <v>91.515944633123922</v>
      </c>
    </row>
    <row r="5252" spans="89:91">
      <c r="CK5252" s="63">
        <v>40677</v>
      </c>
      <c r="CL5252" s="70">
        <v>124.79553944377881</v>
      </c>
      <c r="CM5252" s="70">
        <v>91.474396913784986</v>
      </c>
    </row>
    <row r="5253" spans="89:91">
      <c r="CK5253" s="63">
        <v>40678</v>
      </c>
      <c r="CL5253" s="70">
        <v>124.74049660116802</v>
      </c>
      <c r="CM5253" s="70">
        <v>91.432868056874824</v>
      </c>
    </row>
    <row r="5254" spans="89:91">
      <c r="CK5254" s="63">
        <v>40679</v>
      </c>
      <c r="CL5254" s="70">
        <v>124.9120819490693</v>
      </c>
      <c r="CM5254" s="70">
        <v>91.413741438119331</v>
      </c>
    </row>
    <row r="5255" spans="89:91">
      <c r="CK5255" s="63">
        <v>40680</v>
      </c>
      <c r="CL5255" s="70">
        <v>125.058100042143</v>
      </c>
      <c r="CM5255" s="70">
        <v>91.394613340810807</v>
      </c>
    </row>
    <row r="5256" spans="89:91">
      <c r="CK5256" s="63">
        <v>40681</v>
      </c>
      <c r="CL5256" s="70">
        <v>125.51563975777687</v>
      </c>
      <c r="CM5256" s="70">
        <v>91.375483770233942</v>
      </c>
    </row>
    <row r="5257" spans="89:91">
      <c r="CK5257" s="63">
        <v>40682</v>
      </c>
      <c r="CL5257" s="70">
        <v>125.56294901285025</v>
      </c>
      <c r="CM5257" s="70">
        <v>91.356352731668906</v>
      </c>
    </row>
    <row r="5258" spans="89:91">
      <c r="CK5258" s="63">
        <v>40683</v>
      </c>
      <c r="CL5258" s="70">
        <v>125.47064742584288</v>
      </c>
      <c r="CM5258" s="70">
        <v>91.292534701903051</v>
      </c>
    </row>
    <row r="5259" spans="89:91">
      <c r="CK5259" s="63">
        <v>40684</v>
      </c>
      <c r="CL5259" s="70">
        <v>125.41530681728173</v>
      </c>
      <c r="CM5259" s="70">
        <v>91.251088409404659</v>
      </c>
    </row>
    <row r="5260" spans="89:91">
      <c r="CK5260" s="63">
        <v>40685</v>
      </c>
      <c r="CL5260" s="70">
        <v>125.35999061748085</v>
      </c>
      <c r="CM5260" s="70">
        <v>91.209660933287751</v>
      </c>
    </row>
    <row r="5261" spans="89:91">
      <c r="CK5261" s="63">
        <v>40686</v>
      </c>
      <c r="CL5261" s="70">
        <v>124.16772132895117</v>
      </c>
      <c r="CM5261" s="70">
        <v>91.190564612602827</v>
      </c>
    </row>
    <row r="5262" spans="89:91">
      <c r="CK5262" s="63">
        <v>40687</v>
      </c>
      <c r="CL5262" s="70">
        <v>124.38352308140431</v>
      </c>
      <c r="CM5262" s="70">
        <v>91.126862396032223</v>
      </c>
    </row>
    <row r="5263" spans="89:91">
      <c r="CK5263" s="63">
        <v>40688</v>
      </c>
      <c r="CL5263" s="70">
        <v>124.3286619644536</v>
      </c>
      <c r="CM5263" s="70">
        <v>91.085491317820171</v>
      </c>
    </row>
    <row r="5264" spans="89:91">
      <c r="CK5264" s="63">
        <v>40689</v>
      </c>
      <c r="CL5264" s="70">
        <v>124.68915416803871</v>
      </c>
      <c r="CM5264" s="70">
        <v>91.044139021842739</v>
      </c>
    </row>
    <row r="5265" spans="89:91">
      <c r="CK5265" s="63">
        <v>40690</v>
      </c>
      <c r="CL5265" s="70">
        <v>125.62519206912441</v>
      </c>
      <c r="CM5265" s="70">
        <v>91.002805499572972</v>
      </c>
    </row>
    <row r="5266" spans="89:91">
      <c r="CK5266" s="63">
        <v>40691</v>
      </c>
      <c r="CL5266" s="70">
        <v>125.56978329645645</v>
      </c>
      <c r="CM5266" s="70">
        <v>90.961490742487655</v>
      </c>
    </row>
    <row r="5267" spans="89:91">
      <c r="CK5267" s="63">
        <v>40692</v>
      </c>
      <c r="CL5267" s="70">
        <v>125.51439896261354</v>
      </c>
      <c r="CM5267" s="70">
        <v>90.920194742067522</v>
      </c>
    </row>
    <row r="5268" spans="89:91">
      <c r="CK5268" s="63">
        <v>40693</v>
      </c>
      <c r="CL5268" s="70">
        <v>125.62311304110709</v>
      </c>
      <c r="CM5268" s="70">
        <v>90.923400562479387</v>
      </c>
    </row>
    <row r="5269" spans="89:91">
      <c r="CK5269" s="63">
        <v>40694</v>
      </c>
      <c r="CL5269" s="70">
        <v>126.29837852574465</v>
      </c>
      <c r="CM5269" s="70">
        <v>90.926584732404493</v>
      </c>
    </row>
    <row r="5270" spans="89:91">
      <c r="CK5270" s="63">
        <v>40695</v>
      </c>
      <c r="CL5270" s="70">
        <v>126.08226070537609</v>
      </c>
      <c r="CM5270" s="70">
        <v>90.859080020730275</v>
      </c>
    </row>
    <row r="5271" spans="89:91">
      <c r="CK5271" s="63">
        <v>40696</v>
      </c>
      <c r="CL5271" s="70">
        <v>126.48546736315038</v>
      </c>
      <c r="CM5271" s="70">
        <v>90.836038595792715</v>
      </c>
    </row>
    <row r="5272" spans="89:91">
      <c r="CK5272" s="63">
        <v>40697</v>
      </c>
      <c r="CL5272" s="70">
        <v>126.8642779059948</v>
      </c>
      <c r="CM5272" s="70">
        <v>90.790799345830905</v>
      </c>
    </row>
    <row r="5273" spans="89:91">
      <c r="CK5273" s="63">
        <v>40698</v>
      </c>
      <c r="CL5273" s="70">
        <v>126.80700789806426</v>
      </c>
      <c r="CM5273" s="70">
        <v>90.745582626461228</v>
      </c>
    </row>
    <row r="5274" spans="89:91">
      <c r="CK5274" s="63">
        <v>40699</v>
      </c>
      <c r="CL5274" s="70">
        <v>126.74976374338307</v>
      </c>
      <c r="CM5274" s="70">
        <v>90.700388426462752</v>
      </c>
    </row>
    <row r="5275" spans="89:91">
      <c r="CK5275" s="63">
        <v>40700</v>
      </c>
      <c r="CL5275" s="70">
        <v>126.34564436597712</v>
      </c>
      <c r="CM5275" s="70">
        <v>90.699546913952446</v>
      </c>
    </row>
    <row r="5276" spans="89:91">
      <c r="CK5276" s="63">
        <v>40701</v>
      </c>
      <c r="CL5276" s="70">
        <v>126.66195819592009</v>
      </c>
      <c r="CM5276" s="70">
        <v>90.654375641209896</v>
      </c>
    </row>
    <row r="5277" spans="89:91">
      <c r="CK5277" s="63">
        <v>40702</v>
      </c>
      <c r="CL5277" s="70">
        <v>126.22251314269717</v>
      </c>
      <c r="CM5277" s="70">
        <v>90.609226865204676</v>
      </c>
    </row>
    <row r="5278" spans="89:91">
      <c r="CK5278" s="63">
        <v>40703</v>
      </c>
      <c r="CL5278" s="70">
        <v>125.94774656106847</v>
      </c>
      <c r="CM5278" s="70">
        <v>90.586232564120422</v>
      </c>
    </row>
    <row r="5279" spans="89:91">
      <c r="CK5279" s="63">
        <v>40704</v>
      </c>
      <c r="CL5279" s="70">
        <v>125.06146318519467</v>
      </c>
      <c r="CM5279" s="70">
        <v>90.518996758595364</v>
      </c>
    </row>
    <row r="5280" spans="89:91">
      <c r="CK5280" s="63">
        <v>40705</v>
      </c>
      <c r="CL5280" s="70">
        <v>125.00500701718079</v>
      </c>
      <c r="CM5280" s="70">
        <v>90.473915405599811</v>
      </c>
    </row>
    <row r="5281" spans="89:91">
      <c r="CK5281" s="63">
        <v>40706</v>
      </c>
      <c r="CL5281" s="70">
        <v>124.94857633502663</v>
      </c>
      <c r="CM5281" s="70">
        <v>90.428856504558667</v>
      </c>
    </row>
    <row r="5282" spans="89:91">
      <c r="CK5282" s="63">
        <v>40707</v>
      </c>
      <c r="CL5282" s="70">
        <v>125.3969167737323</v>
      </c>
      <c r="CM5282" s="70">
        <v>90.383820044290133</v>
      </c>
    </row>
    <row r="5283" spans="89:91">
      <c r="CK5283" s="63">
        <v>40708</v>
      </c>
      <c r="CL5283" s="70">
        <v>125.75807950430082</v>
      </c>
      <c r="CM5283" s="70">
        <v>90.360882945683883</v>
      </c>
    </row>
    <row r="5284" spans="89:91">
      <c r="CK5284" s="63">
        <v>40709</v>
      </c>
      <c r="CL5284" s="70">
        <v>124.47756816644726</v>
      </c>
      <c r="CM5284" s="70">
        <v>90.337946275468084</v>
      </c>
    </row>
    <row r="5285" spans="89:91">
      <c r="CK5285" s="63">
        <v>40710</v>
      </c>
      <c r="CL5285" s="70">
        <v>123.95740673264793</v>
      </c>
      <c r="CM5285" s="70">
        <v>90.292955091398753</v>
      </c>
    </row>
    <row r="5286" spans="89:91">
      <c r="CK5286" s="63">
        <v>40711</v>
      </c>
      <c r="CL5286" s="70">
        <v>124.62974813949008</v>
      </c>
      <c r="CM5286" s="70">
        <v>90.270030277814598</v>
      </c>
    </row>
    <row r="5287" spans="89:91">
      <c r="CK5287" s="63">
        <v>40712</v>
      </c>
      <c r="CL5287" s="70">
        <v>124.57348685946596</v>
      </c>
      <c r="CM5287" s="70">
        <v>90.225072918082432</v>
      </c>
    </row>
    <row r="5288" spans="89:91">
      <c r="CK5288" s="63">
        <v>40713</v>
      </c>
      <c r="CL5288" s="70">
        <v>124.5172509773238</v>
      </c>
      <c r="CM5288" s="70">
        <v>90.180137948552058</v>
      </c>
    </row>
    <row r="5289" spans="89:91">
      <c r="CK5289" s="63">
        <v>40714</v>
      </c>
      <c r="CL5289" s="70">
        <v>124.46104048159823</v>
      </c>
      <c r="CM5289" s="70">
        <v>90.135225358072418</v>
      </c>
    </row>
    <row r="5290" spans="89:91">
      <c r="CK5290" s="63">
        <v>40715</v>
      </c>
      <c r="CL5290" s="70">
        <v>125.07689973987188</v>
      </c>
      <c r="CM5290" s="70">
        <v>90.156335381018579</v>
      </c>
    </row>
    <row r="5291" spans="89:91">
      <c r="CK5291" s="63">
        <v>40716</v>
      </c>
      <c r="CL5291" s="70">
        <v>125.14477236916019</v>
      </c>
      <c r="CM5291" s="70">
        <v>90.1334237700746</v>
      </c>
    </row>
    <row r="5292" spans="89:91">
      <c r="CK5292" s="63">
        <v>40717</v>
      </c>
      <c r="CL5292" s="70">
        <v>124.43024090807411</v>
      </c>
      <c r="CM5292" s="70">
        <v>90.088534444748646</v>
      </c>
    </row>
    <row r="5293" spans="89:91">
      <c r="CK5293" s="63">
        <v>40718</v>
      </c>
      <c r="CL5293" s="70">
        <v>124.14851802730051</v>
      </c>
      <c r="CM5293" s="70">
        <v>90.065634703717677</v>
      </c>
    </row>
    <row r="5294" spans="89:91">
      <c r="CK5294" s="63">
        <v>40719</v>
      </c>
      <c r="CL5294" s="70">
        <v>124.09247398772256</v>
      </c>
      <c r="CM5294" s="70">
        <v>90.02077913951301</v>
      </c>
    </row>
    <row r="5295" spans="89:91">
      <c r="CK5295" s="63">
        <v>40720</v>
      </c>
      <c r="CL5295" s="70">
        <v>124.03645524795834</v>
      </c>
      <c r="CM5295" s="70">
        <v>89.975945914812741</v>
      </c>
    </row>
    <row r="5296" spans="89:91">
      <c r="CK5296" s="63">
        <v>40721</v>
      </c>
      <c r="CL5296" s="70">
        <v>124.22434239581118</v>
      </c>
      <c r="CM5296" s="70">
        <v>89.975003864841568</v>
      </c>
    </row>
    <row r="5297" spans="89:91">
      <c r="CK5297" s="63">
        <v>40722</v>
      </c>
      <c r="CL5297" s="70">
        <v>124.9593684960215</v>
      </c>
      <c r="CM5297" s="70">
        <v>89.974040435953981</v>
      </c>
    </row>
    <row r="5298" spans="89:91">
      <c r="CK5298" s="63">
        <v>40723</v>
      </c>
      <c r="CL5298" s="70">
        <v>125.64254021473751</v>
      </c>
      <c r="CM5298" s="70">
        <v>90.06070597179216</v>
      </c>
    </row>
    <row r="5299" spans="89:91">
      <c r="CK5299" s="63">
        <v>40724</v>
      </c>
      <c r="CL5299" s="70">
        <v>126.13583921938103</v>
      </c>
      <c r="CM5299" s="70">
        <v>90.015852862253524</v>
      </c>
    </row>
    <row r="5300" spans="89:91">
      <c r="CK5300" s="63">
        <v>40725</v>
      </c>
      <c r="CL5300" s="70">
        <v>126.25594907706655</v>
      </c>
      <c r="CM5300" s="70">
        <v>89.97338005289518</v>
      </c>
    </row>
    <row r="5301" spans="89:91">
      <c r="CK5301" s="63">
        <v>40726</v>
      </c>
      <c r="CL5301" s="70">
        <v>126.19922247111263</v>
      </c>
      <c r="CM5301" s="70">
        <v>89.930927283779511</v>
      </c>
    </row>
    <row r="5302" spans="89:91">
      <c r="CK5302" s="63">
        <v>40727</v>
      </c>
      <c r="CL5302" s="70">
        <v>126.1425213523365</v>
      </c>
      <c r="CM5302" s="70">
        <v>89.888494545450726</v>
      </c>
    </row>
    <row r="5303" spans="89:91">
      <c r="CK5303" s="63">
        <v>40728</v>
      </c>
      <c r="CL5303" s="70">
        <v>126.27827213919338</v>
      </c>
      <c r="CM5303" s="70">
        <v>89.955383631168672</v>
      </c>
    </row>
    <row r="5304" spans="89:91">
      <c r="CK5304" s="63">
        <v>40729</v>
      </c>
      <c r="CL5304" s="70">
        <v>125.97359812339528</v>
      </c>
      <c r="CM5304" s="70">
        <v>89.934789399445904</v>
      </c>
    </row>
    <row r="5305" spans="89:91">
      <c r="CK5305" s="63">
        <v>40730</v>
      </c>
      <c r="CL5305" s="70">
        <v>125.57982221252647</v>
      </c>
      <c r="CM5305" s="70">
        <v>89.936034311538918</v>
      </c>
    </row>
    <row r="5306" spans="89:91">
      <c r="CK5306" s="63">
        <v>40731</v>
      </c>
      <c r="CL5306" s="70">
        <v>125.96413981559809</v>
      </c>
      <c r="CM5306" s="70">
        <v>89.959087458205147</v>
      </c>
    </row>
    <row r="5307" spans="89:91">
      <c r="CK5307" s="63">
        <v>40732</v>
      </c>
      <c r="CL5307" s="70">
        <v>125.48923855679617</v>
      </c>
      <c r="CM5307" s="70">
        <v>89.916641432864353</v>
      </c>
    </row>
    <row r="5308" spans="89:91">
      <c r="CK5308" s="63">
        <v>40733</v>
      </c>
      <c r="CL5308" s="70">
        <v>125.43285643271327</v>
      </c>
      <c r="CM5308" s="70">
        <v>89.874215435128534</v>
      </c>
    </row>
    <row r="5309" spans="89:91">
      <c r="CK5309" s="63">
        <v>40734</v>
      </c>
      <c r="CL5309" s="70">
        <v>125.37649964103301</v>
      </c>
      <c r="CM5309" s="70">
        <v>89.831809455547969</v>
      </c>
    </row>
    <row r="5310" spans="89:91">
      <c r="CK5310" s="63">
        <v>40735</v>
      </c>
      <c r="CL5310" s="70">
        <v>124.36550719826778</v>
      </c>
      <c r="CM5310" s="70">
        <v>89.811211745653864</v>
      </c>
    </row>
    <row r="5311" spans="89:91">
      <c r="CK5311" s="63">
        <v>40736</v>
      </c>
      <c r="CL5311" s="70">
        <v>124.38951590323806</v>
      </c>
      <c r="CM5311" s="70">
        <v>89.768835493544671</v>
      </c>
    </row>
    <row r="5312" spans="89:91">
      <c r="CK5312" s="63">
        <v>40737</v>
      </c>
      <c r="CL5312" s="70">
        <v>124.79182552480698</v>
      </c>
      <c r="CM5312" s="70">
        <v>89.726479236118834</v>
      </c>
    </row>
    <row r="5313" spans="89:91">
      <c r="CK5313" s="63">
        <v>40738</v>
      </c>
      <c r="CL5313" s="70">
        <v>124.868067005816</v>
      </c>
      <c r="CM5313" s="70">
        <v>89.684142963942179</v>
      </c>
    </row>
    <row r="5314" spans="89:91">
      <c r="CK5314" s="63">
        <v>40739</v>
      </c>
      <c r="CL5314" s="70">
        <v>124.77699567900274</v>
      </c>
      <c r="CM5314" s="70">
        <v>89.641826667584866</v>
      </c>
    </row>
    <row r="5315" spans="89:91">
      <c r="CK5315" s="63">
        <v>40740</v>
      </c>
      <c r="CL5315" s="70">
        <v>124.7209335645619</v>
      </c>
      <c r="CM5315" s="70">
        <v>89.59953033762163</v>
      </c>
    </row>
    <row r="5316" spans="89:91">
      <c r="CK5316" s="63">
        <v>40741</v>
      </c>
      <c r="CL5316" s="70">
        <v>124.66489663874381</v>
      </c>
      <c r="CM5316" s="70">
        <v>89.557253964631485</v>
      </c>
    </row>
    <row r="5317" spans="89:91">
      <c r="CK5317" s="63">
        <v>40742</v>
      </c>
      <c r="CL5317" s="70">
        <v>124.42224921958405</v>
      </c>
      <c r="CM5317" s="70">
        <v>89.645295934451681</v>
      </c>
    </row>
    <row r="5318" spans="89:91">
      <c r="CK5318" s="63">
        <v>40743</v>
      </c>
      <c r="CL5318" s="70">
        <v>125.27921424661051</v>
      </c>
      <c r="CM5318" s="70">
        <v>89.776647188427347</v>
      </c>
    </row>
    <row r="5319" spans="89:91">
      <c r="CK5319" s="63">
        <v>40744</v>
      </c>
      <c r="CL5319" s="70">
        <v>125.47004754392914</v>
      </c>
      <c r="CM5319" s="70">
        <v>89.734287245154917</v>
      </c>
    </row>
    <row r="5320" spans="89:91">
      <c r="CK5320" s="63">
        <v>40745</v>
      </c>
      <c r="CL5320" s="70">
        <v>126.13391607138557</v>
      </c>
      <c r="CM5320" s="70">
        <v>89.757004310598646</v>
      </c>
    </row>
    <row r="5321" spans="89:91">
      <c r="CK5321" s="63">
        <v>40746</v>
      </c>
      <c r="CL5321" s="70">
        <v>126.12459875321835</v>
      </c>
      <c r="CM5321" s="70">
        <v>89.714653635562584</v>
      </c>
    </row>
    <row r="5322" spans="89:91">
      <c r="CK5322" s="63">
        <v>40747</v>
      </c>
      <c r="CL5322" s="70">
        <v>126.06793116276525</v>
      </c>
      <c r="CM5322" s="70">
        <v>89.672322943141737</v>
      </c>
    </row>
    <row r="5323" spans="89:91">
      <c r="CK5323" s="63">
        <v>40748</v>
      </c>
      <c r="CL5323" s="70">
        <v>126.01128903297433</v>
      </c>
      <c r="CM5323" s="70">
        <v>89.630012223907514</v>
      </c>
    </row>
    <row r="5324" spans="89:91">
      <c r="CK5324" s="63">
        <v>40749</v>
      </c>
      <c r="CL5324" s="70">
        <v>126.25445078094779</v>
      </c>
      <c r="CM5324" s="70">
        <v>89.501142370616606</v>
      </c>
    </row>
    <row r="5325" spans="89:91">
      <c r="CK5325" s="63">
        <v>40750</v>
      </c>
      <c r="CL5325" s="70">
        <v>126.77190214010822</v>
      </c>
      <c r="CM5325" s="70">
        <v>89.502181544008025</v>
      </c>
    </row>
    <row r="5326" spans="89:91">
      <c r="CK5326" s="63">
        <v>40751</v>
      </c>
      <c r="CL5326" s="70">
        <v>125.50129065861253</v>
      </c>
      <c r="CM5326" s="70">
        <v>89.481575457443</v>
      </c>
    </row>
    <row r="5327" spans="89:91">
      <c r="CK5327" s="63">
        <v>40752</v>
      </c>
      <c r="CL5327" s="70">
        <v>125.51127536540577</v>
      </c>
      <c r="CM5327" s="70">
        <v>89.52581134190082</v>
      </c>
    </row>
    <row r="5328" spans="89:91">
      <c r="CK5328" s="63">
        <v>40753</v>
      </c>
      <c r="CL5328" s="70">
        <v>126.03854029055258</v>
      </c>
      <c r="CM5328" s="70">
        <v>89.548381608671534</v>
      </c>
    </row>
    <row r="5329" spans="89:91">
      <c r="CK5329" s="63">
        <v>40754</v>
      </c>
      <c r="CL5329" s="70">
        <v>125.98191136603585</v>
      </c>
      <c r="CM5329" s="70">
        <v>89.506129369543885</v>
      </c>
    </row>
    <row r="5330" spans="89:91">
      <c r="CK5330" s="63">
        <v>40755</v>
      </c>
      <c r="CL5330" s="70">
        <v>125.92530788480884</v>
      </c>
      <c r="CM5330" s="70">
        <v>89.463897066585744</v>
      </c>
    </row>
    <row r="5331" spans="89:91">
      <c r="CK5331" s="63">
        <v>40756</v>
      </c>
      <c r="CL5331" s="70">
        <v>125.38116942588576</v>
      </c>
      <c r="CM5331" s="70">
        <v>89.446825801524682</v>
      </c>
    </row>
    <row r="5332" spans="89:91">
      <c r="CK5332" s="63">
        <v>40757</v>
      </c>
      <c r="CL5332" s="70">
        <v>125.03687792196845</v>
      </c>
      <c r="CM5332" s="70">
        <v>89.408182465370331</v>
      </c>
    </row>
    <row r="5333" spans="89:91">
      <c r="CK5333" s="63">
        <v>40758</v>
      </c>
      <c r="CL5333" s="70">
        <v>125.48108186264919</v>
      </c>
      <c r="CM5333" s="70">
        <v>89.412630673700221</v>
      </c>
    </row>
    <row r="5334" spans="89:91">
      <c r="CK5334" s="63">
        <v>40759</v>
      </c>
      <c r="CL5334" s="70">
        <v>124.29405547306412</v>
      </c>
      <c r="CM5334" s="70">
        <v>89.395506873592709</v>
      </c>
    </row>
    <row r="5335" spans="89:91">
      <c r="CK5335" s="63">
        <v>40760</v>
      </c>
      <c r="CL5335" s="70">
        <v>124.3627465564858</v>
      </c>
      <c r="CM5335" s="70">
        <v>89.399876663059999</v>
      </c>
    </row>
    <row r="5336" spans="89:91">
      <c r="CK5336" s="63">
        <v>40761</v>
      </c>
      <c r="CL5336" s="70">
        <v>124.2835202967389</v>
      </c>
      <c r="CM5336" s="70">
        <v>89.339710395677344</v>
      </c>
    </row>
    <row r="5337" spans="89:91">
      <c r="CK5337" s="63">
        <v>40762</v>
      </c>
      <c r="CL5337" s="70">
        <v>124.20434450870003</v>
      </c>
      <c r="CM5337" s="70">
        <v>89.279584620293846</v>
      </c>
    </row>
    <row r="5338" spans="89:91">
      <c r="CK5338" s="63">
        <v>40763</v>
      </c>
      <c r="CL5338" s="70">
        <v>123.09196275684981</v>
      </c>
      <c r="CM5338" s="70">
        <v>89.176564035688344</v>
      </c>
    </row>
    <row r="5339" spans="89:91">
      <c r="CK5339" s="63">
        <v>40764</v>
      </c>
      <c r="CL5339" s="70">
        <v>122.33999431742799</v>
      </c>
      <c r="CM5339" s="70">
        <v>89.180907625767119</v>
      </c>
    </row>
    <row r="5340" spans="89:91">
      <c r="CK5340" s="63">
        <v>40765</v>
      </c>
      <c r="CL5340" s="70">
        <v>122.91209254265796</v>
      </c>
      <c r="CM5340" s="70">
        <v>89.120888724914906</v>
      </c>
    </row>
    <row r="5341" spans="89:91">
      <c r="CK5341" s="63">
        <v>40766</v>
      </c>
      <c r="CL5341" s="70">
        <v>122.2504706048768</v>
      </c>
      <c r="CM5341" s="70">
        <v>89.103758862646217</v>
      </c>
    </row>
    <row r="5342" spans="89:91">
      <c r="CK5342" s="63">
        <v>40767</v>
      </c>
      <c r="CL5342" s="70">
        <v>122.84246743957952</v>
      </c>
      <c r="CM5342" s="70">
        <v>89.02238197876558</v>
      </c>
    </row>
    <row r="5343" spans="89:91">
      <c r="CK5343" s="63">
        <v>40768</v>
      </c>
      <c r="CL5343" s="70">
        <v>122.76420968552688</v>
      </c>
      <c r="CM5343" s="70">
        <v>88.96246976594044</v>
      </c>
    </row>
    <row r="5344" spans="89:91">
      <c r="CK5344" s="63">
        <v>40769</v>
      </c>
      <c r="CL5344" s="70">
        <v>122.68600178618824</v>
      </c>
      <c r="CM5344" s="70">
        <v>88.902597874135353</v>
      </c>
    </row>
    <row r="5345" spans="89:91">
      <c r="CK5345" s="63">
        <v>40770</v>
      </c>
      <c r="CL5345" s="70">
        <v>123.62482286226228</v>
      </c>
      <c r="CM5345" s="70">
        <v>88.906866396182565</v>
      </c>
    </row>
    <row r="5346" spans="89:91">
      <c r="CK5346" s="63">
        <v>40771</v>
      </c>
      <c r="CL5346" s="70">
        <v>123.66440110316526</v>
      </c>
      <c r="CM5346" s="70">
        <v>88.889736579192103</v>
      </c>
    </row>
    <row r="5347" spans="89:91">
      <c r="CK5347" s="63">
        <v>40772</v>
      </c>
      <c r="CL5347" s="70">
        <v>124.05039796848496</v>
      </c>
      <c r="CM5347" s="70">
        <v>88.91526546364301</v>
      </c>
    </row>
    <row r="5348" spans="89:91">
      <c r="CK5348" s="63">
        <v>40773</v>
      </c>
      <c r="CL5348" s="70">
        <v>123.03453728720044</v>
      </c>
      <c r="CM5348" s="70">
        <v>88.983366917576774</v>
      </c>
    </row>
    <row r="5349" spans="89:91">
      <c r="CK5349" s="63">
        <v>40774</v>
      </c>
      <c r="CL5349" s="70">
        <v>123.54831776899466</v>
      </c>
      <c r="CM5349" s="70">
        <v>89.030027188842979</v>
      </c>
    </row>
    <row r="5350" spans="89:91">
      <c r="CK5350" s="63">
        <v>40775</v>
      </c>
      <c r="CL5350" s="70">
        <v>123.46961034747261</v>
      </c>
      <c r="CM5350" s="70">
        <v>88.970109830778625</v>
      </c>
    </row>
    <row r="5351" spans="89:91">
      <c r="CK5351" s="63">
        <v>40776</v>
      </c>
      <c r="CL5351" s="70">
        <v>123.39095306712866</v>
      </c>
      <c r="CM5351" s="70">
        <v>88.91023279719704</v>
      </c>
    </row>
    <row r="5352" spans="89:91">
      <c r="CK5352" s="63">
        <v>40777</v>
      </c>
      <c r="CL5352" s="70">
        <v>123.31234589601993</v>
      </c>
      <c r="CM5352" s="70">
        <v>88.850396060959781</v>
      </c>
    </row>
    <row r="5353" spans="89:91">
      <c r="CK5353" s="63">
        <v>40778</v>
      </c>
      <c r="CL5353" s="70">
        <v>123.30833916515225</v>
      </c>
      <c r="CM5353" s="70">
        <v>88.918111226724946</v>
      </c>
    </row>
    <row r="5354" spans="89:91">
      <c r="CK5354" s="63">
        <v>40779</v>
      </c>
      <c r="CL5354" s="70">
        <v>123.14803737862097</v>
      </c>
      <c r="CM5354" s="70">
        <v>88.900744460369907</v>
      </c>
    </row>
    <row r="5355" spans="89:91">
      <c r="CK5355" s="63">
        <v>40780</v>
      </c>
      <c r="CL5355" s="70">
        <v>122.957254035658</v>
      </c>
      <c r="CM5355" s="70">
        <v>88.81969076672479</v>
      </c>
    </row>
    <row r="5356" spans="89:91">
      <c r="CK5356" s="63">
        <v>40781</v>
      </c>
      <c r="CL5356" s="70">
        <v>123.1861648211549</v>
      </c>
      <c r="CM5356" s="70">
        <v>88.738705905697486</v>
      </c>
    </row>
    <row r="5357" spans="89:91">
      <c r="CK5357" s="63">
        <v>40782</v>
      </c>
      <c r="CL5357" s="70">
        <v>123.10768811199893</v>
      </c>
      <c r="CM5357" s="70">
        <v>88.678984607346734</v>
      </c>
    </row>
    <row r="5358" spans="89:91">
      <c r="CK5358" s="63">
        <v>40783</v>
      </c>
      <c r="CL5358" s="70">
        <v>123.02926139704395</v>
      </c>
      <c r="CM5358" s="70">
        <v>88.619303501530268</v>
      </c>
    </row>
    <row r="5359" spans="89:91">
      <c r="CK5359" s="63">
        <v>40784</v>
      </c>
      <c r="CL5359" s="70">
        <v>123.28625132565543</v>
      </c>
      <c r="CM5359" s="70">
        <v>88.644327630568526</v>
      </c>
    </row>
    <row r="5360" spans="89:91">
      <c r="CK5360" s="63">
        <v>40785</v>
      </c>
      <c r="CL5360" s="70">
        <v>123.56632962918268</v>
      </c>
      <c r="CM5360" s="70">
        <v>88.73273400581887</v>
      </c>
    </row>
    <row r="5361" spans="89:91">
      <c r="CK5361" s="63">
        <v>40786</v>
      </c>
      <c r="CL5361" s="70">
        <v>123.52278226754261</v>
      </c>
      <c r="CM5361" s="70">
        <v>88.778705661878519</v>
      </c>
    </row>
    <row r="5362" spans="89:91">
      <c r="CK5362" s="63">
        <v>40787</v>
      </c>
      <c r="CL5362" s="70">
        <v>123.55141620719942</v>
      </c>
      <c r="CM5362" s="70">
        <v>89.235929423037589</v>
      </c>
    </row>
    <row r="5363" spans="89:91">
      <c r="CK5363" s="63">
        <v>40788</v>
      </c>
      <c r="CL5363" s="70">
        <v>121.63304897213534</v>
      </c>
      <c r="CM5363" s="70">
        <v>88.721364625351057</v>
      </c>
    </row>
    <row r="5364" spans="89:91">
      <c r="CK5364" s="63">
        <v>40789</v>
      </c>
      <c r="CL5364" s="70">
        <v>121.56262457200739</v>
      </c>
      <c r="CM5364" s="70">
        <v>88.671598224502489</v>
      </c>
    </row>
    <row r="5365" spans="89:91">
      <c r="CK5365" s="63">
        <v>40790</v>
      </c>
      <c r="CL5365" s="70">
        <v>121.49224094694976</v>
      </c>
      <c r="CM5365" s="70">
        <v>88.621859739079511</v>
      </c>
    </row>
    <row r="5366" spans="89:91">
      <c r="CK5366" s="63">
        <v>40791</v>
      </c>
      <c r="CL5366" s="70">
        <v>121.20262394251213</v>
      </c>
      <c r="CM5366" s="70">
        <v>88.698620570586968</v>
      </c>
    </row>
    <row r="5367" spans="89:91">
      <c r="CK5367" s="63">
        <v>40792</v>
      </c>
      <c r="CL5367" s="70">
        <v>120.46075447204447</v>
      </c>
      <c r="CM5367" s="70">
        <v>88.648866927542016</v>
      </c>
    </row>
    <row r="5368" spans="89:91">
      <c r="CK5368" s="63">
        <v>40793</v>
      </c>
      <c r="CL5368" s="70">
        <v>120.51562959023674</v>
      </c>
      <c r="CM5368" s="70">
        <v>88.578086263775759</v>
      </c>
    </row>
    <row r="5369" spans="89:91">
      <c r="CK5369" s="63">
        <v>40794</v>
      </c>
      <c r="CL5369" s="70">
        <v>120.01839938291083</v>
      </c>
      <c r="CM5369" s="70">
        <v>88.423184638603871</v>
      </c>
    </row>
    <row r="5370" spans="89:91">
      <c r="CK5370" s="63">
        <v>40795</v>
      </c>
      <c r="CL5370" s="70">
        <v>118.80443573667787</v>
      </c>
      <c r="CM5370" s="70">
        <v>88.394616810573893</v>
      </c>
    </row>
    <row r="5371" spans="89:91">
      <c r="CK5371" s="63">
        <v>40796</v>
      </c>
      <c r="CL5371" s="70">
        <v>118.73564907721317</v>
      </c>
      <c r="CM5371" s="70">
        <v>88.345033692103769</v>
      </c>
    </row>
    <row r="5372" spans="89:91">
      <c r="CK5372" s="63">
        <v>40797</v>
      </c>
      <c r="CL5372" s="70">
        <v>118.66690224458235</v>
      </c>
      <c r="CM5372" s="70">
        <v>88.295478386250821</v>
      </c>
    </row>
    <row r="5373" spans="89:91">
      <c r="CK5373" s="63">
        <v>40798</v>
      </c>
      <c r="CL5373" s="70">
        <v>117.41444392702553</v>
      </c>
      <c r="CM5373" s="70">
        <v>88.266946820996637</v>
      </c>
    </row>
    <row r="5374" spans="89:91">
      <c r="CK5374" s="63">
        <v>40799</v>
      </c>
      <c r="CL5374" s="70">
        <v>117.64764632662339</v>
      </c>
      <c r="CM5374" s="70">
        <v>88.217435316346979</v>
      </c>
    </row>
    <row r="5375" spans="89:91">
      <c r="CK5375" s="63">
        <v>40800</v>
      </c>
      <c r="CL5375" s="70">
        <v>117.21132489457848</v>
      </c>
      <c r="CM5375" s="70">
        <v>88.167951584144205</v>
      </c>
    </row>
    <row r="5376" spans="89:91">
      <c r="CK5376" s="63">
        <v>40801</v>
      </c>
      <c r="CL5376" s="70">
        <v>117.75406284829202</v>
      </c>
      <c r="CM5376" s="70">
        <v>88.139456240496145</v>
      </c>
    </row>
    <row r="5377" spans="89:91">
      <c r="CK5377" s="63">
        <v>40802</v>
      </c>
      <c r="CL5377" s="70">
        <v>117.33488788584185</v>
      </c>
      <c r="CM5377" s="70">
        <v>88.090016249031166</v>
      </c>
    </row>
    <row r="5378" spans="89:91">
      <c r="CK5378" s="63">
        <v>40803</v>
      </c>
      <c r="CL5378" s="70">
        <v>117.26695208086717</v>
      </c>
      <c r="CM5378" s="70">
        <v>88.040603989899253</v>
      </c>
    </row>
    <row r="5379" spans="89:91">
      <c r="CK5379" s="63">
        <v>40804</v>
      </c>
      <c r="CL5379" s="70">
        <v>117.19905561008956</v>
      </c>
      <c r="CM5379" s="70">
        <v>87.991219447544538</v>
      </c>
    </row>
    <row r="5380" spans="89:91">
      <c r="CK5380" s="63">
        <v>40805</v>
      </c>
      <c r="CL5380" s="70">
        <v>114.82719963461517</v>
      </c>
      <c r="CM5380" s="70">
        <v>87.941862606419818</v>
      </c>
    </row>
    <row r="5381" spans="89:91">
      <c r="CK5381" s="63">
        <v>40806</v>
      </c>
      <c r="CL5381" s="70">
        <v>114.20773500671402</v>
      </c>
      <c r="CM5381" s="70">
        <v>87.579004794205616</v>
      </c>
    </row>
    <row r="5382" spans="89:91">
      <c r="CK5382" s="63">
        <v>40807</v>
      </c>
      <c r="CL5382" s="70">
        <v>113.02525571334805</v>
      </c>
      <c r="CM5382" s="70">
        <v>87.50898899034064</v>
      </c>
    </row>
    <row r="5383" spans="89:91">
      <c r="CK5383" s="63">
        <v>40808</v>
      </c>
      <c r="CL5383" s="70">
        <v>111.14017853724754</v>
      </c>
      <c r="CM5383" s="70">
        <v>87.68956579485328</v>
      </c>
    </row>
    <row r="5384" spans="89:91">
      <c r="CK5384" s="63">
        <v>40809</v>
      </c>
      <c r="CL5384" s="70">
        <v>112.24872564570079</v>
      </c>
      <c r="CM5384" s="70">
        <v>87.744711943583525</v>
      </c>
    </row>
    <row r="5385" spans="89:91">
      <c r="CK5385" s="63">
        <v>40810</v>
      </c>
      <c r="CL5385" s="70">
        <v>112.18373468119293</v>
      </c>
      <c r="CM5385" s="70">
        <v>87.695493375706803</v>
      </c>
    </row>
    <row r="5386" spans="89:91">
      <c r="CK5386" s="63">
        <v>40811</v>
      </c>
      <c r="CL5386" s="70">
        <v>112.11878134584697</v>
      </c>
      <c r="CM5386" s="70">
        <v>87.646302415960221</v>
      </c>
    </row>
    <row r="5387" spans="89:91">
      <c r="CK5387" s="63">
        <v>40812</v>
      </c>
      <c r="CL5387" s="70">
        <v>111.91168689588</v>
      </c>
      <c r="CM5387" s="70">
        <v>87.597139048857528</v>
      </c>
    </row>
    <row r="5388" spans="89:91">
      <c r="CK5388" s="63">
        <v>40813</v>
      </c>
      <c r="CL5388" s="70">
        <v>113.5557132851942</v>
      </c>
      <c r="CM5388" s="70">
        <v>87.548003258921227</v>
      </c>
    </row>
    <row r="5389" spans="89:91">
      <c r="CK5389" s="63">
        <v>40814</v>
      </c>
      <c r="CL5389" s="70">
        <v>112.50126948365245</v>
      </c>
      <c r="CM5389" s="70">
        <v>87.498895030682476</v>
      </c>
    </row>
    <row r="5390" spans="89:91">
      <c r="CK5390" s="63">
        <v>40815</v>
      </c>
      <c r="CL5390" s="70">
        <v>112.40821038189553</v>
      </c>
      <c r="CM5390" s="70">
        <v>87.44981434868113</v>
      </c>
    </row>
    <row r="5391" spans="89:91">
      <c r="CK5391" s="63">
        <v>40816</v>
      </c>
      <c r="CL5391" s="70">
        <v>111.06495350630152</v>
      </c>
      <c r="CM5391" s="70">
        <v>87.40076119746567</v>
      </c>
    </row>
    <row r="5392" spans="89:91">
      <c r="CK5392" s="63">
        <v>40817</v>
      </c>
      <c r="CL5392" s="70">
        <v>111.03004139642421</v>
      </c>
      <c r="CM5392" s="70">
        <v>87.371797589108525</v>
      </c>
    </row>
    <row r="5393" spans="89:91">
      <c r="CK5393" s="63">
        <v>40818</v>
      </c>
      <c r="CL5393" s="70">
        <v>110.99496100328712</v>
      </c>
      <c r="CM5393" s="70">
        <v>87.342843578958494</v>
      </c>
    </row>
    <row r="5394" spans="89:91">
      <c r="CK5394" s="63">
        <v>40819</v>
      </c>
      <c r="CL5394" s="70">
        <v>109.84292467849836</v>
      </c>
      <c r="CM5394" s="70">
        <v>87.31389916383489</v>
      </c>
    </row>
    <row r="5395" spans="89:91">
      <c r="CK5395" s="63">
        <v>40820</v>
      </c>
      <c r="CL5395" s="70">
        <v>109.89864288245408</v>
      </c>
      <c r="CM5395" s="70">
        <v>87.284964340557963</v>
      </c>
    </row>
    <row r="5396" spans="89:91">
      <c r="CK5396" s="63">
        <v>40821</v>
      </c>
      <c r="CL5396" s="70">
        <v>111.6396179314153</v>
      </c>
      <c r="CM5396" s="70">
        <v>87.297540194703458</v>
      </c>
    </row>
    <row r="5397" spans="89:91">
      <c r="CK5397" s="63">
        <v>40822</v>
      </c>
      <c r="CL5397" s="70">
        <v>112.99043392664099</v>
      </c>
      <c r="CM5397" s="70">
        <v>87.330841796256294</v>
      </c>
    </row>
    <row r="5398" spans="89:91">
      <c r="CK5398" s="63">
        <v>40823</v>
      </c>
      <c r="CL5398" s="70">
        <v>113.25800046055541</v>
      </c>
      <c r="CM5398" s="70">
        <v>87.301901358385592</v>
      </c>
    </row>
    <row r="5399" spans="89:91">
      <c r="CK5399" s="63">
        <v>40824</v>
      </c>
      <c r="CL5399" s="70">
        <v>113.2222161346909</v>
      </c>
      <c r="CM5399" s="70">
        <v>87.27297051104361</v>
      </c>
    </row>
    <row r="5400" spans="89:91">
      <c r="CK5400" s="63">
        <v>40825</v>
      </c>
      <c r="CL5400" s="70">
        <v>113.18644311502966</v>
      </c>
      <c r="CM5400" s="70">
        <v>87.24404925105209</v>
      </c>
    </row>
    <row r="5401" spans="89:91">
      <c r="CK5401" s="63">
        <v>40826</v>
      </c>
      <c r="CL5401" s="70">
        <v>113.15068139799953</v>
      </c>
      <c r="CM5401" s="70">
        <v>87.215137575233967</v>
      </c>
    </row>
    <row r="5402" spans="89:91">
      <c r="CK5402" s="63">
        <v>40827</v>
      </c>
      <c r="CL5402" s="70">
        <v>114.21224973869666</v>
      </c>
      <c r="CM5402" s="70">
        <v>87.206944800004663</v>
      </c>
    </row>
    <row r="5403" spans="89:91">
      <c r="CK5403" s="63">
        <v>40828</v>
      </c>
      <c r="CL5403" s="70">
        <v>114.16993939779255</v>
      </c>
      <c r="CM5403" s="70">
        <v>87.178045420175437</v>
      </c>
    </row>
    <row r="5404" spans="89:91">
      <c r="CK5404" s="63">
        <v>40829</v>
      </c>
      <c r="CL5404" s="70">
        <v>114.61844216382589</v>
      </c>
      <c r="CM5404" s="70">
        <v>87.19054680967777</v>
      </c>
    </row>
    <row r="5405" spans="89:91">
      <c r="CK5405" s="63">
        <v>40830</v>
      </c>
      <c r="CL5405" s="70">
        <v>115.34342743503099</v>
      </c>
      <c r="CM5405" s="70">
        <v>87.223719077719181</v>
      </c>
    </row>
    <row r="5406" spans="89:91">
      <c r="CK5406" s="63">
        <v>40831</v>
      </c>
      <c r="CL5406" s="70">
        <v>115.30698421003251</v>
      </c>
      <c r="CM5406" s="70">
        <v>87.194814139086986</v>
      </c>
    </row>
    <row r="5407" spans="89:91">
      <c r="CK5407" s="63">
        <v>40832</v>
      </c>
      <c r="CL5407" s="70">
        <v>115.27055249941918</v>
      </c>
      <c r="CM5407" s="70">
        <v>87.16591877921941</v>
      </c>
    </row>
    <row r="5408" spans="89:91">
      <c r="CK5408" s="63">
        <v>40833</v>
      </c>
      <c r="CL5408" s="70">
        <v>112.61855762980124</v>
      </c>
      <c r="CM5408" s="70">
        <v>87.013023934702744</v>
      </c>
    </row>
    <row r="5409" spans="89:91">
      <c r="CK5409" s="63">
        <v>40834</v>
      </c>
      <c r="CL5409" s="70">
        <v>114.25646376940144</v>
      </c>
      <c r="CM5409" s="70">
        <v>87.294108730674111</v>
      </c>
    </row>
    <row r="5410" spans="89:91">
      <c r="CK5410" s="63">
        <v>40835</v>
      </c>
      <c r="CL5410" s="70">
        <v>114.42101358945098</v>
      </c>
      <c r="CM5410" s="70">
        <v>87.471725271555457</v>
      </c>
    </row>
    <row r="5411" spans="89:91">
      <c r="CK5411" s="63">
        <v>40836</v>
      </c>
      <c r="CL5411" s="70">
        <v>113.63266083463732</v>
      </c>
      <c r="CM5411" s="70">
        <v>87.442738146519275</v>
      </c>
    </row>
    <row r="5412" spans="89:91">
      <c r="CK5412" s="63">
        <v>40837</v>
      </c>
      <c r="CL5412" s="70">
        <v>114.08509505617303</v>
      </c>
      <c r="CM5412" s="70">
        <v>87.413760627483356</v>
      </c>
    </row>
    <row r="5413" spans="89:91">
      <c r="CK5413" s="63">
        <v>40838</v>
      </c>
      <c r="CL5413" s="70">
        <v>114.04904940640728</v>
      </c>
      <c r="CM5413" s="70">
        <v>87.384792711264424</v>
      </c>
    </row>
    <row r="5414" spans="89:91">
      <c r="CK5414" s="63">
        <v>40839</v>
      </c>
      <c r="CL5414" s="70">
        <v>114.01301514541116</v>
      </c>
      <c r="CM5414" s="70">
        <v>87.355834394680187</v>
      </c>
    </row>
    <row r="5415" spans="89:91">
      <c r="CK5415" s="63">
        <v>40840</v>
      </c>
      <c r="CL5415" s="70">
        <v>115.13095233010722</v>
      </c>
      <c r="CM5415" s="70">
        <v>87.347505954519832</v>
      </c>
    </row>
    <row r="5416" spans="89:91">
      <c r="CK5416" s="63">
        <v>40841</v>
      </c>
      <c r="CL5416" s="70">
        <v>114.78317085207377</v>
      </c>
      <c r="CM5416" s="70">
        <v>87.318559994338472</v>
      </c>
    </row>
    <row r="5417" spans="89:91">
      <c r="CK5417" s="63">
        <v>40842</v>
      </c>
      <c r="CL5417" s="70">
        <v>114.84579443221577</v>
      </c>
      <c r="CM5417" s="70">
        <v>87.289623626515876</v>
      </c>
    </row>
    <row r="5418" spans="89:91">
      <c r="CK5418" s="63">
        <v>40843</v>
      </c>
      <c r="CL5418" s="70">
        <v>117.12102434443665</v>
      </c>
      <c r="CM5418" s="70">
        <v>87.260696847873177</v>
      </c>
    </row>
    <row r="5419" spans="89:91">
      <c r="CK5419" s="63">
        <v>40844</v>
      </c>
      <c r="CL5419" s="70">
        <v>117.71728689276522</v>
      </c>
      <c r="CM5419" s="70">
        <v>87.231779655232685</v>
      </c>
    </row>
    <row r="5420" spans="89:91">
      <c r="CK5420" s="63">
        <v>40845</v>
      </c>
      <c r="CL5420" s="70">
        <v>117.68009363721659</v>
      </c>
      <c r="CM5420" s="70">
        <v>87.202872045417678</v>
      </c>
    </row>
    <row r="5421" spans="89:91">
      <c r="CK5421" s="63">
        <v>40846</v>
      </c>
      <c r="CL5421" s="70">
        <v>117.64291213302836</v>
      </c>
      <c r="CM5421" s="70">
        <v>87.17397401525254</v>
      </c>
    </row>
    <row r="5422" spans="89:91">
      <c r="CK5422" s="63">
        <v>40847</v>
      </c>
      <c r="CL5422" s="70">
        <v>116.79922797156679</v>
      </c>
      <c r="CM5422" s="70">
        <v>87.145085561562666</v>
      </c>
    </row>
    <row r="5423" spans="89:91">
      <c r="CK5423" s="63">
        <v>40848</v>
      </c>
      <c r="CL5423" s="70">
        <v>115.02086552764482</v>
      </c>
      <c r="CM5423" s="70">
        <v>87.213167808543957</v>
      </c>
    </row>
    <row r="5424" spans="89:91">
      <c r="CK5424" s="63">
        <v>40849</v>
      </c>
      <c r="CL5424" s="70">
        <v>114.99454302116479</v>
      </c>
      <c r="CM5424" s="70">
        <v>87.363406309461269</v>
      </c>
    </row>
    <row r="5425" spans="89:91">
      <c r="CK5425" s="63">
        <v>40850</v>
      </c>
      <c r="CL5425" s="70">
        <v>115.4532950686898</v>
      </c>
      <c r="CM5425" s="70">
        <v>87.328580059395378</v>
      </c>
    </row>
    <row r="5426" spans="89:91">
      <c r="CK5426" s="63">
        <v>40851</v>
      </c>
      <c r="CL5426" s="70">
        <v>115.37621329601828</v>
      </c>
      <c r="CM5426" s="70">
        <v>87.417005952618496</v>
      </c>
    </row>
    <row r="5427" spans="89:91">
      <c r="CK5427" s="63">
        <v>40852</v>
      </c>
      <c r="CL5427" s="70">
        <v>115.33171933869303</v>
      </c>
      <c r="CM5427" s="70">
        <v>87.382158335773838</v>
      </c>
    </row>
    <row r="5428" spans="89:91">
      <c r="CK5428" s="63">
        <v>40853</v>
      </c>
      <c r="CL5428" s="70">
        <v>115.28724254012333</v>
      </c>
      <c r="CM5428" s="70">
        <v>87.34732461046417</v>
      </c>
    </row>
    <row r="5429" spans="89:91">
      <c r="CK5429" s="63">
        <v>40854</v>
      </c>
      <c r="CL5429" s="70">
        <v>114.93421483796251</v>
      </c>
      <c r="CM5429" s="70">
        <v>87.394565395936809</v>
      </c>
    </row>
    <row r="5430" spans="89:91">
      <c r="CK5430" s="63">
        <v>40855</v>
      </c>
      <c r="CL5430" s="70">
        <v>115.21843497165688</v>
      </c>
      <c r="CM5430" s="70">
        <v>87.359726724719039</v>
      </c>
    </row>
    <row r="5431" spans="89:91">
      <c r="CK5431" s="63">
        <v>40856</v>
      </c>
      <c r="CL5431" s="70">
        <v>114.32375732065422</v>
      </c>
      <c r="CM5431" s="70">
        <v>87.324901941470273</v>
      </c>
    </row>
    <row r="5432" spans="89:91">
      <c r="CK5432" s="63">
        <v>40857</v>
      </c>
      <c r="CL5432" s="70">
        <v>114.24752336007164</v>
      </c>
      <c r="CM5432" s="70">
        <v>87.351562935753236</v>
      </c>
    </row>
    <row r="5433" spans="89:91">
      <c r="CK5433" s="63">
        <v>40858</v>
      </c>
      <c r="CL5433" s="70">
        <v>115.26752162026681</v>
      </c>
      <c r="CM5433" s="70">
        <v>87.501083577347316</v>
      </c>
    </row>
    <row r="5434" spans="89:91">
      <c r="CK5434" s="63">
        <v>40859</v>
      </c>
      <c r="CL5434" s="70">
        <v>115.22306957905795</v>
      </c>
      <c r="CM5434" s="70">
        <v>87.466202444085326</v>
      </c>
    </row>
    <row r="5435" spans="89:91">
      <c r="CK5435" s="63">
        <v>40860</v>
      </c>
      <c r="CL5435" s="70">
        <v>115.17863468043998</v>
      </c>
      <c r="CM5435" s="70">
        <v>87.431335215719258</v>
      </c>
    </row>
    <row r="5436" spans="89:91">
      <c r="CK5436" s="63">
        <v>40861</v>
      </c>
      <c r="CL5436" s="70">
        <v>114.37874336494545</v>
      </c>
      <c r="CM5436" s="70">
        <v>87.457855820615265</v>
      </c>
    </row>
    <row r="5437" spans="89:91">
      <c r="CK5437" s="63">
        <v>40862</v>
      </c>
      <c r="CL5437" s="70">
        <v>113.7362391135959</v>
      </c>
      <c r="CM5437" s="70">
        <v>87.17759404746387</v>
      </c>
    </row>
    <row r="5438" spans="89:91">
      <c r="CK5438" s="63">
        <v>40863</v>
      </c>
      <c r="CL5438" s="70">
        <v>113.3784964678223</v>
      </c>
      <c r="CM5438" s="70">
        <v>87.020191845221433</v>
      </c>
    </row>
    <row r="5439" spans="89:91">
      <c r="CK5439" s="63">
        <v>40864</v>
      </c>
      <c r="CL5439" s="70">
        <v>112.87817412662235</v>
      </c>
      <c r="CM5439" s="70">
        <v>86.965068891172024</v>
      </c>
    </row>
    <row r="5440" spans="89:91">
      <c r="CK5440" s="63">
        <v>40865</v>
      </c>
      <c r="CL5440" s="70">
        <v>112.81163581500626</v>
      </c>
      <c r="CM5440" s="70">
        <v>86.950826809251353</v>
      </c>
    </row>
    <row r="5441" spans="89:91">
      <c r="CK5441" s="63">
        <v>40866</v>
      </c>
      <c r="CL5441" s="70">
        <v>112.7681308674408</v>
      </c>
      <c r="CM5441" s="70">
        <v>86.916165028469038</v>
      </c>
    </row>
    <row r="5442" spans="89:91">
      <c r="CK5442" s="63">
        <v>40867</v>
      </c>
      <c r="CL5442" s="70">
        <v>112.72464269722677</v>
      </c>
      <c r="CM5442" s="70">
        <v>86.881517065140699</v>
      </c>
    </row>
    <row r="5443" spans="89:91">
      <c r="CK5443" s="63">
        <v>40868</v>
      </c>
      <c r="CL5443" s="70">
        <v>111.86172767836078</v>
      </c>
      <c r="CM5443" s="70">
        <v>86.867283872864107</v>
      </c>
    </row>
    <row r="5444" spans="89:91">
      <c r="CK5444" s="63">
        <v>40869</v>
      </c>
      <c r="CL5444" s="70">
        <v>112.03397520840015</v>
      </c>
      <c r="CM5444" s="70">
        <v>86.853048221889949</v>
      </c>
    </row>
    <row r="5445" spans="89:91">
      <c r="CK5445" s="63">
        <v>40870</v>
      </c>
      <c r="CL5445" s="70">
        <v>110.38217259047222</v>
      </c>
      <c r="CM5445" s="70">
        <v>86.818425419229897</v>
      </c>
    </row>
    <row r="5446" spans="89:91">
      <c r="CK5446" s="63">
        <v>40871</v>
      </c>
      <c r="CL5446" s="70">
        <v>109.68893964750109</v>
      </c>
      <c r="CM5446" s="70">
        <v>86.865322702983036</v>
      </c>
    </row>
    <row r="5447" spans="89:91">
      <c r="CK5447" s="63">
        <v>40872</v>
      </c>
      <c r="CL5447" s="70">
        <v>109.31214988039089</v>
      </c>
      <c r="CM5447" s="70">
        <v>86.830695007265788</v>
      </c>
    </row>
    <row r="5448" spans="89:91">
      <c r="CK5448" s="63">
        <v>40873</v>
      </c>
      <c r="CL5448" s="70">
        <v>109.26999448290499</v>
      </c>
      <c r="CM5448" s="70">
        <v>86.796081115414907</v>
      </c>
    </row>
    <row r="5449" spans="89:91">
      <c r="CK5449" s="63">
        <v>40874</v>
      </c>
      <c r="CL5449" s="70">
        <v>109.22785534232689</v>
      </c>
      <c r="CM5449" s="70">
        <v>86.761481021927736</v>
      </c>
    </row>
    <row r="5450" spans="89:91">
      <c r="CK5450" s="63">
        <v>40875</v>
      </c>
      <c r="CL5450" s="70">
        <v>109.18573245238719</v>
      </c>
      <c r="CM5450" s="70">
        <v>86.726894721303736</v>
      </c>
    </row>
    <row r="5451" spans="89:91">
      <c r="CK5451" s="63">
        <v>40876</v>
      </c>
      <c r="CL5451" s="70">
        <v>110.81669283472915</v>
      </c>
      <c r="CM5451" s="70">
        <v>86.936354079143925</v>
      </c>
    </row>
    <row r="5452" spans="89:91">
      <c r="CK5452" s="63">
        <v>40877</v>
      </c>
      <c r="CL5452" s="70">
        <v>112.15304875526699</v>
      </c>
      <c r="CM5452" s="70">
        <v>87.023665363254963</v>
      </c>
    </row>
    <row r="5453" spans="89:91">
      <c r="CK5453" s="63">
        <v>40878</v>
      </c>
      <c r="CL5453" s="70">
        <v>112.23742337186309</v>
      </c>
      <c r="CM5453" s="70">
        <v>86.99277363436326</v>
      </c>
    </row>
    <row r="5454" spans="89:91">
      <c r="CK5454" s="63">
        <v>40879</v>
      </c>
      <c r="CL5454" s="70">
        <v>112.44722676428344</v>
      </c>
      <c r="CM5454" s="70">
        <v>86.961888128632424</v>
      </c>
    </row>
    <row r="5455" spans="89:91">
      <c r="CK5455" s="63">
        <v>40880</v>
      </c>
      <c r="CL5455" s="70">
        <v>112.39683667593403</v>
      </c>
      <c r="CM5455" s="70">
        <v>86.910716830562563</v>
      </c>
    </row>
    <row r="5456" spans="89:91">
      <c r="CK5456" s="63">
        <v>40881</v>
      </c>
      <c r="CL5456" s="70">
        <v>112.34646916849724</v>
      </c>
      <c r="CM5456" s="70">
        <v>86.859575643404554</v>
      </c>
    </row>
    <row r="5457" spans="89:91">
      <c r="CK5457" s="63">
        <v>40882</v>
      </c>
      <c r="CL5457" s="70">
        <v>112.77896584856522</v>
      </c>
      <c r="CM5457" s="70">
        <v>86.869268984099975</v>
      </c>
    </row>
    <row r="5458" spans="89:91">
      <c r="CK5458" s="63">
        <v>40883</v>
      </c>
      <c r="CL5458" s="70">
        <v>112.1575354983039</v>
      </c>
      <c r="CM5458" s="70">
        <v>86.656102438816845</v>
      </c>
    </row>
    <row r="5459" spans="89:91">
      <c r="CK5459" s="63">
        <v>40884</v>
      </c>
      <c r="CL5459" s="70">
        <v>112.25774276386903</v>
      </c>
      <c r="CM5459" s="70">
        <v>86.605111075325411</v>
      </c>
    </row>
    <row r="5460" spans="89:91">
      <c r="CK5460" s="63">
        <v>40885</v>
      </c>
      <c r="CL5460" s="70">
        <v>112.20743758748941</v>
      </c>
      <c r="CM5460" s="70">
        <v>86.554149716866263</v>
      </c>
    </row>
    <row r="5461" spans="89:91">
      <c r="CK5461" s="63">
        <v>40886</v>
      </c>
      <c r="CL5461" s="70">
        <v>112.1571549539715</v>
      </c>
      <c r="CM5461" s="70">
        <v>86.503218345783424</v>
      </c>
    </row>
    <row r="5462" spans="89:91">
      <c r="CK5462" s="63">
        <v>40887</v>
      </c>
      <c r="CL5462" s="70">
        <v>112.1068948532133</v>
      </c>
      <c r="CM5462" s="70">
        <v>86.452316944431317</v>
      </c>
    </row>
    <row r="5463" spans="89:91">
      <c r="CK5463" s="63">
        <v>40888</v>
      </c>
      <c r="CL5463" s="70">
        <v>112.05665727511744</v>
      </c>
      <c r="CM5463" s="70">
        <v>86.401445495174713</v>
      </c>
    </row>
    <row r="5464" spans="89:91">
      <c r="CK5464" s="63">
        <v>40889</v>
      </c>
      <c r="CL5464" s="70">
        <v>110.35996965508794</v>
      </c>
      <c r="CM5464" s="70">
        <v>86.370788787303397</v>
      </c>
    </row>
    <row r="5465" spans="89:91">
      <c r="CK5465" s="63">
        <v>40890</v>
      </c>
      <c r="CL5465" s="70">
        <v>109.64882521068458</v>
      </c>
      <c r="CM5465" s="70">
        <v>86.319965311954888</v>
      </c>
    </row>
    <row r="5466" spans="89:91">
      <c r="CK5466" s="63">
        <v>40891</v>
      </c>
      <c r="CL5466" s="70">
        <v>108.88768589402562</v>
      </c>
      <c r="CM5466" s="70">
        <v>86.309493860979401</v>
      </c>
    </row>
    <row r="5467" spans="89:91">
      <c r="CK5467" s="63">
        <v>40892</v>
      </c>
      <c r="CL5467" s="70">
        <v>109.30528866022003</v>
      </c>
      <c r="CM5467" s="70">
        <v>86.319154040489011</v>
      </c>
    </row>
    <row r="5468" spans="89:91">
      <c r="CK5468" s="63">
        <v>40893</v>
      </c>
      <c r="CL5468" s="70">
        <v>109.5865962745533</v>
      </c>
      <c r="CM5468" s="70">
        <v>86.389184983703402</v>
      </c>
    </row>
    <row r="5469" spans="89:91">
      <c r="CK5469" s="63">
        <v>40894</v>
      </c>
      <c r="CL5469" s="70">
        <v>109.53748809797048</v>
      </c>
      <c r="CM5469" s="70">
        <v>86.338350683414589</v>
      </c>
    </row>
    <row r="5470" spans="89:91">
      <c r="CK5470" s="63">
        <v>40895</v>
      </c>
      <c r="CL5470" s="70">
        <v>109.48840192784732</v>
      </c>
      <c r="CM5470" s="70">
        <v>86.287546295736789</v>
      </c>
    </row>
    <row r="5471" spans="89:91">
      <c r="CK5471" s="63">
        <v>40896</v>
      </c>
      <c r="CL5471" s="70">
        <v>109.24185220254073</v>
      </c>
      <c r="CM5471" s="70">
        <v>86.236771803068422</v>
      </c>
    </row>
    <row r="5472" spans="89:91">
      <c r="CK5472" s="63">
        <v>40897</v>
      </c>
      <c r="CL5472" s="70">
        <v>109.94605130753699</v>
      </c>
      <c r="CM5472" s="70">
        <v>86.226207153873176</v>
      </c>
    </row>
    <row r="5473" spans="89:91">
      <c r="CK5473" s="63">
        <v>40898</v>
      </c>
      <c r="CL5473" s="70">
        <v>109.5966668978507</v>
      </c>
      <c r="CM5473" s="70">
        <v>86.175468755217722</v>
      </c>
    </row>
    <row r="5474" spans="89:91">
      <c r="CK5474" s="63">
        <v>40899</v>
      </c>
      <c r="CL5474" s="70">
        <v>109.68616663211033</v>
      </c>
      <c r="CM5474" s="70">
        <v>86.124760212741492</v>
      </c>
    </row>
    <row r="5475" spans="89:91">
      <c r="CK5475" s="63">
        <v>40900</v>
      </c>
      <c r="CL5475" s="70">
        <v>109.35595755110124</v>
      </c>
      <c r="CM5475" s="70">
        <v>86.074081508876162</v>
      </c>
    </row>
    <row r="5476" spans="89:91">
      <c r="CK5476" s="63">
        <v>40901</v>
      </c>
      <c r="CL5476" s="70">
        <v>109.30695272882946</v>
      </c>
      <c r="CM5476" s="70">
        <v>86.023432626063681</v>
      </c>
    </row>
    <row r="5477" spans="89:91">
      <c r="CK5477" s="63">
        <v>40902</v>
      </c>
      <c r="CL5477" s="70">
        <v>109.257969866702</v>
      </c>
      <c r="CM5477" s="70">
        <v>85.972813546756328</v>
      </c>
    </row>
    <row r="5478" spans="89:91">
      <c r="CK5478" s="63">
        <v>40903</v>
      </c>
      <c r="CL5478" s="70">
        <v>109.20900895487797</v>
      </c>
      <c r="CM5478" s="70">
        <v>85.922224253416729</v>
      </c>
    </row>
    <row r="5479" spans="89:91">
      <c r="CK5479" s="63">
        <v>40904</v>
      </c>
      <c r="CL5479" s="70">
        <v>109.35349101054825</v>
      </c>
      <c r="CM5479" s="70">
        <v>85.99170899421469</v>
      </c>
    </row>
    <row r="5480" spans="89:91">
      <c r="CK5480" s="63">
        <v>40905</v>
      </c>
      <c r="CL5480" s="70">
        <v>108.72014871958568</v>
      </c>
      <c r="CM5480" s="70">
        <v>85.941108582158677</v>
      </c>
    </row>
    <row r="5481" spans="89:91">
      <c r="CK5481" s="63">
        <v>40906</v>
      </c>
      <c r="CL5481" s="70">
        <v>109.00208122896456</v>
      </c>
      <c r="CM5481" s="70">
        <v>85.990457137669821</v>
      </c>
    </row>
    <row r="5482" spans="89:91">
      <c r="CK5482" s="63">
        <v>40907</v>
      </c>
      <c r="CL5482" s="70">
        <v>109.12846684528733</v>
      </c>
      <c r="CM5482" s="70">
        <v>85.95982954160273</v>
      </c>
    </row>
    <row r="5483" spans="89:91">
      <c r="CK5483" s="63">
        <v>40908</v>
      </c>
      <c r="CL5483" s="70">
        <v>109.07956396663032</v>
      </c>
      <c r="CM5483" s="70">
        <v>85.909247888488196</v>
      </c>
    </row>
    <row r="5484" spans="89:91">
      <c r="CK5484" s="63">
        <v>40909</v>
      </c>
      <c r="CL5484" s="70">
        <v>109.05331074319777</v>
      </c>
      <c r="CM5484" s="70">
        <v>85.8849521022413</v>
      </c>
    </row>
    <row r="5485" spans="89:91">
      <c r="CK5485" s="63">
        <v>40910</v>
      </c>
      <c r="CL5485" s="70">
        <v>109.02706383837999</v>
      </c>
      <c r="CM5485" s="70">
        <v>85.86066318702683</v>
      </c>
    </row>
    <row r="5486" spans="89:91">
      <c r="CK5486" s="63">
        <v>40911</v>
      </c>
      <c r="CL5486" s="70">
        <v>110.11499183824898</v>
      </c>
      <c r="CM5486" s="70">
        <v>85.836381140901651</v>
      </c>
    </row>
    <row r="5487" spans="89:91">
      <c r="CK5487" s="63">
        <v>40912</v>
      </c>
      <c r="CL5487" s="70">
        <v>110.19897159405075</v>
      </c>
      <c r="CM5487" s="70">
        <v>85.851981475845861</v>
      </c>
    </row>
    <row r="5488" spans="89:91">
      <c r="CK5488" s="63">
        <v>40913</v>
      </c>
      <c r="CL5488" s="70">
        <v>109.57256146414976</v>
      </c>
      <c r="CM5488" s="70">
        <v>85.927362477037732</v>
      </c>
    </row>
    <row r="5489" spans="89:91">
      <c r="CK5489" s="63">
        <v>40914</v>
      </c>
      <c r="CL5489" s="70">
        <v>109.22883568924888</v>
      </c>
      <c r="CM5489" s="70">
        <v>86.022620456599284</v>
      </c>
    </row>
    <row r="5490" spans="89:91">
      <c r="CK5490" s="63">
        <v>40915</v>
      </c>
      <c r="CL5490" s="70">
        <v>109.20254653916113</v>
      </c>
      <c r="CM5490" s="70">
        <v>85.998292607731088</v>
      </c>
    </row>
    <row r="5491" spans="89:91">
      <c r="CK5491" s="63">
        <v>40916</v>
      </c>
      <c r="CL5491" s="70">
        <v>109.17626371633489</v>
      </c>
      <c r="CM5491" s="70">
        <v>85.97397163896288</v>
      </c>
    </row>
    <row r="5492" spans="89:91">
      <c r="CK5492" s="63">
        <v>40917</v>
      </c>
      <c r="CL5492" s="70">
        <v>109.33293656603149</v>
      </c>
      <c r="CM5492" s="70">
        <v>85.889928807870547</v>
      </c>
    </row>
    <row r="5493" spans="89:91">
      <c r="CK5493" s="63">
        <v>40918</v>
      </c>
      <c r="CL5493" s="70">
        <v>110.3939631203731</v>
      </c>
      <c r="CM5493" s="70">
        <v>85.845734535626661</v>
      </c>
    </row>
    <row r="5494" spans="89:91">
      <c r="CK5494" s="63">
        <v>40919</v>
      </c>
      <c r="CL5494" s="70">
        <v>110.15668281813218</v>
      </c>
      <c r="CM5494" s="70">
        <v>85.801558390845642</v>
      </c>
    </row>
    <row r="5495" spans="89:91">
      <c r="CK5495" s="63">
        <v>40920</v>
      </c>
      <c r="CL5495" s="70">
        <v>110.97133234770882</v>
      </c>
      <c r="CM5495" s="70">
        <v>85.77729306000461</v>
      </c>
    </row>
    <row r="5496" spans="89:91">
      <c r="CK5496" s="63">
        <v>40921</v>
      </c>
      <c r="CL5496" s="70">
        <v>110.43924245783133</v>
      </c>
      <c r="CM5496" s="70">
        <v>85.753034591583017</v>
      </c>
    </row>
    <row r="5497" spans="89:91">
      <c r="CK5497" s="63">
        <v>40922</v>
      </c>
      <c r="CL5497" s="70">
        <v>110.41266198755319</v>
      </c>
      <c r="CM5497" s="70">
        <v>85.728782983640144</v>
      </c>
    </row>
    <row r="5498" spans="89:91">
      <c r="CK5498" s="63">
        <v>40923</v>
      </c>
      <c r="CL5498" s="70">
        <v>110.38608791465141</v>
      </c>
      <c r="CM5498" s="70">
        <v>85.704538234235699</v>
      </c>
    </row>
    <row r="5499" spans="89:91">
      <c r="CK5499" s="63">
        <v>40924</v>
      </c>
      <c r="CL5499" s="70">
        <v>110.71819459525132</v>
      </c>
      <c r="CM5499" s="70">
        <v>85.779651339043099</v>
      </c>
    </row>
    <row r="5500" spans="89:91">
      <c r="CK5500" s="63">
        <v>40925</v>
      </c>
      <c r="CL5500" s="70">
        <v>111.00240955681232</v>
      </c>
      <c r="CM5500" s="70">
        <v>85.775256783761947</v>
      </c>
    </row>
    <row r="5501" spans="89:91">
      <c r="CK5501" s="63">
        <v>40926</v>
      </c>
      <c r="CL5501" s="70">
        <v>111.6350335344767</v>
      </c>
      <c r="CM5501" s="70">
        <v>85.7907168156664</v>
      </c>
    </row>
    <row r="5502" spans="89:91">
      <c r="CK5502" s="63">
        <v>40927</v>
      </c>
      <c r="CL5502" s="70">
        <v>111.69831892067432</v>
      </c>
      <c r="CM5502" s="70">
        <v>85.786307896865864</v>
      </c>
    </row>
    <row r="5503" spans="89:91">
      <c r="CK5503" s="63">
        <v>40928</v>
      </c>
      <c r="CL5503" s="70">
        <v>111.98933297960396</v>
      </c>
      <c r="CM5503" s="70">
        <v>85.801742341548504</v>
      </c>
    </row>
    <row r="5504" spans="89:91">
      <c r="CK5504" s="63">
        <v>40929</v>
      </c>
      <c r="CL5504" s="70">
        <v>111.96237943419305</v>
      </c>
      <c r="CM5504" s="70">
        <v>85.777476958684858</v>
      </c>
    </row>
    <row r="5505" spans="89:91">
      <c r="CK5505" s="63">
        <v>40930</v>
      </c>
      <c r="CL5505" s="70">
        <v>111.9354323759501</v>
      </c>
      <c r="CM5505" s="70">
        <v>85.753218438255331</v>
      </c>
    </row>
    <row r="5506" spans="89:91">
      <c r="CK5506" s="63">
        <v>40931</v>
      </c>
      <c r="CL5506" s="70">
        <v>112.36895223706243</v>
      </c>
      <c r="CM5506" s="70">
        <v>85.828121262217309</v>
      </c>
    </row>
    <row r="5507" spans="89:91">
      <c r="CK5507" s="63">
        <v>40932</v>
      </c>
      <c r="CL5507" s="70">
        <v>112.4044867612958</v>
      </c>
      <c r="CM5507" s="70">
        <v>85.922800149905527</v>
      </c>
    </row>
    <row r="5508" spans="89:91">
      <c r="CK5508" s="63">
        <v>40933</v>
      </c>
      <c r="CL5508" s="70">
        <v>112.48228732571248</v>
      </c>
      <c r="CM5508" s="70">
        <v>85.97777925781628</v>
      </c>
    </row>
    <row r="5509" spans="89:91">
      <c r="CK5509" s="63">
        <v>40934</v>
      </c>
      <c r="CL5509" s="70">
        <v>113.24441323310907</v>
      </c>
      <c r="CM5509" s="70">
        <v>85.91383593727123</v>
      </c>
    </row>
    <row r="5510" spans="89:91">
      <c r="CK5510" s="63">
        <v>40935</v>
      </c>
      <c r="CL5510" s="70">
        <v>113.21306025984018</v>
      </c>
      <c r="CM5510" s="70">
        <v>85.869730380506525</v>
      </c>
    </row>
    <row r="5511" spans="89:91">
      <c r="CK5511" s="63">
        <v>40936</v>
      </c>
      <c r="CL5511" s="70">
        <v>113.18581218826378</v>
      </c>
      <c r="CM5511" s="70">
        <v>85.845445770110288</v>
      </c>
    </row>
    <row r="5512" spans="89:91">
      <c r="CK5512" s="63">
        <v>40937</v>
      </c>
      <c r="CL5512" s="70">
        <v>113.15857067474175</v>
      </c>
      <c r="CM5512" s="70">
        <v>85.821168027585884</v>
      </c>
    </row>
    <row r="5513" spans="89:91">
      <c r="CK5513" s="63">
        <v>40938</v>
      </c>
      <c r="CL5513" s="70">
        <v>112.79688895815305</v>
      </c>
      <c r="CM5513" s="70">
        <v>85.796897150991015</v>
      </c>
    </row>
    <row r="5514" spans="89:91">
      <c r="CK5514" s="63">
        <v>40939</v>
      </c>
      <c r="CL5514" s="70">
        <v>112.72205498818889</v>
      </c>
      <c r="CM5514" s="70">
        <v>85.812205287467435</v>
      </c>
    </row>
    <row r="5515" spans="89:91">
      <c r="CK5515" s="63">
        <v>40940</v>
      </c>
      <c r="CL5515" s="70">
        <v>113.34729352061036</v>
      </c>
      <c r="CM5515" s="70">
        <v>85.715996411399175</v>
      </c>
    </row>
    <row r="5516" spans="89:91">
      <c r="CK5516" s="63">
        <v>40941</v>
      </c>
      <c r="CL5516" s="70">
        <v>113.62099716065006</v>
      </c>
      <c r="CM5516" s="70">
        <v>85.659392522003628</v>
      </c>
    </row>
    <row r="5517" spans="89:91">
      <c r="CK5517" s="63">
        <v>40942</v>
      </c>
      <c r="CL5517" s="70">
        <v>113.784860451862</v>
      </c>
      <c r="CM5517" s="70">
        <v>85.622582029869591</v>
      </c>
    </row>
    <row r="5518" spans="89:91">
      <c r="CK5518" s="63">
        <v>40943</v>
      </c>
      <c r="CL5518" s="70">
        <v>113.75150205388995</v>
      </c>
      <c r="CM5518" s="70">
        <v>85.585787356343317</v>
      </c>
    </row>
    <row r="5519" spans="89:91">
      <c r="CK5519" s="63">
        <v>40944</v>
      </c>
      <c r="CL5519" s="70">
        <v>113.71815343562596</v>
      </c>
      <c r="CM5519" s="70">
        <v>85.54900849462706</v>
      </c>
    </row>
    <row r="5520" spans="89:91">
      <c r="CK5520" s="63">
        <v>40945</v>
      </c>
      <c r="CL5520" s="70">
        <v>113.49854472838037</v>
      </c>
      <c r="CM5520" s="70">
        <v>85.512245437926012</v>
      </c>
    </row>
    <row r="5521" spans="89:91">
      <c r="CK5521" s="63">
        <v>40946</v>
      </c>
      <c r="CL5521" s="70">
        <v>113.85186633078956</v>
      </c>
      <c r="CM5521" s="70">
        <v>85.574131341436967</v>
      </c>
    </row>
    <row r="5522" spans="89:91">
      <c r="CK5522" s="63">
        <v>40947</v>
      </c>
      <c r="CL5522" s="70">
        <v>114.05789883584276</v>
      </c>
      <c r="CM5522" s="70">
        <v>85.616230109684139</v>
      </c>
    </row>
    <row r="5523" spans="89:91">
      <c r="CK5523" s="63">
        <v>40948</v>
      </c>
      <c r="CL5523" s="70">
        <v>114.12368499579182</v>
      </c>
      <c r="CM5523" s="70">
        <v>85.658276892781288</v>
      </c>
    </row>
    <row r="5524" spans="89:91">
      <c r="CK5524" s="63">
        <v>40949</v>
      </c>
      <c r="CL5524" s="70">
        <v>113.61568130893016</v>
      </c>
      <c r="CM5524" s="70">
        <v>85.601765668176242</v>
      </c>
    </row>
    <row r="5525" spans="89:91">
      <c r="CK5525" s="63">
        <v>40950</v>
      </c>
      <c r="CL5525" s="70">
        <v>113.58237250934191</v>
      </c>
      <c r="CM5525" s="70">
        <v>85.564979940084882</v>
      </c>
    </row>
    <row r="5526" spans="89:91">
      <c r="CK5526" s="63">
        <v>40951</v>
      </c>
      <c r="CL5526" s="70">
        <v>113.54907347492089</v>
      </c>
      <c r="CM5526" s="70">
        <v>85.528210019959374</v>
      </c>
    </row>
    <row r="5527" spans="89:91">
      <c r="CK5527" s="63">
        <v>40952</v>
      </c>
      <c r="CL5527" s="70">
        <v>113.81043912326984</v>
      </c>
      <c r="CM5527" s="70">
        <v>85.511131725149511</v>
      </c>
    </row>
    <row r="5528" spans="89:91">
      <c r="CK5528" s="63">
        <v>40953</v>
      </c>
      <c r="CL5528" s="70">
        <v>113.50186106683367</v>
      </c>
      <c r="CM5528" s="70">
        <v>85.533387051765558</v>
      </c>
    </row>
    <row r="5529" spans="89:91">
      <c r="CK5529" s="63">
        <v>40954</v>
      </c>
      <c r="CL5529" s="70">
        <v>113.37104228051389</v>
      </c>
      <c r="CM5529" s="70">
        <v>85.535948542392418</v>
      </c>
    </row>
    <row r="5530" spans="89:91">
      <c r="CK5530" s="63">
        <v>40955</v>
      </c>
      <c r="CL5530" s="70">
        <v>113.44848110933256</v>
      </c>
      <c r="CM5530" s="70">
        <v>85.538492036177161</v>
      </c>
    </row>
    <row r="5531" spans="89:91">
      <c r="CK5531" s="63">
        <v>40956</v>
      </c>
      <c r="CL5531" s="70">
        <v>113.74787553176589</v>
      </c>
      <c r="CM5531" s="70">
        <v>85.521375523419124</v>
      </c>
    </row>
    <row r="5532" spans="89:91">
      <c r="CK5532" s="63">
        <v>40957</v>
      </c>
      <c r="CL5532" s="70">
        <v>113.71452797669228</v>
      </c>
      <c r="CM5532" s="70">
        <v>85.484624341461043</v>
      </c>
    </row>
    <row r="5533" spans="89:91">
      <c r="CK5533" s="63">
        <v>40958</v>
      </c>
      <c r="CL5533" s="70">
        <v>113.68119019814786</v>
      </c>
      <c r="CM5533" s="70">
        <v>85.447888952623288</v>
      </c>
    </row>
    <row r="5534" spans="89:91">
      <c r="CK5534" s="63">
        <v>40959</v>
      </c>
      <c r="CL5534" s="70">
        <v>113.64786219326648</v>
      </c>
      <c r="CM5534" s="70">
        <v>85.411169350119067</v>
      </c>
    </row>
    <row r="5535" spans="89:91">
      <c r="CK5535" s="63">
        <v>40960</v>
      </c>
      <c r="CL5535" s="70">
        <v>113.61454395918278</v>
      </c>
      <c r="CM5535" s="70">
        <v>85.374465527164546</v>
      </c>
    </row>
    <row r="5536" spans="89:91">
      <c r="CK5536" s="63">
        <v>40961</v>
      </c>
      <c r="CL5536" s="70">
        <v>113.89769865430985</v>
      </c>
      <c r="CM5536" s="70">
        <v>85.337777476978729</v>
      </c>
    </row>
    <row r="5537" spans="89:91">
      <c r="CK5537" s="63">
        <v>40962</v>
      </c>
      <c r="CL5537" s="70">
        <v>113.9505815101128</v>
      </c>
      <c r="CM5537" s="70">
        <v>85.301105192783581</v>
      </c>
    </row>
    <row r="5538" spans="89:91">
      <c r="CK5538" s="63">
        <v>40963</v>
      </c>
      <c r="CL5538" s="70">
        <v>114.38959882998938</v>
      </c>
      <c r="CM5538" s="70">
        <v>85.284031683115771</v>
      </c>
    </row>
    <row r="5539" spans="89:91">
      <c r="CK5539" s="63">
        <v>40964</v>
      </c>
      <c r="CL5539" s="70">
        <v>114.3560631403864</v>
      </c>
      <c r="CM5539" s="70">
        <v>85.247382495151669</v>
      </c>
    </row>
    <row r="5540" spans="89:91">
      <c r="CK5540" s="63">
        <v>40965</v>
      </c>
      <c r="CL5540" s="70">
        <v>114.32253728246818</v>
      </c>
      <c r="CM5540" s="70">
        <v>85.210749056477937</v>
      </c>
    </row>
    <row r="5541" spans="89:91">
      <c r="CK5541" s="63">
        <v>40966</v>
      </c>
      <c r="CL5541" s="70">
        <v>114.28902125335236</v>
      </c>
      <c r="CM5541" s="70">
        <v>85.174131360326612</v>
      </c>
    </row>
    <row r="5542" spans="89:91">
      <c r="CK5542" s="63">
        <v>40967</v>
      </c>
      <c r="CL5542" s="70">
        <v>114.37976636914107</v>
      </c>
      <c r="CM5542" s="70">
        <v>85.157078775225358</v>
      </c>
    </row>
    <row r="5543" spans="89:91">
      <c r="CK5543" s="63">
        <v>40968</v>
      </c>
      <c r="CL5543" s="70">
        <v>113.88430762305866</v>
      </c>
      <c r="CM5543" s="70">
        <v>85.140025117176151</v>
      </c>
    </row>
    <row r="5544" spans="89:91">
      <c r="CK5544" s="63">
        <v>40969</v>
      </c>
      <c r="CL5544" s="70">
        <v>113.4282387030368</v>
      </c>
      <c r="CM5544" s="70">
        <v>84.839556241806477</v>
      </c>
    </row>
    <row r="5545" spans="89:91">
      <c r="CK5545" s="63">
        <v>40970</v>
      </c>
      <c r="CL5545" s="70">
        <v>112.45623638598671</v>
      </c>
      <c r="CM5545" s="70">
        <v>84.539606167554666</v>
      </c>
    </row>
    <row r="5546" spans="89:91">
      <c r="CK5546" s="63">
        <v>40971</v>
      </c>
      <c r="CL5546" s="70">
        <v>112.344399444129</v>
      </c>
      <c r="CM5546" s="70">
        <v>84.454476169908631</v>
      </c>
    </row>
    <row r="5547" spans="89:91">
      <c r="CK5547" s="63">
        <v>40972</v>
      </c>
      <c r="CL5547" s="70">
        <v>112.23267372332906</v>
      </c>
      <c r="CM5547" s="70">
        <v>84.369431896774756</v>
      </c>
    </row>
    <row r="5548" spans="89:91">
      <c r="CK5548" s="63">
        <v>40973</v>
      </c>
      <c r="CL5548" s="70">
        <v>111.83949708449477</v>
      </c>
      <c r="CM5548" s="70">
        <v>84.28447326182993</v>
      </c>
    </row>
    <row r="5549" spans="89:91">
      <c r="CK5549" s="63">
        <v>40974</v>
      </c>
      <c r="CL5549" s="70">
        <v>110.83393388817402</v>
      </c>
      <c r="CM5549" s="70">
        <v>84.219023385338147</v>
      </c>
    </row>
    <row r="5550" spans="89:91">
      <c r="CK5550" s="63">
        <v>40975</v>
      </c>
      <c r="CL5550" s="70">
        <v>110.62766554625365</v>
      </c>
      <c r="CM5550" s="70">
        <v>84.15361985694858</v>
      </c>
    </row>
    <row r="5551" spans="89:91">
      <c r="CK5551" s="63">
        <v>40976</v>
      </c>
      <c r="CL5551" s="70">
        <v>110.79191328080256</v>
      </c>
      <c r="CM5551" s="70">
        <v>84.107646758179541</v>
      </c>
    </row>
    <row r="5552" spans="89:91">
      <c r="CK5552" s="63">
        <v>40977</v>
      </c>
      <c r="CL5552" s="70">
        <v>110.30929962171095</v>
      </c>
      <c r="CM5552" s="70">
        <v>84.100410092638555</v>
      </c>
    </row>
    <row r="5553" spans="89:91">
      <c r="CK5553" s="63">
        <v>40978</v>
      </c>
      <c r="CL5553" s="70">
        <v>110.19959779347424</v>
      </c>
      <c r="CM5553" s="70">
        <v>84.01572235824068</v>
      </c>
    </row>
    <row r="5554" spans="89:91">
      <c r="CK5554" s="63">
        <v>40979</v>
      </c>
      <c r="CL5554" s="70">
        <v>110.09000506293974</v>
      </c>
      <c r="CM5554" s="70">
        <v>83.931119903003136</v>
      </c>
    </row>
    <row r="5555" spans="89:91">
      <c r="CK5555" s="63">
        <v>40980</v>
      </c>
      <c r="CL5555" s="70">
        <v>109.31341959211289</v>
      </c>
      <c r="CM5555" s="70">
        <v>83.943133383212242</v>
      </c>
    </row>
    <row r="5556" spans="89:91">
      <c r="CK5556" s="63">
        <v>40981</v>
      </c>
      <c r="CL5556" s="70">
        <v>109.72391993904786</v>
      </c>
      <c r="CM5556" s="70">
        <v>83.955037561168695</v>
      </c>
    </row>
    <row r="5557" spans="89:91">
      <c r="CK5557" s="63">
        <v>40982</v>
      </c>
      <c r="CL5557" s="70">
        <v>109.03639016697358</v>
      </c>
      <c r="CM5557" s="70">
        <v>83.94756535876283</v>
      </c>
    </row>
    <row r="5558" spans="89:91">
      <c r="CK5558" s="63">
        <v>40983</v>
      </c>
      <c r="CL5558" s="70">
        <v>109.35657596327566</v>
      </c>
      <c r="CM5558" s="70">
        <v>83.766792115418085</v>
      </c>
    </row>
    <row r="5559" spans="89:91">
      <c r="CK5559" s="63">
        <v>40984</v>
      </c>
      <c r="CL5559" s="70">
        <v>109.62546047899409</v>
      </c>
      <c r="CM5559" s="70">
        <v>83.836268344165049</v>
      </c>
    </row>
    <row r="5560" spans="89:91">
      <c r="CK5560" s="63">
        <v>40985</v>
      </c>
      <c r="CL5560" s="70">
        <v>109.51643872400989</v>
      </c>
      <c r="CM5560" s="70">
        <v>83.751846596178083</v>
      </c>
    </row>
    <row r="5561" spans="89:91">
      <c r="CK5561" s="63">
        <v>40986</v>
      </c>
      <c r="CL5561" s="70">
        <v>109.40752539039977</v>
      </c>
      <c r="CM5561" s="70">
        <v>83.667509859507547</v>
      </c>
    </row>
    <row r="5562" spans="89:91">
      <c r="CK5562" s="63">
        <v>40987</v>
      </c>
      <c r="CL5562" s="70">
        <v>109.44832702711284</v>
      </c>
      <c r="CM5562" s="70">
        <v>83.640769464636833</v>
      </c>
    </row>
    <row r="5563" spans="89:91">
      <c r="CK5563" s="63">
        <v>40988</v>
      </c>
      <c r="CL5563" s="70">
        <v>109.00457093991542</v>
      </c>
      <c r="CM5563" s="70">
        <v>83.594846916173765</v>
      </c>
    </row>
    <row r="5564" spans="89:91">
      <c r="CK5564" s="63">
        <v>40989</v>
      </c>
      <c r="CL5564" s="70">
        <v>108.80950836218348</v>
      </c>
      <c r="CM5564" s="70">
        <v>83.548932041140404</v>
      </c>
    </row>
    <row r="5565" spans="89:91">
      <c r="CK5565" s="63">
        <v>40990</v>
      </c>
      <c r="CL5565" s="70">
        <v>108.54295373984897</v>
      </c>
      <c r="CM5565" s="70">
        <v>83.44568701882649</v>
      </c>
    </row>
    <row r="5566" spans="89:91">
      <c r="CK5566" s="63">
        <v>40991</v>
      </c>
      <c r="CL5566" s="70">
        <v>108.87052319312144</v>
      </c>
      <c r="CM5566" s="70">
        <v>83.418938693377271</v>
      </c>
    </row>
    <row r="5567" spans="89:91">
      <c r="CK5567" s="63">
        <v>40992</v>
      </c>
      <c r="CL5567" s="70">
        <v>108.76225221799669</v>
      </c>
      <c r="CM5567" s="70">
        <v>83.334937189507841</v>
      </c>
    </row>
    <row r="5568" spans="89:91">
      <c r="CK5568" s="63">
        <v>40993</v>
      </c>
      <c r="CL5568" s="70">
        <v>108.65408891760069</v>
      </c>
      <c r="CM5568" s="70">
        <v>83.25102027377585</v>
      </c>
    </row>
    <row r="5569" spans="89:91">
      <c r="CK5569" s="63">
        <v>40994</v>
      </c>
      <c r="CL5569" s="70">
        <v>108.80567943513628</v>
      </c>
      <c r="CM5569" s="70">
        <v>83.224295108332072</v>
      </c>
    </row>
    <row r="5570" spans="89:91">
      <c r="CK5570" s="63">
        <v>40995</v>
      </c>
      <c r="CL5570" s="70">
        <v>108.77377401527279</v>
      </c>
      <c r="CM5570" s="70">
        <v>83.159506187784771</v>
      </c>
    </row>
    <row r="5571" spans="89:91">
      <c r="CK5571" s="63">
        <v>40996</v>
      </c>
      <c r="CL5571" s="70">
        <v>108.29939572994944</v>
      </c>
      <c r="CM5571" s="70">
        <v>83.094763359233667</v>
      </c>
    </row>
    <row r="5572" spans="89:91">
      <c r="CK5572" s="63">
        <v>40997</v>
      </c>
      <c r="CL5572" s="70">
        <v>108.10796855914322</v>
      </c>
      <c r="CM5572" s="70">
        <v>83.06802319742026</v>
      </c>
    </row>
    <row r="5573" spans="89:91">
      <c r="CK5573" s="63">
        <v>40998</v>
      </c>
      <c r="CL5573" s="70">
        <v>108.37146688809783</v>
      </c>
      <c r="CM5573" s="70">
        <v>83.022293439899428</v>
      </c>
    </row>
    <row r="5574" spans="89:91">
      <c r="CK5574" s="63">
        <v>40999</v>
      </c>
      <c r="CL5574" s="70">
        <v>108.26369222098373</v>
      </c>
      <c r="CM5574" s="70">
        <v>82.938691351298502</v>
      </c>
    </row>
    <row r="5575" spans="89:91">
      <c r="CK5575" s="63">
        <v>41000</v>
      </c>
      <c r="CL5575" s="70">
        <v>108.20570769448597</v>
      </c>
      <c r="CM5575" s="70">
        <v>82.888526715105115</v>
      </c>
    </row>
    <row r="5576" spans="89:91">
      <c r="CK5576" s="63">
        <v>41001</v>
      </c>
      <c r="CL5576" s="70">
        <v>108.1477542236934</v>
      </c>
      <c r="CM5576" s="70">
        <v>82.838392420489143</v>
      </c>
    </row>
    <row r="5577" spans="89:91">
      <c r="CK5577" s="63">
        <v>41002</v>
      </c>
      <c r="CL5577" s="70">
        <v>108.17205184432251</v>
      </c>
      <c r="CM5577" s="70">
        <v>82.845005705400993</v>
      </c>
    </row>
    <row r="5578" spans="89:91">
      <c r="CK5578" s="63">
        <v>41003</v>
      </c>
      <c r="CL5578" s="70">
        <v>107.80973499762342</v>
      </c>
      <c r="CM5578" s="70">
        <v>82.908263636907847</v>
      </c>
    </row>
    <row r="5579" spans="89:91">
      <c r="CK5579" s="63">
        <v>41004</v>
      </c>
      <c r="CL5579" s="70">
        <v>107.75199360429531</v>
      </c>
      <c r="CM5579" s="70">
        <v>82.858117404612557</v>
      </c>
    </row>
    <row r="5580" spans="89:91">
      <c r="CK5580" s="63">
        <v>41005</v>
      </c>
      <c r="CL5580" s="70">
        <v>107.69428313645363</v>
      </c>
      <c r="CM5580" s="70">
        <v>82.808001502763233</v>
      </c>
    </row>
    <row r="5581" spans="89:91">
      <c r="CK5581" s="63">
        <v>41006</v>
      </c>
      <c r="CL5581" s="70">
        <v>107.63660357753524</v>
      </c>
      <c r="CM5581" s="70">
        <v>82.75791591301487</v>
      </c>
    </row>
    <row r="5582" spans="89:91">
      <c r="CK5582" s="63">
        <v>41007</v>
      </c>
      <c r="CL5582" s="70">
        <v>107.57895491098566</v>
      </c>
      <c r="CM5582" s="70">
        <v>82.707860617033447</v>
      </c>
    </row>
    <row r="5583" spans="89:91">
      <c r="CK5583" s="63">
        <v>41008</v>
      </c>
      <c r="CL5583" s="70">
        <v>107.50539864145682</v>
      </c>
      <c r="CM5583" s="70">
        <v>82.582486612360782</v>
      </c>
    </row>
    <row r="5584" spans="89:91">
      <c r="CK5584" s="63">
        <v>41009</v>
      </c>
      <c r="CL5584" s="70">
        <v>107.11147913985654</v>
      </c>
      <c r="CM5584" s="70">
        <v>82.532537423033602</v>
      </c>
    </row>
    <row r="5585" spans="89:91">
      <c r="CK5585" s="63">
        <v>41010</v>
      </c>
      <c r="CL5585" s="70">
        <v>107.20011967522281</v>
      </c>
      <c r="CM5585" s="70">
        <v>82.595505240289953</v>
      </c>
    </row>
    <row r="5586" spans="89:91">
      <c r="CK5586" s="63">
        <v>41011</v>
      </c>
      <c r="CL5586" s="70">
        <v>107.63892761004219</v>
      </c>
      <c r="CM5586" s="70">
        <v>82.639563607501415</v>
      </c>
    </row>
    <row r="5587" spans="89:91">
      <c r="CK5587" s="63">
        <v>41012</v>
      </c>
      <c r="CL5587" s="70">
        <v>107.06853643306597</v>
      </c>
      <c r="CM5587" s="70">
        <v>82.570788182438946</v>
      </c>
    </row>
    <row r="5588" spans="89:91">
      <c r="CK5588" s="63">
        <v>41013</v>
      </c>
      <c r="CL5588" s="70">
        <v>107.01119201537132</v>
      </c>
      <c r="CM5588" s="70">
        <v>82.520846068789822</v>
      </c>
    </row>
    <row r="5589" spans="89:91">
      <c r="CK5589" s="63">
        <v>41014</v>
      </c>
      <c r="CL5589" s="70">
        <v>106.95387831054855</v>
      </c>
      <c r="CM5589" s="70">
        <v>82.470934162127591</v>
      </c>
    </row>
    <row r="5590" spans="89:91">
      <c r="CK5590" s="63">
        <v>41015</v>
      </c>
      <c r="CL5590" s="70">
        <v>106.93124164129011</v>
      </c>
      <c r="CM5590" s="70">
        <v>82.421052444181882</v>
      </c>
    </row>
    <row r="5591" spans="89:91">
      <c r="CK5591" s="63">
        <v>41016</v>
      </c>
      <c r="CL5591" s="70">
        <v>106.79107836091941</v>
      </c>
      <c r="CM5591" s="70">
        <v>82.427439768493528</v>
      </c>
    </row>
    <row r="5592" spans="89:91">
      <c r="CK5592" s="63">
        <v>41017</v>
      </c>
      <c r="CL5592" s="70">
        <v>106.07108068881273</v>
      </c>
      <c r="CM5592" s="70">
        <v>82.471259118166287</v>
      </c>
    </row>
    <row r="5593" spans="89:91">
      <c r="CK5593" s="63">
        <v>41018</v>
      </c>
      <c r="CL5593" s="70">
        <v>105.86552729250522</v>
      </c>
      <c r="CM5593" s="70">
        <v>82.458824444566332</v>
      </c>
    </row>
    <row r="5594" spans="89:91">
      <c r="CK5594" s="63">
        <v>41019</v>
      </c>
      <c r="CL5594" s="70">
        <v>106.50902397005819</v>
      </c>
      <c r="CM5594" s="70">
        <v>82.446374642365754</v>
      </c>
    </row>
    <row r="5595" spans="89:91">
      <c r="CK5595" s="63">
        <v>41020</v>
      </c>
      <c r="CL5595" s="70">
        <v>106.45197921945022</v>
      </c>
      <c r="CM5595" s="70">
        <v>82.396507778999421</v>
      </c>
    </row>
    <row r="5596" spans="89:91">
      <c r="CK5596" s="63">
        <v>41021</v>
      </c>
      <c r="CL5596" s="70">
        <v>106.39496502121659</v>
      </c>
      <c r="CM5596" s="70">
        <v>82.346671077105569</v>
      </c>
    </row>
    <row r="5597" spans="89:91">
      <c r="CK5597" s="63">
        <v>41022</v>
      </c>
      <c r="CL5597" s="70">
        <v>105.74024629489736</v>
      </c>
      <c r="CM5597" s="70">
        <v>82.296864518441367</v>
      </c>
    </row>
    <row r="5598" spans="89:91">
      <c r="CK5598" s="63">
        <v>41023</v>
      </c>
      <c r="CL5598" s="70">
        <v>106.13609715750908</v>
      </c>
      <c r="CM5598" s="70">
        <v>82.340423409428595</v>
      </c>
    </row>
    <row r="5599" spans="89:91">
      <c r="CK5599" s="63">
        <v>41024</v>
      </c>
      <c r="CL5599" s="70">
        <v>106.00609853905962</v>
      </c>
      <c r="CM5599" s="70">
        <v>82.346587952634394</v>
      </c>
    </row>
    <row r="5600" spans="89:91">
      <c r="CK5600" s="63">
        <v>41025</v>
      </c>
      <c r="CL5600" s="70">
        <v>106.04227563514459</v>
      </c>
      <c r="CM5600" s="70">
        <v>82.296781444247173</v>
      </c>
    </row>
    <row r="5601" spans="89:91">
      <c r="CK5601" s="63">
        <v>41026</v>
      </c>
      <c r="CL5601" s="70">
        <v>106.24156395459192</v>
      </c>
      <c r="CM5601" s="70">
        <v>82.302904701784001</v>
      </c>
    </row>
    <row r="5602" spans="89:91">
      <c r="CK5602" s="63">
        <v>41027</v>
      </c>
      <c r="CL5602" s="70">
        <v>106.18466245184509</v>
      </c>
      <c r="CM5602" s="70">
        <v>82.253124614773213</v>
      </c>
    </row>
    <row r="5603" spans="89:91">
      <c r="CK5603" s="63">
        <v>41028</v>
      </c>
      <c r="CL5603" s="70">
        <v>106.12779142475107</v>
      </c>
      <c r="CM5603" s="70">
        <v>82.203374636749189</v>
      </c>
    </row>
    <row r="5604" spans="89:91">
      <c r="CK5604" s="63">
        <v>41029</v>
      </c>
      <c r="CL5604" s="70">
        <v>106.07095085698752</v>
      </c>
      <c r="CM5604" s="70">
        <v>82.153654749500745</v>
      </c>
    </row>
    <row r="5605" spans="89:91">
      <c r="CK5605" s="63">
        <v>41030</v>
      </c>
      <c r="CL5605" s="70">
        <v>106.01149744137753</v>
      </c>
      <c r="CM5605" s="70">
        <v>82.097887280393124</v>
      </c>
    </row>
    <row r="5606" spans="89:91">
      <c r="CK5606" s="63">
        <v>41031</v>
      </c>
      <c r="CL5606" s="70">
        <v>105.21204197966718</v>
      </c>
      <c r="CM5606" s="70">
        <v>82.209325296695923</v>
      </c>
    </row>
    <row r="5607" spans="89:91">
      <c r="CK5607" s="63">
        <v>41032</v>
      </c>
      <c r="CL5607" s="70">
        <v>105.05281144018959</v>
      </c>
      <c r="CM5607" s="70">
        <v>82.190643182426996</v>
      </c>
    </row>
    <row r="5608" spans="89:91">
      <c r="CK5608" s="63">
        <v>41033</v>
      </c>
      <c r="CL5608" s="70">
        <v>104.96190135216941</v>
      </c>
      <c r="CM5608" s="70">
        <v>82.134850604865022</v>
      </c>
    </row>
    <row r="5609" spans="89:91">
      <c r="CK5609" s="63">
        <v>41034</v>
      </c>
      <c r="CL5609" s="70">
        <v>104.90306858805818</v>
      </c>
      <c r="CM5609" s="70">
        <v>82.079095900369765</v>
      </c>
    </row>
    <row r="5610" spans="89:91">
      <c r="CK5610" s="63">
        <v>41035</v>
      </c>
      <c r="CL5610" s="70">
        <v>104.84426880061837</v>
      </c>
      <c r="CM5610" s="70">
        <v>82.023379043232254</v>
      </c>
    </row>
    <row r="5611" spans="89:91">
      <c r="CK5611" s="63">
        <v>41036</v>
      </c>
      <c r="CL5611" s="70">
        <v>104.93396085610999</v>
      </c>
      <c r="CM5611" s="70">
        <v>82.134301024036859</v>
      </c>
    </row>
    <row r="5612" spans="89:91">
      <c r="CK5612" s="63">
        <v>41037</v>
      </c>
      <c r="CL5612" s="70">
        <v>104.4793269977895</v>
      </c>
      <c r="CM5612" s="70">
        <v>82.097045350865969</v>
      </c>
    </row>
    <row r="5613" spans="89:91">
      <c r="CK5613" s="63">
        <v>41038</v>
      </c>
      <c r="CL5613" s="70">
        <v>103.93080553984836</v>
      </c>
      <c r="CM5613" s="70">
        <v>82.078288511330953</v>
      </c>
    </row>
    <row r="5614" spans="89:91">
      <c r="CK5614" s="63">
        <v>41039</v>
      </c>
      <c r="CL5614" s="70">
        <v>103.89706690186745</v>
      </c>
      <c r="CM5614" s="70">
        <v>82.004098649966679</v>
      </c>
    </row>
    <row r="5615" spans="89:91">
      <c r="CK5615" s="63">
        <v>41040</v>
      </c>
      <c r="CL5615" s="70">
        <v>103.75771169462521</v>
      </c>
      <c r="CM5615" s="70">
        <v>81.966893714492286</v>
      </c>
    </row>
    <row r="5616" spans="89:91">
      <c r="CK5616" s="63">
        <v>41041</v>
      </c>
      <c r="CL5616" s="70">
        <v>103.69955389738436</v>
      </c>
      <c r="CM5616" s="70">
        <v>81.911253022340375</v>
      </c>
    </row>
    <row r="5617" spans="89:91">
      <c r="CK5617" s="63">
        <v>41042</v>
      </c>
      <c r="CL5617" s="70">
        <v>103.64142869848561</v>
      </c>
      <c r="CM5617" s="70">
        <v>81.855650100152474</v>
      </c>
    </row>
    <row r="5618" spans="89:91">
      <c r="CK5618" s="63">
        <v>41043</v>
      </c>
      <c r="CL5618" s="70">
        <v>102.67293314817634</v>
      </c>
      <c r="CM5618" s="70">
        <v>81.855355249939763</v>
      </c>
    </row>
    <row r="5619" spans="89:91">
      <c r="CK5619" s="63">
        <v>41044</v>
      </c>
      <c r="CL5619" s="70">
        <v>102.18546460495558</v>
      </c>
      <c r="CM5619" s="70">
        <v>81.781379335861246</v>
      </c>
    </row>
    <row r="5620" spans="89:91">
      <c r="CK5620" s="63">
        <v>41045</v>
      </c>
      <c r="CL5620" s="70">
        <v>102.01192038302922</v>
      </c>
      <c r="CM5620" s="70">
        <v>81.817856767763487</v>
      </c>
    </row>
    <row r="5621" spans="89:91">
      <c r="CK5621" s="63">
        <v>41046</v>
      </c>
      <c r="CL5621" s="70">
        <v>102.17283216290063</v>
      </c>
      <c r="CM5621" s="70">
        <v>81.83586104257256</v>
      </c>
    </row>
    <row r="5622" spans="89:91">
      <c r="CK5622" s="63">
        <v>41047</v>
      </c>
      <c r="CL5622" s="70">
        <v>101.4123308502471</v>
      </c>
      <c r="CM5622" s="70">
        <v>81.927297047704968</v>
      </c>
    </row>
    <row r="5623" spans="89:91">
      <c r="CK5623" s="63">
        <v>41048</v>
      </c>
      <c r="CL5623" s="70">
        <v>101.35548767513285</v>
      </c>
      <c r="CM5623" s="70">
        <v>81.871683234526344</v>
      </c>
    </row>
    <row r="5624" spans="89:91">
      <c r="CK5624" s="63">
        <v>41049</v>
      </c>
      <c r="CL5624" s="70">
        <v>101.29867636149473</v>
      </c>
      <c r="CM5624" s="70">
        <v>81.816107173065774</v>
      </c>
    </row>
    <row r="5625" spans="89:91">
      <c r="CK5625" s="63">
        <v>41050</v>
      </c>
      <c r="CL5625" s="70">
        <v>101.3619008334027</v>
      </c>
      <c r="CM5625" s="70">
        <v>81.870585301707891</v>
      </c>
    </row>
    <row r="5626" spans="89:91">
      <c r="CK5626" s="63">
        <v>41051</v>
      </c>
      <c r="CL5626" s="70">
        <v>101.1243666515491</v>
      </c>
      <c r="CM5626" s="70">
        <v>81.869980876912749</v>
      </c>
    </row>
    <row r="5627" spans="89:91">
      <c r="CK5627" s="63">
        <v>41052</v>
      </c>
      <c r="CL5627" s="70">
        <v>100.71566309053888</v>
      </c>
      <c r="CM5627" s="70">
        <v>81.832717163070782</v>
      </c>
    </row>
    <row r="5628" spans="89:91">
      <c r="CK5628" s="63">
        <v>41053</v>
      </c>
      <c r="CL5628" s="70">
        <v>100.6372343898182</v>
      </c>
      <c r="CM5628" s="70">
        <v>81.795466314562418</v>
      </c>
    </row>
    <row r="5629" spans="89:91">
      <c r="CK5629" s="63">
        <v>41054</v>
      </c>
      <c r="CL5629" s="70">
        <v>100.58082566822119</v>
      </c>
      <c r="CM5629" s="70">
        <v>81.739941990602034</v>
      </c>
    </row>
    <row r="5630" spans="89:91">
      <c r="CK5630" s="63">
        <v>41055</v>
      </c>
      <c r="CL5630" s="70">
        <v>100.52444856458247</v>
      </c>
      <c r="CM5630" s="70">
        <v>81.684455357612705</v>
      </c>
    </row>
    <row r="5631" spans="89:91">
      <c r="CK5631" s="63">
        <v>41056</v>
      </c>
      <c r="CL5631" s="70">
        <v>100.46810306117955</v>
      </c>
      <c r="CM5631" s="70">
        <v>81.629006390009025</v>
      </c>
    </row>
    <row r="5632" spans="89:91">
      <c r="CK5632" s="63">
        <v>41057</v>
      </c>
      <c r="CL5632" s="70">
        <v>101.7519077125491</v>
      </c>
      <c r="CM5632" s="70">
        <v>81.646591567871624</v>
      </c>
    </row>
    <row r="5633" spans="89:91">
      <c r="CK5633" s="63">
        <v>41058</v>
      </c>
      <c r="CL5633" s="70">
        <v>101.13185984917278</v>
      </c>
      <c r="CM5633" s="70">
        <v>81.518221348704216</v>
      </c>
    </row>
    <row r="5634" spans="89:91">
      <c r="CK5634" s="63">
        <v>41059</v>
      </c>
      <c r="CL5634" s="70">
        <v>100.39701995582746</v>
      </c>
      <c r="CM5634" s="70">
        <v>81.481109583029607</v>
      </c>
    </row>
    <row r="5635" spans="89:91">
      <c r="CK5635" s="63">
        <v>41060</v>
      </c>
      <c r="CL5635" s="70">
        <v>100.24811817704224</v>
      </c>
      <c r="CM5635" s="70">
        <v>81.42579865041948</v>
      </c>
    </row>
    <row r="5636" spans="89:91">
      <c r="CK5636" s="63">
        <v>41061</v>
      </c>
      <c r="CL5636" s="70">
        <v>99.827679677631821</v>
      </c>
      <c r="CM5636" s="70">
        <v>81.387766964410091</v>
      </c>
    </row>
    <row r="5637" spans="89:91">
      <c r="CK5637" s="63">
        <v>41062</v>
      </c>
      <c r="CL5637" s="70">
        <v>99.783235803080288</v>
      </c>
      <c r="CM5637" s="70">
        <v>81.349753041924885</v>
      </c>
    </row>
    <row r="5638" spans="89:91">
      <c r="CK5638" s="63">
        <v>41063</v>
      </c>
      <c r="CL5638" s="70">
        <v>99.73881171520506</v>
      </c>
      <c r="CM5638" s="70">
        <v>81.311756874666983</v>
      </c>
    </row>
    <row r="5639" spans="89:91">
      <c r="CK5639" s="63">
        <v>41064</v>
      </c>
      <c r="CL5639" s="70">
        <v>99.874551812311111</v>
      </c>
      <c r="CM5639" s="70">
        <v>81.328312414388819</v>
      </c>
    </row>
    <row r="5640" spans="89:91">
      <c r="CK5640" s="63">
        <v>41065</v>
      </c>
      <c r="CL5640" s="70">
        <v>100.28148336191123</v>
      </c>
      <c r="CM5640" s="70">
        <v>81.472021224028268</v>
      </c>
    </row>
    <row r="5641" spans="89:91">
      <c r="CK5641" s="63">
        <v>41066</v>
      </c>
      <c r="CL5641" s="70">
        <v>100.92393278503468</v>
      </c>
      <c r="CM5641" s="70">
        <v>81.651900066377848</v>
      </c>
    </row>
    <row r="5642" spans="89:91">
      <c r="CK5642" s="63">
        <v>41067</v>
      </c>
      <c r="CL5642" s="70">
        <v>100.61561793253769</v>
      </c>
      <c r="CM5642" s="70">
        <v>81.395932447105537</v>
      </c>
    </row>
    <row r="5643" spans="89:91">
      <c r="CK5643" s="63">
        <v>41068</v>
      </c>
      <c r="CL5643" s="70">
        <v>100.36911338995986</v>
      </c>
      <c r="CM5643" s="70">
        <v>81.394202808306076</v>
      </c>
    </row>
    <row r="5644" spans="89:91">
      <c r="CK5644" s="63">
        <v>41069</v>
      </c>
      <c r="CL5644" s="70">
        <v>100.32442846591118</v>
      </c>
      <c r="CM5644" s="70">
        <v>81.356185879820345</v>
      </c>
    </row>
    <row r="5645" spans="89:91">
      <c r="CK5645" s="63">
        <v>41070</v>
      </c>
      <c r="CL5645" s="70">
        <v>100.27976343585546</v>
      </c>
      <c r="CM5645" s="70">
        <v>81.318186707965907</v>
      </c>
    </row>
    <row r="5646" spans="89:91">
      <c r="CK5646" s="63">
        <v>41071</v>
      </c>
      <c r="CL5646" s="70">
        <v>99.981267235195617</v>
      </c>
      <c r="CM5646" s="70">
        <v>81.35267983218391</v>
      </c>
    </row>
    <row r="5647" spans="89:91">
      <c r="CK5647" s="63">
        <v>41072</v>
      </c>
      <c r="CL5647" s="70">
        <v>99.717955468953207</v>
      </c>
      <c r="CM5647" s="70">
        <v>81.314682297905094</v>
      </c>
    </row>
    <row r="5648" spans="89:91">
      <c r="CK5648" s="63">
        <v>41073</v>
      </c>
      <c r="CL5648" s="70">
        <v>99.823739992733451</v>
      </c>
      <c r="CM5648" s="70">
        <v>81.312905942161805</v>
      </c>
    </row>
    <row r="5649" spans="89:91">
      <c r="CK5649" s="63">
        <v>41074</v>
      </c>
      <c r="CL5649" s="70">
        <v>99.725771431938497</v>
      </c>
      <c r="CM5649" s="70">
        <v>81.32920676718841</v>
      </c>
    </row>
    <row r="5650" spans="89:91">
      <c r="CK5650" s="63">
        <v>41075</v>
      </c>
      <c r="CL5650" s="70">
        <v>100.43050416812207</v>
      </c>
      <c r="CM5650" s="70">
        <v>81.309305006346293</v>
      </c>
    </row>
    <row r="5651" spans="89:91">
      <c r="CK5651" s="63">
        <v>41076</v>
      </c>
      <c r="CL5651" s="70">
        <v>103.19489869308467</v>
      </c>
      <c r="CM5651" s="70">
        <v>83.350109468118376</v>
      </c>
    </row>
    <row r="5652" spans="89:91">
      <c r="CK5652" s="63">
        <v>41077</v>
      </c>
      <c r="CL5652" s="70">
        <v>103.148955712674</v>
      </c>
      <c r="CM5652" s="70">
        <v>83.311178990988552</v>
      </c>
    </row>
    <row r="5653" spans="89:91">
      <c r="CK5653" s="63">
        <v>41078</v>
      </c>
      <c r="CL5653" s="70">
        <v>99.863491196449459</v>
      </c>
      <c r="CM5653" s="70">
        <v>81.267664310848502</v>
      </c>
    </row>
    <row r="5654" spans="89:91">
      <c r="CK5654" s="63">
        <v>41079</v>
      </c>
      <c r="CL5654" s="70">
        <v>100.81257232595848</v>
      </c>
      <c r="CM5654" s="70">
        <v>81.283859622570176</v>
      </c>
    </row>
    <row r="5655" spans="89:91">
      <c r="CK5655" s="63">
        <v>41080</v>
      </c>
      <c r="CL5655" s="70">
        <v>100.76768997136361</v>
      </c>
      <c r="CM5655" s="70">
        <v>81.24589423226351</v>
      </c>
    </row>
    <row r="5656" spans="89:91">
      <c r="CK5656" s="63">
        <v>41081</v>
      </c>
      <c r="CL5656" s="70">
        <v>100.0073386183618</v>
      </c>
      <c r="CM5656" s="70">
        <v>81.298117512307087</v>
      </c>
    </row>
    <row r="5657" spans="89:91">
      <c r="CK5657" s="63">
        <v>41082</v>
      </c>
      <c r="CL5657" s="70">
        <v>99.861837131323227</v>
      </c>
      <c r="CM5657" s="70">
        <v>81.332248519742009</v>
      </c>
    </row>
    <row r="5658" spans="89:91">
      <c r="CK5658" s="63">
        <v>41083</v>
      </c>
      <c r="CL5658" s="70">
        <v>99.817378049670907</v>
      </c>
      <c r="CM5658" s="70">
        <v>81.294260528350989</v>
      </c>
    </row>
    <row r="5659" spans="89:91">
      <c r="CK5659" s="63">
        <v>41084</v>
      </c>
      <c r="CL5659" s="70">
        <v>99.77293876146517</v>
      </c>
      <c r="CM5659" s="70">
        <v>81.256290280075604</v>
      </c>
    </row>
    <row r="5660" spans="89:91">
      <c r="CK5660" s="63">
        <v>41085</v>
      </c>
      <c r="CL5660" s="70">
        <v>99.442947427499291</v>
      </c>
      <c r="CM5660" s="70">
        <v>81.254338802872638</v>
      </c>
    </row>
    <row r="5661" spans="89:91">
      <c r="CK5661" s="63">
        <v>41086</v>
      </c>
      <c r="CL5661" s="70">
        <v>99.407055942174026</v>
      </c>
      <c r="CM5661" s="70">
        <v>81.270363532673784</v>
      </c>
    </row>
    <row r="5662" spans="89:91">
      <c r="CK5662" s="63">
        <v>41087</v>
      </c>
      <c r="CL5662" s="70">
        <v>99.160806507764534</v>
      </c>
      <c r="CM5662" s="70">
        <v>81.250388152992585</v>
      </c>
    </row>
    <row r="5663" spans="89:91">
      <c r="CK5663" s="63">
        <v>41088</v>
      </c>
      <c r="CL5663" s="70">
        <v>98.943386376358575</v>
      </c>
      <c r="CM5663" s="70">
        <v>81.302314932778458</v>
      </c>
    </row>
    <row r="5664" spans="89:91">
      <c r="CK5664" s="63">
        <v>41089</v>
      </c>
      <c r="CL5664" s="70">
        <v>101.07405444993273</v>
      </c>
      <c r="CM5664" s="70">
        <v>81.336208568702702</v>
      </c>
    </row>
    <row r="5665" spans="89:91">
      <c r="CK5665" s="63">
        <v>41090</v>
      </c>
      <c r="CL5665" s="70">
        <v>101.0290556819468</v>
      </c>
      <c r="CM5665" s="70">
        <v>81.298218727684912</v>
      </c>
    </row>
    <row r="5666" spans="89:91">
      <c r="CK5666" s="63">
        <v>41091</v>
      </c>
      <c r="CL5666" s="70">
        <v>100.98526978636389</v>
      </c>
      <c r="CM5666" s="70">
        <v>81.25456846545309</v>
      </c>
    </row>
    <row r="5667" spans="89:91">
      <c r="CK5667" s="63">
        <v>41092</v>
      </c>
      <c r="CL5667" s="70">
        <v>101.28185890576751</v>
      </c>
      <c r="CM5667" s="70">
        <v>81.175063158763351</v>
      </c>
    </row>
    <row r="5668" spans="89:91">
      <c r="CK5668" s="63">
        <v>41093</v>
      </c>
      <c r="CL5668" s="70">
        <v>101.11442488979445</v>
      </c>
      <c r="CM5668" s="70">
        <v>81.131479020647959</v>
      </c>
    </row>
    <row r="5669" spans="89:91">
      <c r="CK5669" s="63">
        <v>41094</v>
      </c>
      <c r="CL5669" s="70">
        <v>100.39681448001996</v>
      </c>
      <c r="CM5669" s="70">
        <v>81.123758247407906</v>
      </c>
    </row>
    <row r="5670" spans="89:91">
      <c r="CK5670" s="63">
        <v>41095</v>
      </c>
      <c r="CL5670" s="70">
        <v>100.46658109757101</v>
      </c>
      <c r="CM5670" s="70">
        <v>81.133932736970124</v>
      </c>
    </row>
    <row r="5671" spans="89:91">
      <c r="CK5671" s="63">
        <v>41096</v>
      </c>
      <c r="CL5671" s="70">
        <v>99.823490770893287</v>
      </c>
      <c r="CM5671" s="70">
        <v>81.179874402809887</v>
      </c>
    </row>
    <row r="5672" spans="89:91">
      <c r="CK5672" s="63">
        <v>41097</v>
      </c>
      <c r="CL5672" s="70">
        <v>99.780172624003612</v>
      </c>
      <c r="CM5672" s="70">
        <v>81.136287681463713</v>
      </c>
    </row>
    <row r="5673" spans="89:91">
      <c r="CK5673" s="63">
        <v>41098</v>
      </c>
      <c r="CL5673" s="70">
        <v>99.736873274912256</v>
      </c>
      <c r="CM5673" s="70">
        <v>81.092724362497592</v>
      </c>
    </row>
    <row r="5674" spans="89:91">
      <c r="CK5674" s="63">
        <v>41099</v>
      </c>
      <c r="CL5674" s="70">
        <v>99.693592715462017</v>
      </c>
      <c r="CM5674" s="70">
        <v>81.049184433346511</v>
      </c>
    </row>
    <row r="5675" spans="89:91">
      <c r="CK5675" s="63">
        <v>41100</v>
      </c>
      <c r="CL5675" s="70">
        <v>99.831093802135044</v>
      </c>
      <c r="CM5675" s="70">
        <v>81.059254872332843</v>
      </c>
    </row>
    <row r="5676" spans="89:91">
      <c r="CK5676" s="63">
        <v>41101</v>
      </c>
      <c r="CL5676" s="70">
        <v>99.824768634484542</v>
      </c>
      <c r="CM5676" s="70">
        <v>81.069291132667402</v>
      </c>
    </row>
    <row r="5677" spans="89:91">
      <c r="CK5677" s="63">
        <v>41102</v>
      </c>
      <c r="CL5677" s="70">
        <v>99.593251152959212</v>
      </c>
      <c r="CM5677" s="70">
        <v>81.114979556797181</v>
      </c>
    </row>
    <row r="5678" spans="89:91">
      <c r="CK5678" s="63">
        <v>41103</v>
      </c>
      <c r="CL5678" s="70">
        <v>99.915888018555876</v>
      </c>
      <c r="CM5678" s="70">
        <v>81.089261252550841</v>
      </c>
    </row>
    <row r="5679" spans="89:91">
      <c r="CK5679" s="63">
        <v>41104</v>
      </c>
      <c r="CL5679" s="70">
        <v>99.872529776118398</v>
      </c>
      <c r="CM5679" s="70">
        <v>81.045723182796678</v>
      </c>
    </row>
    <row r="5680" spans="89:91">
      <c r="CK5680" s="63">
        <v>41105</v>
      </c>
      <c r="CL5680" s="70">
        <v>99.829190348878598</v>
      </c>
      <c r="CM5680" s="70">
        <v>81.002208489300784</v>
      </c>
    </row>
    <row r="5681" spans="89:91">
      <c r="CK5681" s="63">
        <v>41106</v>
      </c>
      <c r="CL5681" s="70">
        <v>99.867228272462015</v>
      </c>
      <c r="CM5681" s="70">
        <v>80.95871715951219</v>
      </c>
    </row>
    <row r="5682" spans="89:91">
      <c r="CK5682" s="63">
        <v>41107</v>
      </c>
      <c r="CL5682" s="70">
        <v>100.12089970251185</v>
      </c>
      <c r="CM5682" s="70">
        <v>81.004225702967929</v>
      </c>
    </row>
    <row r="5683" spans="89:91">
      <c r="CK5683" s="63">
        <v>41108</v>
      </c>
      <c r="CL5683" s="70">
        <v>100.30881656226673</v>
      </c>
      <c r="CM5683" s="70">
        <v>81.049662039326577</v>
      </c>
    </row>
    <row r="5684" spans="89:91">
      <c r="CK5684" s="63">
        <v>41109</v>
      </c>
      <c r="CL5684" s="70">
        <v>100.37720616797434</v>
      </c>
      <c r="CM5684" s="70">
        <v>81.059473832203523</v>
      </c>
    </row>
    <row r="5685" spans="89:91">
      <c r="CK5685" s="63">
        <v>41110</v>
      </c>
      <c r="CL5685" s="70">
        <v>100.0553456808553</v>
      </c>
      <c r="CM5685" s="70">
        <v>81.08701838012</v>
      </c>
    </row>
    <row r="5686" spans="89:91">
      <c r="CK5686" s="63">
        <v>41111</v>
      </c>
      <c r="CL5686" s="70">
        <v>100.01192692112414</v>
      </c>
      <c r="CM5686" s="70">
        <v>81.04348151459844</v>
      </c>
    </row>
    <row r="5687" spans="89:91">
      <c r="CK5687" s="63">
        <v>41112</v>
      </c>
      <c r="CL5687" s="70">
        <v>99.968527002852099</v>
      </c>
      <c r="CM5687" s="70">
        <v>80.999968024688684</v>
      </c>
    </row>
    <row r="5688" spans="89:91">
      <c r="CK5688" s="63">
        <v>41113</v>
      </c>
      <c r="CL5688" s="70">
        <v>99.617669160652412</v>
      </c>
      <c r="CM5688" s="70">
        <v>81.080644274983854</v>
      </c>
    </row>
    <row r="5689" spans="89:91">
      <c r="CK5689" s="63">
        <v>41114</v>
      </c>
      <c r="CL5689" s="70">
        <v>99.253502659791963</v>
      </c>
      <c r="CM5689" s="70">
        <v>81.072567891905607</v>
      </c>
    </row>
    <row r="5690" spans="89:91">
      <c r="CK5690" s="63">
        <v>41115</v>
      </c>
      <c r="CL5690" s="70">
        <v>99.553821487367728</v>
      </c>
      <c r="CM5690" s="70">
        <v>80.975881751100829</v>
      </c>
    </row>
    <row r="5691" spans="89:91">
      <c r="CK5691" s="63">
        <v>41116</v>
      </c>
      <c r="CL5691" s="70">
        <v>100.20005276211887</v>
      </c>
      <c r="CM5691" s="70">
        <v>81.003242547401399</v>
      </c>
    </row>
    <row r="5692" spans="89:91">
      <c r="CK5692" s="63">
        <v>41117</v>
      </c>
      <c r="CL5692" s="70">
        <v>100.48567923399791</v>
      </c>
      <c r="CM5692" s="70">
        <v>81.065950597691923</v>
      </c>
    </row>
    <row r="5693" spans="89:91">
      <c r="CK5693" s="63">
        <v>41118</v>
      </c>
      <c r="CL5693" s="70">
        <v>100.44207373212906</v>
      </c>
      <c r="CM5693" s="70">
        <v>81.022425043786342</v>
      </c>
    </row>
    <row r="5694" spans="89:91">
      <c r="CK5694" s="63">
        <v>41119</v>
      </c>
      <c r="CL5694" s="70">
        <v>100.39848715275548</v>
      </c>
      <c r="CM5694" s="70">
        <v>80.978922859419129</v>
      </c>
    </row>
    <row r="5695" spans="89:91">
      <c r="CK5695" s="63">
        <v>41120</v>
      </c>
      <c r="CL5695" s="70">
        <v>100.06899947058641</v>
      </c>
      <c r="CM5695" s="70">
        <v>80.935444032042838</v>
      </c>
    </row>
    <row r="5696" spans="89:91">
      <c r="CK5696" s="63">
        <v>41121</v>
      </c>
      <c r="CL5696" s="70">
        <v>100.0782778797527</v>
      </c>
      <c r="CM5696" s="70">
        <v>80.980298580283858</v>
      </c>
    </row>
    <row r="5697" spans="89:91">
      <c r="CK5697" s="63">
        <v>41122</v>
      </c>
      <c r="CL5697" s="70">
        <v>100.15509862632746</v>
      </c>
      <c r="CM5697" s="70">
        <v>80.977715664530976</v>
      </c>
    </row>
    <row r="5698" spans="89:91">
      <c r="CK5698" s="63">
        <v>41123</v>
      </c>
      <c r="CL5698" s="70">
        <v>99.620041510503242</v>
      </c>
      <c r="CM5698" s="70">
        <v>80.922180990713741</v>
      </c>
    </row>
    <row r="5699" spans="89:91">
      <c r="CK5699" s="63">
        <v>41124</v>
      </c>
      <c r="CL5699" s="70">
        <v>100.54974015800133</v>
      </c>
      <c r="CM5699" s="70">
        <v>80.937229461067957</v>
      </c>
    </row>
    <row r="5700" spans="89:91">
      <c r="CK5700" s="63">
        <v>41125</v>
      </c>
      <c r="CL5700" s="70">
        <v>100.50141180939698</v>
      </c>
      <c r="CM5700" s="70">
        <v>80.899359212722047</v>
      </c>
    </row>
    <row r="5701" spans="89:91">
      <c r="CK5701" s="63">
        <v>41126</v>
      </c>
      <c r="CL5701" s="70">
        <v>100.45310668938856</v>
      </c>
      <c r="CM5701" s="70">
        <v>80.861506683733737</v>
      </c>
    </row>
    <row r="5702" spans="89:91">
      <c r="CK5702" s="63">
        <v>41127</v>
      </c>
      <c r="CL5702" s="70">
        <v>100.53796115468627</v>
      </c>
      <c r="CM5702" s="70">
        <v>80.876509306561204</v>
      </c>
    </row>
    <row r="5703" spans="89:91">
      <c r="CK5703" s="63">
        <v>41128</v>
      </c>
      <c r="CL5703" s="70">
        <v>100.67509332437025</v>
      </c>
      <c r="CM5703" s="70">
        <v>80.891480187258722</v>
      </c>
    </row>
    <row r="5704" spans="89:91">
      <c r="CK5704" s="63">
        <v>41129</v>
      </c>
      <c r="CL5704" s="70">
        <v>100.67845024405354</v>
      </c>
      <c r="CM5704" s="70">
        <v>80.906419352245891</v>
      </c>
    </row>
    <row r="5705" spans="89:91">
      <c r="CK5705" s="63">
        <v>41130</v>
      </c>
      <c r="CL5705" s="70">
        <v>100.67809152762473</v>
      </c>
      <c r="CM5705" s="70">
        <v>80.9037390585639</v>
      </c>
    </row>
    <row r="5706" spans="89:91">
      <c r="CK5706" s="63">
        <v>41131</v>
      </c>
      <c r="CL5706" s="70">
        <v>100.62520647077184</v>
      </c>
      <c r="CM5706" s="70">
        <v>80.883464020365366</v>
      </c>
    </row>
    <row r="5707" spans="89:91">
      <c r="CK5707" s="63">
        <v>41132</v>
      </c>
      <c r="CL5707" s="70">
        <v>100.57684184994775</v>
      </c>
      <c r="CM5707" s="70">
        <v>80.845618928682285</v>
      </c>
    </row>
    <row r="5708" spans="89:91">
      <c r="CK5708" s="63">
        <v>41133</v>
      </c>
      <c r="CL5708" s="70">
        <v>100.52850047515345</v>
      </c>
      <c r="CM5708" s="70">
        <v>80.807791544586067</v>
      </c>
    </row>
    <row r="5709" spans="89:91">
      <c r="CK5709" s="63">
        <v>41134</v>
      </c>
      <c r="CL5709" s="70">
        <v>100.41910081422469</v>
      </c>
      <c r="CM5709" s="70">
        <v>80.840201361516918</v>
      </c>
    </row>
    <row r="5710" spans="89:91">
      <c r="CK5710" s="63">
        <v>41135</v>
      </c>
      <c r="CL5710" s="70">
        <v>100.34680723801776</v>
      </c>
      <c r="CM5710" s="70">
        <v>80.819923173847727</v>
      </c>
    </row>
    <row r="5711" spans="89:91">
      <c r="CK5711" s="63">
        <v>41136</v>
      </c>
      <c r="CL5711" s="70">
        <v>100.35330143722871</v>
      </c>
      <c r="CM5711" s="70">
        <v>80.817184715794326</v>
      </c>
    </row>
    <row r="5712" spans="89:91">
      <c r="CK5712" s="63">
        <v>41137</v>
      </c>
      <c r="CL5712" s="70">
        <v>100.47561530193401</v>
      </c>
      <c r="CM5712" s="70">
        <v>80.831961372058629</v>
      </c>
    </row>
    <row r="5713" spans="89:91">
      <c r="CK5713" s="63">
        <v>41138</v>
      </c>
      <c r="CL5713" s="70">
        <v>100.5398575672461</v>
      </c>
      <c r="CM5713" s="70">
        <v>80.881750593399829</v>
      </c>
    </row>
    <row r="5714" spans="89:91">
      <c r="CK5714" s="63">
        <v>41139</v>
      </c>
      <c r="CL5714" s="70">
        <v>100.49153396862214</v>
      </c>
      <c r="CM5714" s="70">
        <v>80.843906303423296</v>
      </c>
    </row>
    <row r="5715" spans="89:91">
      <c r="CK5715" s="63">
        <v>41140</v>
      </c>
      <c r="CL5715" s="70">
        <v>100.44323359631102</v>
      </c>
      <c r="CM5715" s="70">
        <v>80.806079720658502</v>
      </c>
    </row>
    <row r="5716" spans="89:91">
      <c r="CK5716" s="63">
        <v>41141</v>
      </c>
      <c r="CL5716" s="70">
        <v>100.39495643914917</v>
      </c>
      <c r="CM5716" s="70">
        <v>80.768270836820264</v>
      </c>
    </row>
    <row r="5717" spans="89:91">
      <c r="CK5717" s="63">
        <v>41142</v>
      </c>
      <c r="CL5717" s="70">
        <v>100.68077623718122</v>
      </c>
      <c r="CM5717" s="70">
        <v>80.765458187667093</v>
      </c>
    </row>
    <row r="5718" spans="89:91">
      <c r="CK5718" s="63">
        <v>41143</v>
      </c>
      <c r="CL5718" s="70">
        <v>100.58710217139509</v>
      </c>
      <c r="CM5718" s="70">
        <v>80.692706132802456</v>
      </c>
    </row>
    <row r="5719" spans="89:91">
      <c r="CK5719" s="63">
        <v>41144</v>
      </c>
      <c r="CL5719" s="70">
        <v>100.60401493469955</v>
      </c>
      <c r="CM5719" s="70">
        <v>80.672423205581495</v>
      </c>
    </row>
    <row r="5720" spans="89:91">
      <c r="CK5720" s="63">
        <v>41145</v>
      </c>
      <c r="CL5720" s="70">
        <v>100.70685638614742</v>
      </c>
      <c r="CM5720" s="70">
        <v>80.774394731129476</v>
      </c>
    </row>
    <row r="5721" spans="89:91">
      <c r="CK5721" s="63">
        <v>41146</v>
      </c>
      <c r="CL5721" s="70">
        <v>100.65845252100938</v>
      </c>
      <c r="CM5721" s="70">
        <v>80.73660067258777</v>
      </c>
    </row>
    <row r="5722" spans="89:91">
      <c r="CK5722" s="63">
        <v>41147</v>
      </c>
      <c r="CL5722" s="70">
        <v>100.61007192076352</v>
      </c>
      <c r="CM5722" s="70">
        <v>80.698824297754641</v>
      </c>
    </row>
    <row r="5723" spans="89:91">
      <c r="CK5723" s="63">
        <v>41148</v>
      </c>
      <c r="CL5723" s="70">
        <v>100.45917810106748</v>
      </c>
      <c r="CM5723" s="70">
        <v>80.730826519954604</v>
      </c>
    </row>
    <row r="5724" spans="89:91">
      <c r="CK5724" s="63">
        <v>41149</v>
      </c>
      <c r="CL5724" s="70">
        <v>100.28644083403566</v>
      </c>
      <c r="CM5724" s="70">
        <v>80.693052846827428</v>
      </c>
    </row>
    <row r="5725" spans="89:91">
      <c r="CK5725" s="63">
        <v>41150</v>
      </c>
      <c r="CL5725" s="70">
        <v>100.06267126042543</v>
      </c>
      <c r="CM5725" s="70">
        <v>80.65529684787063</v>
      </c>
    </row>
    <row r="5726" spans="89:91">
      <c r="CK5726" s="63">
        <v>41151</v>
      </c>
      <c r="CL5726" s="70">
        <v>100.03327483695004</v>
      </c>
      <c r="CM5726" s="70">
        <v>80.687221559545378</v>
      </c>
    </row>
    <row r="5727" spans="89:91">
      <c r="CK5727" s="63">
        <v>41152</v>
      </c>
      <c r="CL5727" s="70">
        <v>100.60678246808843</v>
      </c>
      <c r="CM5727" s="70">
        <v>80.736506351070616</v>
      </c>
    </row>
    <row r="5728" spans="89:91">
      <c r="CK5728" s="63">
        <v>41153</v>
      </c>
      <c r="CL5728" s="70">
        <v>100.56208658966396</v>
      </c>
      <c r="CM5728" s="70">
        <v>80.708334451480198</v>
      </c>
    </row>
    <row r="5729" spans="89:91">
      <c r="CK5729" s="63">
        <v>41154</v>
      </c>
      <c r="CL5729" s="70">
        <v>100.51741056796781</v>
      </c>
      <c r="CM5729" s="70">
        <v>80.68017238208877</v>
      </c>
    </row>
    <row r="5730" spans="89:91">
      <c r="CK5730" s="63">
        <v>41155</v>
      </c>
      <c r="CL5730" s="70">
        <v>100.63236658593897</v>
      </c>
      <c r="CM5730" s="70">
        <v>80.738967121074182</v>
      </c>
    </row>
    <row r="5731" spans="89:91">
      <c r="CK5731" s="63">
        <v>41156</v>
      </c>
      <c r="CL5731" s="70">
        <v>100.43486528870392</v>
      </c>
      <c r="CM5731" s="70">
        <v>80.815094334009189</v>
      </c>
    </row>
    <row r="5732" spans="89:91">
      <c r="CK5732" s="63">
        <v>41157</v>
      </c>
      <c r="CL5732" s="70">
        <v>100.51775935120382</v>
      </c>
      <c r="CM5732" s="70">
        <v>80.839026800781596</v>
      </c>
    </row>
    <row r="5733" spans="89:91">
      <c r="CK5733" s="63">
        <v>41158</v>
      </c>
      <c r="CL5733" s="70">
        <v>100.85248850113922</v>
      </c>
      <c r="CM5733" s="70">
        <v>80.862932725972485</v>
      </c>
    </row>
    <row r="5734" spans="89:91">
      <c r="CK5734" s="63">
        <v>41159</v>
      </c>
      <c r="CL5734" s="70">
        <v>101.34076755979386</v>
      </c>
      <c r="CM5734" s="70">
        <v>80.938907538753369</v>
      </c>
    </row>
    <row r="5735" spans="89:91">
      <c r="CK5735" s="63">
        <v>41160</v>
      </c>
      <c r="CL5735" s="70">
        <v>101.29574559889645</v>
      </c>
      <c r="CM5735" s="70">
        <v>80.910665014036923</v>
      </c>
    </row>
    <row r="5736" spans="89:91">
      <c r="CK5736" s="63">
        <v>41161</v>
      </c>
      <c r="CL5736" s="70">
        <v>101.25074363959374</v>
      </c>
      <c r="CM5736" s="70">
        <v>80.882432344163163</v>
      </c>
    </row>
    <row r="5737" spans="89:91">
      <c r="CK5737" s="63">
        <v>41162</v>
      </c>
      <c r="CL5737" s="70">
        <v>101.27629159088438</v>
      </c>
      <c r="CM5737" s="70">
        <v>80.854209525693406</v>
      </c>
    </row>
    <row r="5738" spans="89:91">
      <c r="CK5738" s="63">
        <v>41163</v>
      </c>
      <c r="CL5738" s="70">
        <v>101.52425092294261</v>
      </c>
      <c r="CM5738" s="70">
        <v>80.808655641962233</v>
      </c>
    </row>
    <row r="5739" spans="89:91">
      <c r="CK5739" s="63">
        <v>41164</v>
      </c>
      <c r="CL5739" s="70">
        <v>101.5554053291953</v>
      </c>
      <c r="CM5739" s="70">
        <v>80.797793429216981</v>
      </c>
    </row>
    <row r="5740" spans="89:91">
      <c r="CK5740" s="63">
        <v>41165</v>
      </c>
      <c r="CL5740" s="70">
        <v>101.80013657260683</v>
      </c>
      <c r="CM5740" s="70">
        <v>80.838915398700095</v>
      </c>
    </row>
    <row r="5741" spans="89:91">
      <c r="CK5741" s="63">
        <v>41166</v>
      </c>
      <c r="CL5741" s="70">
        <v>102.36481248945833</v>
      </c>
      <c r="CM5741" s="70">
        <v>80.914644366500056</v>
      </c>
    </row>
    <row r="5742" spans="89:91">
      <c r="CK5742" s="63">
        <v>41167</v>
      </c>
      <c r="CL5742" s="70">
        <v>102.31933558321276</v>
      </c>
      <c r="CM5742" s="70">
        <v>80.886410308085701</v>
      </c>
    </row>
    <row r="5743" spans="89:91">
      <c r="CK5743" s="63">
        <v>41168</v>
      </c>
      <c r="CL5743" s="70">
        <v>102.27387888067729</v>
      </c>
      <c r="CM5743" s="70">
        <v>80.858186101559824</v>
      </c>
    </row>
    <row r="5744" spans="89:91">
      <c r="CK5744" s="63">
        <v>41169</v>
      </c>
      <c r="CL5744" s="70">
        <v>101.99422075554223</v>
      </c>
      <c r="CM5744" s="70">
        <v>80.881885662395206</v>
      </c>
    </row>
    <row r="5745" spans="89:91">
      <c r="CK5745" s="63">
        <v>41170</v>
      </c>
      <c r="CL5745" s="70">
        <v>101.93268084067594</v>
      </c>
      <c r="CM5745" s="70">
        <v>80.905558838940991</v>
      </c>
    </row>
    <row r="5746" spans="89:91">
      <c r="CK5746" s="63">
        <v>41171</v>
      </c>
      <c r="CL5746" s="70">
        <v>102.09413430479258</v>
      </c>
      <c r="CM5746" s="70">
        <v>80.946498212033745</v>
      </c>
    </row>
    <row r="5747" spans="89:91">
      <c r="CK5747" s="63">
        <v>41172</v>
      </c>
      <c r="CL5747" s="70">
        <v>101.83192628938085</v>
      </c>
      <c r="CM5747" s="70">
        <v>80.918253038655664</v>
      </c>
    </row>
    <row r="5748" spans="89:91">
      <c r="CK5748" s="63">
        <v>41173</v>
      </c>
      <c r="CL5748" s="70">
        <v>101.9886198683585</v>
      </c>
      <c r="CM5748" s="70">
        <v>80.976420218076171</v>
      </c>
    </row>
    <row r="5749" spans="89:91">
      <c r="CK5749" s="63">
        <v>41174</v>
      </c>
      <c r="CL5749" s="70">
        <v>101.94331009060309</v>
      </c>
      <c r="CM5749" s="70">
        <v>80.948164603823344</v>
      </c>
    </row>
    <row r="5750" spans="89:91">
      <c r="CK5750" s="63">
        <v>41175</v>
      </c>
      <c r="CL5750" s="70">
        <v>101.89802044230885</v>
      </c>
      <c r="CM5750" s="70">
        <v>80.919918848980643</v>
      </c>
    </row>
    <row r="5751" spans="89:91">
      <c r="CK5751" s="63">
        <v>41176</v>
      </c>
      <c r="CL5751" s="70">
        <v>101.85275091453296</v>
      </c>
      <c r="CM5751" s="70">
        <v>80.891682950107779</v>
      </c>
    </row>
    <row r="5752" spans="89:91">
      <c r="CK5752" s="63">
        <v>41177</v>
      </c>
      <c r="CL5752" s="70">
        <v>101.78886201901452</v>
      </c>
      <c r="CM5752" s="70">
        <v>80.915226082321126</v>
      </c>
    </row>
    <row r="5753" spans="89:91">
      <c r="CK5753" s="63">
        <v>41178</v>
      </c>
      <c r="CL5753" s="70">
        <v>101.46958622195066</v>
      </c>
      <c r="CM5753" s="70">
        <v>80.904242192394591</v>
      </c>
    </row>
    <row r="5754" spans="89:91">
      <c r="CK5754" s="63">
        <v>41179</v>
      </c>
      <c r="CL5754" s="70">
        <v>101.63536644625412</v>
      </c>
      <c r="CM5754" s="70">
        <v>80.910500468053414</v>
      </c>
    </row>
    <row r="5755" spans="89:91">
      <c r="CK5755" s="63">
        <v>41180</v>
      </c>
      <c r="CL5755" s="70">
        <v>101.67852513891451</v>
      </c>
      <c r="CM5755" s="70">
        <v>80.968459530633652</v>
      </c>
    </row>
    <row r="5756" spans="89:91">
      <c r="CK5756" s="63">
        <v>41181</v>
      </c>
      <c r="CL5756" s="70">
        <v>101.63335312479677</v>
      </c>
      <c r="CM5756" s="70">
        <v>80.940206694153844</v>
      </c>
    </row>
    <row r="5757" spans="89:91">
      <c r="CK5757" s="63">
        <v>41182</v>
      </c>
      <c r="CL5757" s="70">
        <v>101.5882011789369</v>
      </c>
      <c r="CM5757" s="70">
        <v>80.911963716114883</v>
      </c>
    </row>
    <row r="5758" spans="89:91">
      <c r="CK5758" s="63">
        <v>41183</v>
      </c>
      <c r="CL5758" s="70">
        <v>101.74587230288827</v>
      </c>
      <c r="CM5758" s="70">
        <v>80.91497937622951</v>
      </c>
    </row>
    <row r="5759" spans="89:91">
      <c r="CK5759" s="63">
        <v>41184</v>
      </c>
      <c r="CL5759" s="70">
        <v>101.66214243692282</v>
      </c>
      <c r="CM5759" s="70">
        <v>80.900767560814103</v>
      </c>
    </row>
    <row r="5760" spans="89:91">
      <c r="CK5760" s="63">
        <v>41185</v>
      </c>
      <c r="CL5760" s="70">
        <v>101.689258583099</v>
      </c>
      <c r="CM5760" s="70">
        <v>80.920967068517186</v>
      </c>
    </row>
    <row r="5761" spans="89:91">
      <c r="CK5761" s="63">
        <v>41186</v>
      </c>
      <c r="CL5761" s="70">
        <v>102.06480406320702</v>
      </c>
      <c r="CM5761" s="70">
        <v>80.94113868435285</v>
      </c>
    </row>
    <row r="5762" spans="89:91">
      <c r="CK5762" s="63">
        <v>41187</v>
      </c>
      <c r="CL5762" s="70">
        <v>101.95733207095081</v>
      </c>
      <c r="CM5762" s="70">
        <v>80.961282426939007</v>
      </c>
    </row>
    <row r="5763" spans="89:91">
      <c r="CK5763" s="63">
        <v>41188</v>
      </c>
      <c r="CL5763" s="70">
        <v>101.91454214359655</v>
      </c>
      <c r="CM5763" s="70">
        <v>80.929839699657336</v>
      </c>
    </row>
    <row r="5764" spans="89:91">
      <c r="CK5764" s="63">
        <v>41189</v>
      </c>
      <c r="CL5764" s="70">
        <v>101.87177017451803</v>
      </c>
      <c r="CM5764" s="70">
        <v>80.898409183707685</v>
      </c>
    </row>
    <row r="5765" spans="89:91">
      <c r="CK5765" s="63">
        <v>41190</v>
      </c>
      <c r="CL5765" s="70">
        <v>101.82901615617845</v>
      </c>
      <c r="CM5765" s="70">
        <v>80.866990874347579</v>
      </c>
    </row>
    <row r="5766" spans="89:91">
      <c r="CK5766" s="63">
        <v>41191</v>
      </c>
      <c r="CL5766" s="70">
        <v>101.47760410242128</v>
      </c>
      <c r="CM5766" s="70">
        <v>80.904249523486854</v>
      </c>
    </row>
    <row r="5767" spans="89:91">
      <c r="CK5767" s="63">
        <v>41192</v>
      </c>
      <c r="CL5767" s="70">
        <v>101.40482436761411</v>
      </c>
      <c r="CM5767" s="70">
        <v>80.907147990675639</v>
      </c>
    </row>
    <row r="5768" spans="89:91">
      <c r="CK5768" s="63">
        <v>41193</v>
      </c>
      <c r="CL5768" s="70">
        <v>101.64107148619688</v>
      </c>
      <c r="CM5768" s="70">
        <v>80.961490578314155</v>
      </c>
    </row>
    <row r="5769" spans="89:91">
      <c r="CK5769" s="63">
        <v>41194</v>
      </c>
      <c r="CL5769" s="70">
        <v>101.6617160687321</v>
      </c>
      <c r="CM5769" s="70">
        <v>80.981486359877721</v>
      </c>
    </row>
    <row r="5770" spans="89:91">
      <c r="CK5770" s="63">
        <v>41195</v>
      </c>
      <c r="CL5770" s="70">
        <v>101.61905020687665</v>
      </c>
      <c r="CM5770" s="70">
        <v>80.950035786046044</v>
      </c>
    </row>
    <row r="5771" spans="89:91">
      <c r="CK5771" s="63">
        <v>41196</v>
      </c>
      <c r="CL5771" s="70">
        <v>101.57640225122854</v>
      </c>
      <c r="CM5771" s="70">
        <v>80.918597426593706</v>
      </c>
    </row>
    <row r="5772" spans="89:91">
      <c r="CK5772" s="63">
        <v>41197</v>
      </c>
      <c r="CL5772" s="70">
        <v>101.75963047535723</v>
      </c>
      <c r="CM5772" s="70">
        <v>80.955676185755877</v>
      </c>
    </row>
    <row r="5773" spans="89:91">
      <c r="CK5773" s="63">
        <v>41198</v>
      </c>
      <c r="CL5773" s="70">
        <v>101.97564153894334</v>
      </c>
      <c r="CM5773" s="70">
        <v>80.992713939657492</v>
      </c>
    </row>
    <row r="5774" spans="89:91">
      <c r="CK5774" s="63">
        <v>41199</v>
      </c>
      <c r="CL5774" s="70">
        <v>102.19122601615726</v>
      </c>
      <c r="CM5774" s="70">
        <v>80.978371932688461</v>
      </c>
    </row>
    <row r="5775" spans="89:91">
      <c r="CK5775" s="63">
        <v>41200</v>
      </c>
      <c r="CL5775" s="70">
        <v>102.19848940728909</v>
      </c>
      <c r="CM5775" s="70">
        <v>80.998241411954581</v>
      </c>
    </row>
    <row r="5776" spans="89:91">
      <c r="CK5776" s="63">
        <v>41201</v>
      </c>
      <c r="CL5776" s="70">
        <v>102.01244136962626</v>
      </c>
      <c r="CM5776" s="70">
        <v>81.018083243992862</v>
      </c>
    </row>
    <row r="5777" spans="89:91">
      <c r="CK5777" s="63">
        <v>41202</v>
      </c>
      <c r="CL5777" s="70">
        <v>101.96962831374519</v>
      </c>
      <c r="CM5777" s="70">
        <v>80.986618457122376</v>
      </c>
    </row>
    <row r="5778" spans="89:91">
      <c r="CK5778" s="63">
        <v>41203</v>
      </c>
      <c r="CL5778" s="70">
        <v>101.92683322584659</v>
      </c>
      <c r="CM5778" s="70">
        <v>80.955165890151179</v>
      </c>
    </row>
    <row r="5779" spans="89:91">
      <c r="CK5779" s="63">
        <v>41204</v>
      </c>
      <c r="CL5779" s="70">
        <v>102.00705418046124</v>
      </c>
      <c r="CM5779" s="70">
        <v>80.992044428614733</v>
      </c>
    </row>
    <row r="5780" spans="89:91">
      <c r="CK5780" s="63">
        <v>41205</v>
      </c>
      <c r="CL5780" s="70">
        <v>101.74938747644504</v>
      </c>
      <c r="CM5780" s="70">
        <v>80.977662843734706</v>
      </c>
    </row>
    <row r="5781" spans="89:91">
      <c r="CK5781" s="63">
        <v>41206</v>
      </c>
      <c r="CL5781" s="70">
        <v>101.85149742803104</v>
      </c>
      <c r="CM5781" s="70">
        <v>81.031546048480621</v>
      </c>
    </row>
    <row r="5782" spans="89:91">
      <c r="CK5782" s="63">
        <v>41207</v>
      </c>
      <c r="CL5782" s="70">
        <v>101.90460191123034</v>
      </c>
      <c r="CM5782" s="70">
        <v>81.068315355785089</v>
      </c>
    </row>
    <row r="5783" spans="89:91">
      <c r="CK5783" s="63">
        <v>41208</v>
      </c>
      <c r="CL5783" s="70">
        <v>101.76688924647534</v>
      </c>
      <c r="CM5783" s="70">
        <v>81.036831060397176</v>
      </c>
    </row>
    <row r="5784" spans="89:91">
      <c r="CK5784" s="63">
        <v>41209</v>
      </c>
      <c r="CL5784" s="70">
        <v>101.72417924505149</v>
      </c>
      <c r="CM5784" s="70">
        <v>81.005358992484958</v>
      </c>
    </row>
    <row r="5785" spans="89:91">
      <c r="CK5785" s="63">
        <v>41210</v>
      </c>
      <c r="CL5785" s="70">
        <v>101.68148716835965</v>
      </c>
      <c r="CM5785" s="70">
        <v>80.97389914729969</v>
      </c>
    </row>
    <row r="5786" spans="89:91">
      <c r="CK5786" s="63">
        <v>41211</v>
      </c>
      <c r="CL5786" s="70">
        <v>101.57030958103033</v>
      </c>
      <c r="CM5786" s="70">
        <v>81.027618240969971</v>
      </c>
    </row>
    <row r="5787" spans="89:91">
      <c r="CK5787" s="63">
        <v>41212</v>
      </c>
      <c r="CL5787" s="70">
        <v>101.80456305712924</v>
      </c>
      <c r="CM5787" s="70">
        <v>81.098310124888357</v>
      </c>
    </row>
    <row r="5788" spans="89:91">
      <c r="CK5788" s="63">
        <v>41213</v>
      </c>
      <c r="CL5788" s="70">
        <v>101.85497307093962</v>
      </c>
      <c r="CM5788" s="70">
        <v>81.117874529561703</v>
      </c>
    </row>
    <row r="5789" spans="89:91">
      <c r="CK5789" s="63">
        <v>41214</v>
      </c>
      <c r="CL5789" s="70">
        <v>101.82442440275724</v>
      </c>
      <c r="CM5789" s="70">
        <v>81.128210022187076</v>
      </c>
    </row>
    <row r="5790" spans="89:91">
      <c r="CK5790" s="63">
        <v>41215</v>
      </c>
      <c r="CL5790" s="70">
        <v>101.55130409194683</v>
      </c>
      <c r="CM5790" s="70">
        <v>81.053510208326827</v>
      </c>
    </row>
    <row r="5791" spans="89:91">
      <c r="CK5791" s="63">
        <v>41216</v>
      </c>
      <c r="CL5791" s="70">
        <v>101.48920294085315</v>
      </c>
      <c r="CM5791" s="70">
        <v>80.995859439287656</v>
      </c>
    </row>
    <row r="5792" spans="89:91">
      <c r="CK5792" s="63">
        <v>41217</v>
      </c>
      <c r="CL5792" s="70">
        <v>101.42713976615971</v>
      </c>
      <c r="CM5792" s="70">
        <v>80.938249675396364</v>
      </c>
    </row>
    <row r="5793" spans="89:91">
      <c r="CK5793" s="63">
        <v>41218</v>
      </c>
      <c r="CL5793" s="70">
        <v>101.1815401708545</v>
      </c>
      <c r="CM5793" s="70">
        <v>80.89764056056076</v>
      </c>
    </row>
    <row r="5794" spans="89:91">
      <c r="CK5794" s="63">
        <v>41219</v>
      </c>
      <c r="CL5794" s="70">
        <v>101.11966513960576</v>
      </c>
      <c r="CM5794" s="70">
        <v>80.840100656616031</v>
      </c>
    </row>
    <row r="5795" spans="89:91">
      <c r="CK5795" s="63">
        <v>41220</v>
      </c>
      <c r="CL5795" s="70">
        <v>101.11239269565546</v>
      </c>
      <c r="CM5795" s="70">
        <v>80.78260167896434</v>
      </c>
    </row>
    <row r="5796" spans="89:91">
      <c r="CK5796" s="63">
        <v>41221</v>
      </c>
      <c r="CL5796" s="70">
        <v>100.98535004452292</v>
      </c>
      <c r="CM5796" s="70">
        <v>80.792837639249655</v>
      </c>
    </row>
    <row r="5797" spans="89:91">
      <c r="CK5797" s="63">
        <v>41222</v>
      </c>
      <c r="CL5797" s="70">
        <v>100.82899413903898</v>
      </c>
      <c r="CM5797" s="70">
        <v>80.803018170418071</v>
      </c>
    </row>
    <row r="5798" spans="89:91">
      <c r="CK5798" s="63">
        <v>41223</v>
      </c>
      <c r="CL5798" s="70">
        <v>100.76733469846712</v>
      </c>
      <c r="CM5798" s="70">
        <v>80.745545568352625</v>
      </c>
    </row>
    <row r="5799" spans="89:91">
      <c r="CK5799" s="63">
        <v>41224</v>
      </c>
      <c r="CL5799" s="70">
        <v>100.70571296417852</v>
      </c>
      <c r="CM5799" s="70">
        <v>80.688113844710557</v>
      </c>
    </row>
    <row r="5800" spans="89:91">
      <c r="CK5800" s="63">
        <v>41225</v>
      </c>
      <c r="CL5800" s="70">
        <v>100.62458817008215</v>
      </c>
      <c r="CM5800" s="70">
        <v>80.748850860913052</v>
      </c>
    </row>
    <row r="5801" spans="89:91">
      <c r="CK5801" s="63">
        <v>41226</v>
      </c>
      <c r="CL5801" s="70">
        <v>100.13844611968739</v>
      </c>
      <c r="CM5801" s="70">
        <v>80.657689966348755</v>
      </c>
    </row>
    <row r="5802" spans="89:91">
      <c r="CK5802" s="63">
        <v>41227</v>
      </c>
      <c r="CL5802" s="70">
        <v>100.27857467973446</v>
      </c>
      <c r="CM5802" s="70">
        <v>80.667726393916453</v>
      </c>
    </row>
    <row r="5803" spans="89:91">
      <c r="CK5803" s="63">
        <v>41228</v>
      </c>
      <c r="CL5803" s="70">
        <v>100.38419497608835</v>
      </c>
      <c r="CM5803" s="70">
        <v>80.728226028532106</v>
      </c>
    </row>
    <row r="5804" spans="89:91">
      <c r="CK5804" s="63">
        <v>41229</v>
      </c>
      <c r="CL5804" s="70">
        <v>100.19498032273533</v>
      </c>
      <c r="CM5804" s="70">
        <v>80.771771337897064</v>
      </c>
    </row>
    <row r="5805" spans="89:91">
      <c r="CK5805" s="63">
        <v>41230</v>
      </c>
      <c r="CL5805" s="70">
        <v>100.13370859739916</v>
      </c>
      <c r="CM5805" s="70">
        <v>80.714320960704057</v>
      </c>
    </row>
    <row r="5806" spans="89:91">
      <c r="CK5806" s="63">
        <v>41231</v>
      </c>
      <c r="CL5806" s="70">
        <v>100.07247434124871</v>
      </c>
      <c r="CM5806" s="70">
        <v>80.656911446126614</v>
      </c>
    </row>
    <row r="5807" spans="89:91">
      <c r="CK5807" s="63">
        <v>41232</v>
      </c>
      <c r="CL5807" s="70">
        <v>100.35382792702396</v>
      </c>
      <c r="CM5807" s="70">
        <v>80.683500622147434</v>
      </c>
    </row>
    <row r="5808" spans="89:91">
      <c r="CK5808" s="63">
        <v>41233</v>
      </c>
      <c r="CL5808" s="70">
        <v>100.32259374933933</v>
      </c>
      <c r="CM5808" s="70">
        <v>80.659672285294462</v>
      </c>
    </row>
    <row r="5809" spans="89:91">
      <c r="CK5809" s="63">
        <v>41234</v>
      </c>
      <c r="CL5809" s="70">
        <v>100.22260254349196</v>
      </c>
      <c r="CM5809" s="70">
        <v>80.753210880173384</v>
      </c>
    </row>
    <row r="5810" spans="89:91">
      <c r="CK5810" s="63">
        <v>41235</v>
      </c>
      <c r="CL5810" s="70">
        <v>100.37384875851238</v>
      </c>
      <c r="CM5810" s="70">
        <v>80.813064073196685</v>
      </c>
    </row>
    <row r="5811" spans="89:91">
      <c r="CK5811" s="63">
        <v>41236</v>
      </c>
      <c r="CL5811" s="70">
        <v>100.64117643707627</v>
      </c>
      <c r="CM5811" s="70">
        <v>80.671865080181163</v>
      </c>
    </row>
    <row r="5812" spans="89:91">
      <c r="CK5812" s="63">
        <v>41237</v>
      </c>
      <c r="CL5812" s="70">
        <v>100.57963185170584</v>
      </c>
      <c r="CM5812" s="70">
        <v>80.614485763113422</v>
      </c>
    </row>
    <row r="5813" spans="89:91">
      <c r="CK5813" s="63">
        <v>41238</v>
      </c>
      <c r="CL5813" s="70">
        <v>100.51812490238186</v>
      </c>
      <c r="CM5813" s="70">
        <v>80.557147258118462</v>
      </c>
    </row>
    <row r="5814" spans="89:91">
      <c r="CK5814" s="63">
        <v>41239</v>
      </c>
      <c r="CL5814" s="70">
        <v>100.4566555660889</v>
      </c>
      <c r="CM5814" s="70">
        <v>80.499849536167915</v>
      </c>
    </row>
    <row r="5815" spans="89:91">
      <c r="CK5815" s="63">
        <v>41240</v>
      </c>
      <c r="CL5815" s="70">
        <v>100.50085364840751</v>
      </c>
      <c r="CM5815" s="70">
        <v>80.542770143058945</v>
      </c>
    </row>
    <row r="5816" spans="89:91">
      <c r="CK5816" s="63">
        <v>41241</v>
      </c>
      <c r="CL5816" s="70">
        <v>100.42694599524668</v>
      </c>
      <c r="CM5816" s="70">
        <v>80.585588968790802</v>
      </c>
    </row>
    <row r="5817" spans="89:91">
      <c r="CK5817" s="63">
        <v>41242</v>
      </c>
      <c r="CL5817" s="70">
        <v>100.31685590662678</v>
      </c>
      <c r="CM5817" s="70">
        <v>80.544943537040623</v>
      </c>
    </row>
    <row r="5818" spans="89:91">
      <c r="CK5818" s="63">
        <v>41243</v>
      </c>
      <c r="CL5818" s="70">
        <v>99.972784108011538</v>
      </c>
      <c r="CM5818" s="70">
        <v>80.604279123951358</v>
      </c>
    </row>
    <row r="5819" spans="89:91">
      <c r="CK5819" s="63">
        <v>41244</v>
      </c>
      <c r="CL5819" s="70">
        <v>99.940214047029059</v>
      </c>
      <c r="CM5819" s="70">
        <v>80.563288402461168</v>
      </c>
    </row>
    <row r="5820" spans="89:91">
      <c r="CK5820" s="63">
        <v>41245</v>
      </c>
      <c r="CL5820" s="70">
        <v>99.90769506794669</v>
      </c>
      <c r="CM5820" s="70">
        <v>80.522318526505046</v>
      </c>
    </row>
    <row r="5821" spans="89:91">
      <c r="CK5821" s="63">
        <v>41246</v>
      </c>
      <c r="CL5821" s="70">
        <v>100.12373326530764</v>
      </c>
      <c r="CM5821" s="70">
        <v>80.547910510273809</v>
      </c>
    </row>
    <row r="5822" spans="89:91">
      <c r="CK5822" s="63">
        <v>41247</v>
      </c>
      <c r="CL5822" s="70">
        <v>100.4320844480421</v>
      </c>
      <c r="CM5822" s="70">
        <v>80.590082436928412</v>
      </c>
    </row>
    <row r="5823" spans="89:91">
      <c r="CK5823" s="63">
        <v>41248</v>
      </c>
      <c r="CL5823" s="70">
        <v>100.71278978772283</v>
      </c>
      <c r="CM5823" s="70">
        <v>80.615572299149605</v>
      </c>
    </row>
    <row r="5824" spans="89:91">
      <c r="CK5824" s="63">
        <v>41249</v>
      </c>
      <c r="CL5824" s="70">
        <v>100.96604025192401</v>
      </c>
      <c r="CM5824" s="70">
        <v>80.690845063795592</v>
      </c>
    </row>
    <row r="5825" spans="89:91">
      <c r="CK5825" s="63">
        <v>41250</v>
      </c>
      <c r="CL5825" s="70">
        <v>100.90852512196338</v>
      </c>
      <c r="CM5825" s="70">
        <v>80.732817535057023</v>
      </c>
    </row>
    <row r="5826" spans="89:91">
      <c r="CK5826" s="63">
        <v>41251</v>
      </c>
      <c r="CL5826" s="70">
        <v>100.87569106963554</v>
      </c>
      <c r="CM5826" s="70">
        <v>80.691761446290201</v>
      </c>
    </row>
    <row r="5827" spans="89:91">
      <c r="CK5827" s="63">
        <v>41252</v>
      </c>
      <c r="CL5827" s="70">
        <v>100.84286770099369</v>
      </c>
      <c r="CM5827" s="70">
        <v>80.650726236299519</v>
      </c>
    </row>
    <row r="5828" spans="89:91">
      <c r="CK5828" s="63">
        <v>41253</v>
      </c>
      <c r="CL5828" s="70">
        <v>100.93728299001896</v>
      </c>
      <c r="CM5828" s="70">
        <v>80.609711894467253</v>
      </c>
    </row>
    <row r="5829" spans="89:91">
      <c r="CK5829" s="63">
        <v>41254</v>
      </c>
      <c r="CL5829" s="70">
        <v>101.16449930951481</v>
      </c>
      <c r="CM5829" s="70">
        <v>80.651556903302705</v>
      </c>
    </row>
    <row r="5830" spans="89:91">
      <c r="CK5830" s="63">
        <v>41255</v>
      </c>
      <c r="CL5830" s="70">
        <v>101.43964296559493</v>
      </c>
      <c r="CM5830" s="70">
        <v>80.676779232006254</v>
      </c>
    </row>
    <row r="5831" spans="89:91">
      <c r="CK5831" s="63">
        <v>41256</v>
      </c>
      <c r="CL5831" s="70">
        <v>101.26226496680324</v>
      </c>
      <c r="CM5831" s="70">
        <v>80.668853345398148</v>
      </c>
    </row>
    <row r="5832" spans="89:91">
      <c r="CK5832" s="63">
        <v>41257</v>
      </c>
      <c r="CL5832" s="70">
        <v>101.44602268756904</v>
      </c>
      <c r="CM5832" s="70">
        <v>80.693999526465134</v>
      </c>
    </row>
    <row r="5833" spans="89:91">
      <c r="CK5833" s="63">
        <v>41258</v>
      </c>
      <c r="CL5833" s="70">
        <v>101.41301374195865</v>
      </c>
      <c r="CM5833" s="70">
        <v>80.652963178315005</v>
      </c>
    </row>
    <row r="5834" spans="89:91">
      <c r="CK5834" s="63">
        <v>41259</v>
      </c>
      <c r="CL5834" s="70">
        <v>101.38001553694176</v>
      </c>
      <c r="CM5834" s="70">
        <v>80.611947698902071</v>
      </c>
    </row>
    <row r="5835" spans="89:91">
      <c r="CK5835" s="63">
        <v>41260</v>
      </c>
      <c r="CL5835" s="70">
        <v>101.26721394471994</v>
      </c>
      <c r="CM5835" s="70">
        <v>80.670056340931836</v>
      </c>
    </row>
    <row r="5836" spans="89:91">
      <c r="CK5836" s="63">
        <v>41261</v>
      </c>
      <c r="CL5836" s="70">
        <v>101.55918596807565</v>
      </c>
      <c r="CM5836" s="70">
        <v>80.711576223142018</v>
      </c>
    </row>
    <row r="5837" spans="89:91">
      <c r="CK5837" s="63">
        <v>41262</v>
      </c>
      <c r="CL5837" s="70">
        <v>102.01523635125704</v>
      </c>
      <c r="CM5837" s="70">
        <v>80.786033844355998</v>
      </c>
    </row>
    <row r="5838" spans="89:91">
      <c r="CK5838" s="63">
        <v>41263</v>
      </c>
      <c r="CL5838" s="70">
        <v>102.18869182890589</v>
      </c>
      <c r="CM5838" s="70">
        <v>80.810918789792339</v>
      </c>
    </row>
    <row r="5839" spans="89:91">
      <c r="CK5839" s="63">
        <v>41264</v>
      </c>
      <c r="CL5839" s="70">
        <v>101.78794739976796</v>
      </c>
      <c r="CM5839" s="70">
        <v>80.852241169916482</v>
      </c>
    </row>
    <row r="5840" spans="89:91">
      <c r="CK5840" s="63">
        <v>41265</v>
      </c>
      <c r="CL5840" s="70">
        <v>101.75482719721592</v>
      </c>
      <c r="CM5840" s="70">
        <v>80.811124349126374</v>
      </c>
    </row>
    <row r="5841" spans="89:91">
      <c r="CK5841" s="63">
        <v>41266</v>
      </c>
      <c r="CL5841" s="70">
        <v>101.72171777145864</v>
      </c>
      <c r="CM5841" s="70">
        <v>80.77002843799724</v>
      </c>
    </row>
    <row r="5842" spans="89:91">
      <c r="CK5842" s="63">
        <v>41267</v>
      </c>
      <c r="CL5842" s="70">
        <v>101.68861911898949</v>
      </c>
      <c r="CM5842" s="70">
        <v>80.728953425895625</v>
      </c>
    </row>
    <row r="5843" spans="89:91">
      <c r="CK5843" s="63">
        <v>41268</v>
      </c>
      <c r="CL5843" s="70">
        <v>101.65553123630309</v>
      </c>
      <c r="CM5843" s="70">
        <v>80.6878993021935</v>
      </c>
    </row>
    <row r="5844" spans="89:91">
      <c r="CK5844" s="63">
        <v>41269</v>
      </c>
      <c r="CL5844" s="70">
        <v>102.09674500425857</v>
      </c>
      <c r="CM5844" s="70">
        <v>80.729074890168562</v>
      </c>
    </row>
    <row r="5845" spans="89:91">
      <c r="CK5845" s="63">
        <v>41270</v>
      </c>
      <c r="CL5845" s="70">
        <v>102.20388072837775</v>
      </c>
      <c r="CM5845" s="70">
        <v>80.737320921013179</v>
      </c>
    </row>
    <row r="5846" spans="89:91">
      <c r="CK5846" s="63">
        <v>41271</v>
      </c>
      <c r="CL5846" s="70">
        <v>102.32349088550836</v>
      </c>
      <c r="CM5846" s="70">
        <v>80.71268759043177</v>
      </c>
    </row>
    <row r="5847" spans="89:91">
      <c r="CK5847" s="63">
        <v>41272</v>
      </c>
      <c r="CL5847" s="70">
        <v>102.29019642550074</v>
      </c>
      <c r="CM5847" s="70">
        <v>80.67164173860229</v>
      </c>
    </row>
    <row r="5848" spans="89:91">
      <c r="CK5848" s="63">
        <v>41273</v>
      </c>
      <c r="CL5848" s="70">
        <v>102.25691279898852</v>
      </c>
      <c r="CM5848" s="70">
        <v>80.630616760343017</v>
      </c>
    </row>
    <row r="5849" spans="89:91">
      <c r="CK5849" s="63">
        <v>41274</v>
      </c>
      <c r="CL5849" s="70">
        <v>102.21370712279338</v>
      </c>
      <c r="CM5849" s="70">
        <v>80.655212655331951</v>
      </c>
    </row>
    <row r="5850" spans="89:91">
      <c r="CK5850" s="63">
        <v>41275</v>
      </c>
      <c r="CL5850" s="70">
        <v>102.1631565580938</v>
      </c>
      <c r="CM5850" s="70">
        <v>80.608588987422067</v>
      </c>
    </row>
    <row r="5851" spans="89:91">
      <c r="CK5851" s="63">
        <v>41276</v>
      </c>
      <c r="CL5851" s="70">
        <v>102.36938594646591</v>
      </c>
      <c r="CM5851" s="70">
        <v>80.676659604304263</v>
      </c>
    </row>
    <row r="5852" spans="89:91">
      <c r="CK5852" s="63">
        <v>41277</v>
      </c>
      <c r="CL5852" s="70">
        <v>102.4227996123843</v>
      </c>
      <c r="CM5852" s="70">
        <v>80.662766695507258</v>
      </c>
    </row>
    <row r="5853" spans="89:91">
      <c r="CK5853" s="63">
        <v>41278</v>
      </c>
      <c r="CL5853" s="70">
        <v>102.17539765458076</v>
      </c>
      <c r="CM5853" s="70">
        <v>80.599776546292688</v>
      </c>
    </row>
    <row r="5854" spans="89:91">
      <c r="CK5854" s="63">
        <v>41279</v>
      </c>
      <c r="CL5854" s="70">
        <v>102.12486603611947</v>
      </c>
      <c r="CM5854" s="70">
        <v>80.553184923859476</v>
      </c>
    </row>
    <row r="5855" spans="89:91">
      <c r="CK5855" s="63">
        <v>41280</v>
      </c>
      <c r="CL5855" s="70">
        <v>102.07435940845366</v>
      </c>
      <c r="CM5855" s="70">
        <v>80.506620234246398</v>
      </c>
    </row>
    <row r="5856" spans="89:91">
      <c r="CK5856" s="63">
        <v>41281</v>
      </c>
      <c r="CL5856" s="70">
        <v>102.36204025324149</v>
      </c>
      <c r="CM5856" s="70">
        <v>80.541751242296556</v>
      </c>
    </row>
    <row r="5857" spans="89:91">
      <c r="CK5857" s="63">
        <v>41282</v>
      </c>
      <c r="CL5857" s="70">
        <v>102.0815664112631</v>
      </c>
      <c r="CM5857" s="70">
        <v>80.511517476221726</v>
      </c>
    </row>
    <row r="5858" spans="89:91">
      <c r="CK5858" s="63">
        <v>41283</v>
      </c>
      <c r="CL5858" s="70">
        <v>102.15279053347699</v>
      </c>
      <c r="CM5858" s="70">
        <v>80.53023638379905</v>
      </c>
    </row>
    <row r="5859" spans="89:91">
      <c r="CK5859" s="63">
        <v>41284</v>
      </c>
      <c r="CL5859" s="70">
        <v>102.66339967305265</v>
      </c>
      <c r="CM5859" s="70">
        <v>80.532601299981494</v>
      </c>
    </row>
    <row r="5860" spans="89:91">
      <c r="CK5860" s="63">
        <v>41285</v>
      </c>
      <c r="CL5860" s="70">
        <v>102.72541844781229</v>
      </c>
      <c r="CM5860" s="70">
        <v>80.534936572447378</v>
      </c>
    </row>
    <row r="5861" spans="89:91">
      <c r="CK5861" s="63">
        <v>41286</v>
      </c>
      <c r="CL5861" s="70">
        <v>102.67461481239286</v>
      </c>
      <c r="CM5861" s="70">
        <v>80.488382431502487</v>
      </c>
    </row>
    <row r="5862" spans="89:91">
      <c r="CK5862" s="63">
        <v>41287</v>
      </c>
      <c r="CL5862" s="70">
        <v>102.62383630229695</v>
      </c>
      <c r="CM5862" s="70">
        <v>80.441855201711064</v>
      </c>
    </row>
    <row r="5863" spans="89:91">
      <c r="CK5863" s="63">
        <v>41288</v>
      </c>
      <c r="CL5863" s="70">
        <v>102.81870676632343</v>
      </c>
      <c r="CM5863" s="70">
        <v>80.541764862216851</v>
      </c>
    </row>
    <row r="5864" spans="89:91">
      <c r="CK5864" s="63">
        <v>41289</v>
      </c>
      <c r="CL5864" s="70">
        <v>102.62222068626315</v>
      </c>
      <c r="CM5864" s="70">
        <v>80.462690027272401</v>
      </c>
    </row>
    <row r="5865" spans="89:91">
      <c r="CK5865" s="63">
        <v>41290</v>
      </c>
      <c r="CL5865" s="70">
        <v>102.28686050813502</v>
      </c>
      <c r="CM5865" s="70">
        <v>80.399928674193404</v>
      </c>
    </row>
    <row r="5866" spans="89:91">
      <c r="CK5866" s="63">
        <v>41291</v>
      </c>
      <c r="CL5866" s="70">
        <v>102.48801992298428</v>
      </c>
      <c r="CM5866" s="70">
        <v>80.385931740447376</v>
      </c>
    </row>
    <row r="5867" spans="89:91">
      <c r="CK5867" s="63">
        <v>41292</v>
      </c>
      <c r="CL5867" s="70">
        <v>102.27336078584361</v>
      </c>
      <c r="CM5867" s="70">
        <v>80.355693928142998</v>
      </c>
    </row>
    <row r="5868" spans="89:91">
      <c r="CK5868" s="63">
        <v>41293</v>
      </c>
      <c r="CL5868" s="70">
        <v>102.22278071897219</v>
      </c>
      <c r="CM5868" s="70">
        <v>80.309243400458143</v>
      </c>
    </row>
    <row r="5869" spans="89:91">
      <c r="CK5869" s="63">
        <v>41294</v>
      </c>
      <c r="CL5869" s="70">
        <v>102.17222566685675</v>
      </c>
      <c r="CM5869" s="70">
        <v>80.262819724031942</v>
      </c>
    </row>
    <row r="5870" spans="89:91">
      <c r="CK5870" s="63">
        <v>41295</v>
      </c>
      <c r="CL5870" s="70">
        <v>102.28487168548419</v>
      </c>
      <c r="CM5870" s="70">
        <v>80.329837337025509</v>
      </c>
    </row>
    <row r="5871" spans="89:91">
      <c r="CK5871" s="63">
        <v>41296</v>
      </c>
      <c r="CL5871" s="70">
        <v>102.1913716599491</v>
      </c>
      <c r="CM5871" s="70">
        <v>80.267209057015791</v>
      </c>
    </row>
    <row r="5872" spans="89:91">
      <c r="CK5872" s="63">
        <v>41297</v>
      </c>
      <c r="CL5872" s="70">
        <v>102.43286442346535</v>
      </c>
      <c r="CM5872" s="70">
        <v>80.334093049559712</v>
      </c>
    </row>
    <row r="5873" spans="89:91">
      <c r="CK5873" s="63">
        <v>41298</v>
      </c>
      <c r="CL5873" s="70">
        <v>102.53088318522001</v>
      </c>
      <c r="CM5873" s="70">
        <v>80.271481024825505</v>
      </c>
    </row>
    <row r="5874" spans="89:91">
      <c r="CK5874" s="63">
        <v>41299</v>
      </c>
      <c r="CL5874" s="70">
        <v>102.56696456292134</v>
      </c>
      <c r="CM5874" s="70">
        <v>80.257408445628343</v>
      </c>
    </row>
    <row r="5875" spans="89:91">
      <c r="CK5875" s="63">
        <v>41300</v>
      </c>
      <c r="CL5875" s="70">
        <v>102.51623929207341</v>
      </c>
      <c r="CM5875" s="70">
        <v>80.211014732990478</v>
      </c>
    </row>
    <row r="5876" spans="89:91">
      <c r="CK5876" s="63">
        <v>41301</v>
      </c>
      <c r="CL5876" s="70">
        <v>102.46553910779319</v>
      </c>
      <c r="CM5876" s="70">
        <v>80.164647838768673</v>
      </c>
    </row>
    <row r="5877" spans="89:91">
      <c r="CK5877" s="63">
        <v>41302</v>
      </c>
      <c r="CL5877" s="70">
        <v>103.03946229607426</v>
      </c>
      <c r="CM5877" s="70">
        <v>80.215127454707968</v>
      </c>
    </row>
    <row r="5878" spans="89:91">
      <c r="CK5878" s="63">
        <v>41303</v>
      </c>
      <c r="CL5878" s="70">
        <v>103.46084547670138</v>
      </c>
      <c r="CM5878" s="70">
        <v>80.249394632671056</v>
      </c>
    </row>
    <row r="5879" spans="89:91">
      <c r="CK5879" s="63">
        <v>41304</v>
      </c>
      <c r="CL5879" s="70">
        <v>103.57538990145214</v>
      </c>
      <c r="CM5879" s="70">
        <v>80.235241487216996</v>
      </c>
    </row>
    <row r="5880" spans="89:91">
      <c r="CK5880" s="63">
        <v>41305</v>
      </c>
      <c r="CL5880" s="70">
        <v>103.52416590619869</v>
      </c>
      <c r="CM5880" s="70">
        <v>80.188860588442893</v>
      </c>
    </row>
    <row r="5881" spans="89:91">
      <c r="CK5881" s="63">
        <v>41306</v>
      </c>
      <c r="CL5881" s="70">
        <v>103.79590091793385</v>
      </c>
      <c r="CM5881" s="70">
        <v>80.26741932545707</v>
      </c>
    </row>
    <row r="5882" spans="89:91">
      <c r="CK5882" s="63">
        <v>41307</v>
      </c>
      <c r="CL5882" s="70">
        <v>103.75993940799226</v>
      </c>
      <c r="CM5882" s="70">
        <v>80.233232078351193</v>
      </c>
    </row>
    <row r="5883" spans="89:91">
      <c r="CK5883" s="63">
        <v>41308</v>
      </c>
      <c r="CL5883" s="70">
        <v>103.72399035740779</v>
      </c>
      <c r="CM5883" s="70">
        <v>80.199059392170213</v>
      </c>
    </row>
    <row r="5884" spans="89:91">
      <c r="CK5884" s="63">
        <v>41309</v>
      </c>
      <c r="CL5884" s="70">
        <v>103.29625609868351</v>
      </c>
      <c r="CM5884" s="70">
        <v>80.132738812864559</v>
      </c>
    </row>
    <row r="5885" spans="89:91">
      <c r="CK5885" s="63">
        <v>41310</v>
      </c>
      <c r="CL5885" s="70">
        <v>103.50370947653546</v>
      </c>
      <c r="CM5885" s="70">
        <v>80.114683303119065</v>
      </c>
    </row>
    <row r="5886" spans="89:91">
      <c r="CK5886" s="63">
        <v>41311</v>
      </c>
      <c r="CL5886" s="70">
        <v>103.3911223500495</v>
      </c>
      <c r="CM5886" s="70">
        <v>80.12876369379714</v>
      </c>
    </row>
    <row r="5887" spans="89:91">
      <c r="CK5887" s="63">
        <v>41312</v>
      </c>
      <c r="CL5887" s="70">
        <v>103.63015630784712</v>
      </c>
      <c r="CM5887" s="70">
        <v>80.22312098151184</v>
      </c>
    </row>
    <row r="5888" spans="89:91">
      <c r="CK5888" s="63">
        <v>41313</v>
      </c>
      <c r="CL5888" s="70">
        <v>103.5209761289599</v>
      </c>
      <c r="CM5888" s="70">
        <v>80.20500644618221</v>
      </c>
    </row>
    <row r="5889" spans="89:91">
      <c r="CK5889" s="63">
        <v>41314</v>
      </c>
      <c r="CL5889" s="70">
        <v>103.4851098704728</v>
      </c>
      <c r="CM5889" s="70">
        <v>80.170845781773806</v>
      </c>
    </row>
    <row r="5890" spans="89:91">
      <c r="CK5890" s="63">
        <v>41315</v>
      </c>
      <c r="CL5890" s="70">
        <v>103.44925603834163</v>
      </c>
      <c r="CM5890" s="70">
        <v>80.136699666968312</v>
      </c>
    </row>
    <row r="5891" spans="89:91">
      <c r="CK5891" s="63">
        <v>41316</v>
      </c>
      <c r="CL5891" s="70">
        <v>103.41341462826115</v>
      </c>
      <c r="CM5891" s="70">
        <v>80.102568095568756</v>
      </c>
    </row>
    <row r="5892" spans="89:91">
      <c r="CK5892" s="63">
        <v>41317</v>
      </c>
      <c r="CL5892" s="70">
        <v>103.37758563592756</v>
      </c>
      <c r="CM5892" s="70">
        <v>80.068451061380884</v>
      </c>
    </row>
    <row r="5893" spans="89:91">
      <c r="CK5893" s="63">
        <v>41318</v>
      </c>
      <c r="CL5893" s="70">
        <v>103.76376618163508</v>
      </c>
      <c r="CM5893" s="70">
        <v>80.162506041893124</v>
      </c>
    </row>
    <row r="5894" spans="89:91">
      <c r="CK5894" s="63">
        <v>41319</v>
      </c>
      <c r="CL5894" s="70">
        <v>103.65193744787904</v>
      </c>
      <c r="CM5894" s="70">
        <v>80.128363479123436</v>
      </c>
    </row>
    <row r="5895" spans="89:91">
      <c r="CK5895" s="63">
        <v>41320</v>
      </c>
      <c r="CL5895" s="70">
        <v>103.64215275987392</v>
      </c>
      <c r="CM5895" s="70">
        <v>80.206277754051726</v>
      </c>
    </row>
    <row r="5896" spans="89:91">
      <c r="CK5896" s="63">
        <v>41321</v>
      </c>
      <c r="CL5896" s="70">
        <v>103.60624451808518</v>
      </c>
      <c r="CM5896" s="70">
        <v>80.172116548171914</v>
      </c>
    </row>
    <row r="5897" spans="89:91">
      <c r="CK5897" s="63">
        <v>41322</v>
      </c>
      <c r="CL5897" s="70">
        <v>103.57034871719807</v>
      </c>
      <c r="CM5897" s="70">
        <v>80.13796989212554</v>
      </c>
    </row>
    <row r="5898" spans="89:91">
      <c r="CK5898" s="63">
        <v>41323</v>
      </c>
      <c r="CL5898" s="70">
        <v>103.68379996111301</v>
      </c>
      <c r="CM5898" s="70">
        <v>80.279679371329507</v>
      </c>
    </row>
    <row r="5899" spans="89:91">
      <c r="CK5899" s="63">
        <v>41324</v>
      </c>
      <c r="CL5899" s="70">
        <v>103.89086365100395</v>
      </c>
      <c r="CM5899" s="70">
        <v>80.245486902463412</v>
      </c>
    </row>
    <row r="5900" spans="89:91">
      <c r="CK5900" s="63">
        <v>41325</v>
      </c>
      <c r="CL5900" s="70">
        <v>103.85486923992427</v>
      </c>
      <c r="CM5900" s="70">
        <v>80.21130899674624</v>
      </c>
    </row>
    <row r="5901" spans="89:91">
      <c r="CK5901" s="63">
        <v>41326</v>
      </c>
      <c r="CL5901" s="70">
        <v>103.21943969206085</v>
      </c>
      <c r="CM5901" s="70">
        <v>80.288901924266796</v>
      </c>
    </row>
    <row r="5902" spans="89:91">
      <c r="CK5902" s="63">
        <v>41327</v>
      </c>
      <c r="CL5902" s="70">
        <v>103.32622079361012</v>
      </c>
      <c r="CM5902" s="70">
        <v>80.270663909846931</v>
      </c>
    </row>
    <row r="5903" spans="89:91">
      <c r="CK5903" s="63">
        <v>41328</v>
      </c>
      <c r="CL5903" s="70">
        <v>103.29042201077345</v>
      </c>
      <c r="CM5903" s="70">
        <v>80.236475280817871</v>
      </c>
    </row>
    <row r="5904" spans="89:91">
      <c r="CK5904" s="63">
        <v>41329</v>
      </c>
      <c r="CL5904" s="70">
        <v>103.2546356309149</v>
      </c>
      <c r="CM5904" s="70">
        <v>80.202301213302292</v>
      </c>
    </row>
    <row r="5905" spans="89:91">
      <c r="CK5905" s="63">
        <v>41330</v>
      </c>
      <c r="CL5905" s="70">
        <v>103.2902087849406</v>
      </c>
      <c r="CM5905" s="70">
        <v>80.231893702450918</v>
      </c>
    </row>
    <row r="5906" spans="89:91">
      <c r="CK5906" s="63">
        <v>41331</v>
      </c>
      <c r="CL5906" s="70">
        <v>102.79305786275708</v>
      </c>
      <c r="CM5906" s="70">
        <v>80.261446434607393</v>
      </c>
    </row>
    <row r="5907" spans="89:91">
      <c r="CK5907" s="63">
        <v>41332</v>
      </c>
      <c r="CL5907" s="70">
        <v>103.08854172290604</v>
      </c>
      <c r="CM5907" s="70">
        <v>80.259110584863123</v>
      </c>
    </row>
    <row r="5908" spans="89:91">
      <c r="CK5908" s="63">
        <v>41333</v>
      </c>
      <c r="CL5908" s="70">
        <v>103.17425541294702</v>
      </c>
      <c r="CM5908" s="70">
        <v>80.32043274191922</v>
      </c>
    </row>
    <row r="5909" spans="89:91">
      <c r="CK5909" s="63">
        <v>41334</v>
      </c>
      <c r="CL5909" s="70">
        <v>102.91193978967699</v>
      </c>
      <c r="CM5909" s="70">
        <v>80.308918958578175</v>
      </c>
    </row>
    <row r="5910" spans="89:91">
      <c r="CK5910" s="63">
        <v>41335</v>
      </c>
      <c r="CL5910" s="70">
        <v>102.84913428578426</v>
      </c>
      <c r="CM5910" s="70">
        <v>80.249695948220392</v>
      </c>
    </row>
    <row r="5911" spans="89:91">
      <c r="CK5911" s="63">
        <v>41336</v>
      </c>
      <c r="CL5911" s="70">
        <v>102.78636711108177</v>
      </c>
      <c r="CM5911" s="70">
        <v>80.190516611280216</v>
      </c>
    </row>
    <row r="5912" spans="89:91">
      <c r="CK5912" s="63">
        <v>41337</v>
      </c>
      <c r="CL5912" s="70">
        <v>102.77835705517731</v>
      </c>
      <c r="CM5912" s="70">
        <v>80.210734630064465</v>
      </c>
    </row>
    <row r="5913" spans="89:91">
      <c r="CK5913" s="63">
        <v>41338</v>
      </c>
      <c r="CL5913" s="70">
        <v>103.10216423649807</v>
      </c>
      <c r="CM5913" s="70">
        <v>80.199161142304746</v>
      </c>
    </row>
    <row r="5914" spans="89:91">
      <c r="CK5914" s="63">
        <v>41339</v>
      </c>
      <c r="CL5914" s="70">
        <v>103.04871313795587</v>
      </c>
      <c r="CM5914" s="70">
        <v>80.203408448119362</v>
      </c>
    </row>
    <row r="5915" spans="89:91">
      <c r="CK5915" s="63">
        <v>41340</v>
      </c>
      <c r="CL5915" s="70">
        <v>103.29307605433257</v>
      </c>
      <c r="CM5915" s="70">
        <v>80.175934560686045</v>
      </c>
    </row>
    <row r="5916" spans="89:91">
      <c r="CK5916" s="63">
        <v>41341</v>
      </c>
      <c r="CL5916" s="70">
        <v>103.31198525919207</v>
      </c>
      <c r="CM5916" s="70">
        <v>80.14845757790151</v>
      </c>
    </row>
    <row r="5917" spans="89:91">
      <c r="CK5917" s="63">
        <v>41342</v>
      </c>
      <c r="CL5917" s="70">
        <v>103.24871381596179</v>
      </c>
      <c r="CM5917" s="70">
        <v>80.089352898186633</v>
      </c>
    </row>
    <row r="5918" spans="89:91">
      <c r="CK5918" s="63">
        <v>41343</v>
      </c>
      <c r="CL5918" s="70">
        <v>103.18548112211299</v>
      </c>
      <c r="CM5918" s="70">
        <v>80.030291804627609</v>
      </c>
    </row>
    <row r="5919" spans="89:91">
      <c r="CK5919" s="63">
        <v>41344</v>
      </c>
      <c r="CL5919" s="70">
        <v>103.25405429909725</v>
      </c>
      <c r="CM5919" s="70">
        <v>80.129164243887942</v>
      </c>
    </row>
    <row r="5920" spans="89:91">
      <c r="CK5920" s="63">
        <v>41345</v>
      </c>
      <c r="CL5920" s="70">
        <v>103.20071154645096</v>
      </c>
      <c r="CM5920" s="70">
        <v>80.117405855174823</v>
      </c>
    </row>
    <row r="5921" spans="89:91">
      <c r="CK5921" s="63">
        <v>41346</v>
      </c>
      <c r="CL5921" s="70">
        <v>103.0242048638969</v>
      </c>
      <c r="CM5921" s="70">
        <v>80.089855513421298</v>
      </c>
    </row>
    <row r="5922" spans="89:91">
      <c r="CK5922" s="63">
        <v>41347</v>
      </c>
      <c r="CL5922" s="70">
        <v>103.11534007442857</v>
      </c>
      <c r="CM5922" s="70">
        <v>80.109564515797572</v>
      </c>
    </row>
    <row r="5923" spans="89:91">
      <c r="CK5923" s="63">
        <v>41348</v>
      </c>
      <c r="CL5923" s="70">
        <v>103.1201308392143</v>
      </c>
      <c r="CM5923" s="70">
        <v>80.160685846708773</v>
      </c>
    </row>
    <row r="5924" spans="89:91">
      <c r="CK5924" s="63">
        <v>41349</v>
      </c>
      <c r="CL5924" s="70">
        <v>103.05697689354258</v>
      </c>
      <c r="CM5924" s="70">
        <v>80.101572149379152</v>
      </c>
    </row>
    <row r="5925" spans="89:91">
      <c r="CK5925" s="63">
        <v>41350</v>
      </c>
      <c r="CL5925" s="70">
        <v>102.99386162529328</v>
      </c>
      <c r="CM5925" s="70">
        <v>80.04250204485534</v>
      </c>
    </row>
    <row r="5926" spans="89:91">
      <c r="CK5926" s="63">
        <v>41351</v>
      </c>
      <c r="CL5926" s="70">
        <v>102.70358903536992</v>
      </c>
      <c r="CM5926" s="70">
        <v>80.046306196591999</v>
      </c>
    </row>
    <row r="5927" spans="89:91">
      <c r="CK5927" s="63">
        <v>41352</v>
      </c>
      <c r="CL5927" s="70">
        <v>102.54059229339865</v>
      </c>
      <c r="CM5927" s="70">
        <v>79.98727684739319</v>
      </c>
    </row>
    <row r="5928" spans="89:91">
      <c r="CK5928" s="63">
        <v>41353</v>
      </c>
      <c r="CL5928" s="70">
        <v>102.53623211170513</v>
      </c>
      <c r="CM5928" s="70">
        <v>79.912606513290555</v>
      </c>
    </row>
    <row r="5929" spans="89:91">
      <c r="CK5929" s="63">
        <v>41354</v>
      </c>
      <c r="CL5929" s="70">
        <v>102.21594515144228</v>
      </c>
      <c r="CM5929" s="70">
        <v>79.979059352537476</v>
      </c>
    </row>
    <row r="5930" spans="89:91">
      <c r="CK5930" s="63">
        <v>41355</v>
      </c>
      <c r="CL5930" s="70">
        <v>102.37283432826372</v>
      </c>
      <c r="CM5930" s="70">
        <v>80.02970933266424</v>
      </c>
    </row>
    <row r="5931" spans="89:91">
      <c r="CK5931" s="63">
        <v>41356</v>
      </c>
      <c r="CL5931" s="70">
        <v>102.31013805000258</v>
      </c>
      <c r="CM5931" s="70">
        <v>79.97069222265705</v>
      </c>
    </row>
    <row r="5932" spans="89:91">
      <c r="CK5932" s="63">
        <v>41357</v>
      </c>
      <c r="CL5932" s="70">
        <v>102.24748016887413</v>
      </c>
      <c r="CM5932" s="70">
        <v>79.911718634228293</v>
      </c>
    </row>
    <row r="5933" spans="89:91">
      <c r="CK5933" s="63">
        <v>41358</v>
      </c>
      <c r="CL5933" s="70">
        <v>102.19466144926621</v>
      </c>
      <c r="CM5933" s="70">
        <v>79.946549148045023</v>
      </c>
    </row>
    <row r="5934" spans="89:91">
      <c r="CK5934" s="63">
        <v>41359</v>
      </c>
      <c r="CL5934" s="70">
        <v>102.17073092096338</v>
      </c>
      <c r="CM5934" s="70">
        <v>79.950054343641568</v>
      </c>
    </row>
    <row r="5935" spans="89:91">
      <c r="CK5935" s="63">
        <v>41360</v>
      </c>
      <c r="CL5935" s="70">
        <v>101.9973409486046</v>
      </c>
      <c r="CM5935" s="70">
        <v>79.92230343377561</v>
      </c>
    </row>
    <row r="5936" spans="89:91">
      <c r="CK5936" s="63">
        <v>41361</v>
      </c>
      <c r="CL5936" s="70">
        <v>101.9348746340596</v>
      </c>
      <c r="CM5936" s="70">
        <v>79.86336552917605</v>
      </c>
    </row>
    <row r="5937" spans="89:91">
      <c r="CK5937" s="63">
        <v>41362</v>
      </c>
      <c r="CL5937" s="70">
        <v>101.87244657581043</v>
      </c>
      <c r="CM5937" s="70">
        <v>79.804471087745696</v>
      </c>
    </row>
    <row r="5938" spans="89:91">
      <c r="CK5938" s="63">
        <v>41363</v>
      </c>
      <c r="CL5938" s="70">
        <v>101.81005675042782</v>
      </c>
      <c r="CM5938" s="70">
        <v>79.745620077433074</v>
      </c>
    </row>
    <row r="5939" spans="89:91">
      <c r="CK5939" s="63">
        <v>41364</v>
      </c>
      <c r="CL5939" s="70">
        <v>101.74770513449675</v>
      </c>
      <c r="CM5939" s="70">
        <v>79.686812466210355</v>
      </c>
    </row>
    <row r="5940" spans="89:91">
      <c r="CK5940" s="63">
        <v>41365</v>
      </c>
      <c r="CL5940" s="70">
        <v>101.69267771652932</v>
      </c>
      <c r="CM5940" s="70">
        <v>79.633155559431259</v>
      </c>
    </row>
    <row r="5941" spans="89:91">
      <c r="CK5941" s="63">
        <v>41366</v>
      </c>
      <c r="CL5941" s="70">
        <v>101.63768005861122</v>
      </c>
      <c r="CM5941" s="70">
        <v>79.57953478238997</v>
      </c>
    </row>
    <row r="5942" spans="89:91">
      <c r="CK5942" s="63">
        <v>41367</v>
      </c>
      <c r="CL5942" s="70">
        <v>101.65222496311479</v>
      </c>
      <c r="CM5942" s="70">
        <v>79.650160887971921</v>
      </c>
    </row>
    <row r="5943" spans="89:91">
      <c r="CK5943" s="63">
        <v>41368</v>
      </c>
      <c r="CL5943" s="70">
        <v>102.02612205953001</v>
      </c>
      <c r="CM5943" s="70">
        <v>79.65859223054278</v>
      </c>
    </row>
    <row r="5944" spans="89:91">
      <c r="CK5944" s="63">
        <v>41369</v>
      </c>
      <c r="CL5944" s="70">
        <v>102.37380759587147</v>
      </c>
      <c r="CM5944" s="70">
        <v>79.604954325785556</v>
      </c>
    </row>
    <row r="5945" spans="89:91">
      <c r="CK5945" s="63">
        <v>41370</v>
      </c>
      <c r="CL5945" s="70">
        <v>102.31844156779198</v>
      </c>
      <c r="CM5945" s="70">
        <v>79.551352537971212</v>
      </c>
    </row>
    <row r="5946" spans="89:91">
      <c r="CK5946" s="63">
        <v>41371</v>
      </c>
      <c r="CL5946" s="70">
        <v>102.26310548288977</v>
      </c>
      <c r="CM5946" s="70">
        <v>79.497786842780513</v>
      </c>
    </row>
    <row r="5947" spans="89:91">
      <c r="CK5947" s="63">
        <v>41372</v>
      </c>
      <c r="CL5947" s="70">
        <v>102.34286725492908</v>
      </c>
      <c r="CM5947" s="70">
        <v>79.4287830715366</v>
      </c>
    </row>
    <row r="5948" spans="89:91">
      <c r="CK5948" s="63">
        <v>41373</v>
      </c>
      <c r="CL5948" s="70">
        <v>102.57636272810353</v>
      </c>
      <c r="CM5948" s="70">
        <v>79.43715480777287</v>
      </c>
    </row>
    <row r="5949" spans="89:91">
      <c r="CK5949" s="63">
        <v>41374</v>
      </c>
      <c r="CL5949" s="70">
        <v>102.67446837080428</v>
      </c>
      <c r="CM5949" s="70">
        <v>79.430025944646957</v>
      </c>
    </row>
    <row r="5950" spans="89:91">
      <c r="CK5950" s="63">
        <v>41375</v>
      </c>
      <c r="CL5950" s="70">
        <v>102.8860514766107</v>
      </c>
      <c r="CM5950" s="70">
        <v>79.422870665379804</v>
      </c>
    </row>
    <row r="5951" spans="89:91">
      <c r="CK5951" s="63">
        <v>41376</v>
      </c>
      <c r="CL5951" s="70">
        <v>103.00700210608326</v>
      </c>
      <c r="CM5951" s="70">
        <v>79.461986534434246</v>
      </c>
    </row>
    <row r="5952" spans="89:91">
      <c r="CK5952" s="63">
        <v>41377</v>
      </c>
      <c r="CL5952" s="70">
        <v>102.95129363235431</v>
      </c>
      <c r="CM5952" s="70">
        <v>79.408481013608323</v>
      </c>
    </row>
    <row r="5953" spans="89:91">
      <c r="CK5953" s="63">
        <v>41378</v>
      </c>
      <c r="CL5953" s="70">
        <v>102.89561528700484</v>
      </c>
      <c r="CM5953" s="70">
        <v>79.355011520584924</v>
      </c>
    </row>
    <row r="5954" spans="89:91">
      <c r="CK5954" s="63">
        <v>41379</v>
      </c>
      <c r="CL5954" s="70">
        <v>102.60195460897769</v>
      </c>
      <c r="CM5954" s="70">
        <v>79.347782096766764</v>
      </c>
    </row>
    <row r="5955" spans="89:91">
      <c r="CK5955" s="63">
        <v>41380</v>
      </c>
      <c r="CL5955" s="70">
        <v>102.62398090806471</v>
      </c>
      <c r="CM5955" s="70">
        <v>79.340526429475432</v>
      </c>
    </row>
    <row r="5956" spans="89:91">
      <c r="CK5956" s="63">
        <v>41381</v>
      </c>
      <c r="CL5956" s="70">
        <v>102.06788026418745</v>
      </c>
      <c r="CM5956" s="70">
        <v>79.302483314772601</v>
      </c>
    </row>
    <row r="5957" spans="89:91">
      <c r="CK5957" s="63">
        <v>41382</v>
      </c>
      <c r="CL5957" s="70">
        <v>101.80755366359749</v>
      </c>
      <c r="CM5957" s="70">
        <v>79.29519598935633</v>
      </c>
    </row>
    <row r="5958" spans="89:91">
      <c r="CK5958" s="63">
        <v>41383</v>
      </c>
      <c r="CL5958" s="70">
        <v>102.04671822106222</v>
      </c>
      <c r="CM5958" s="70">
        <v>79.318602352759427</v>
      </c>
    </row>
    <row r="5959" spans="89:91">
      <c r="CK5959" s="63">
        <v>41384</v>
      </c>
      <c r="CL5959" s="70">
        <v>101.99152909017879</v>
      </c>
      <c r="CM5959" s="70">
        <v>79.265193379297273</v>
      </c>
    </row>
    <row r="5960" spans="89:91">
      <c r="CK5960" s="63">
        <v>41385</v>
      </c>
      <c r="CL5960" s="70">
        <v>101.93636980680265</v>
      </c>
      <c r="CM5960" s="70">
        <v>79.211820368627727</v>
      </c>
    </row>
    <row r="5961" spans="89:91">
      <c r="CK5961" s="63">
        <v>41386</v>
      </c>
      <c r="CL5961" s="70">
        <v>101.65722872695346</v>
      </c>
      <c r="CM5961" s="70">
        <v>79.204470021920628</v>
      </c>
    </row>
    <row r="5962" spans="89:91">
      <c r="CK5962" s="63">
        <v>41387</v>
      </c>
      <c r="CL5962" s="70">
        <v>101.49243934818199</v>
      </c>
      <c r="CM5962" s="70">
        <v>79.227730833071618</v>
      </c>
    </row>
    <row r="5963" spans="89:91">
      <c r="CK5963" s="63">
        <v>41388</v>
      </c>
      <c r="CL5963" s="70">
        <v>101.70932946072193</v>
      </c>
      <c r="CM5963" s="70">
        <v>79.220307863862601</v>
      </c>
    </row>
    <row r="5964" spans="89:91">
      <c r="CK5964" s="63">
        <v>41389</v>
      </c>
      <c r="CL5964" s="70">
        <v>101.88678785889695</v>
      </c>
      <c r="CM5964" s="70">
        <v>79.136369148205404</v>
      </c>
    </row>
    <row r="5965" spans="89:91">
      <c r="CK5965" s="63">
        <v>41390</v>
      </c>
      <c r="CL5965" s="70">
        <v>102.13178517289118</v>
      </c>
      <c r="CM5965" s="70">
        <v>79.15952119810396</v>
      </c>
    </row>
    <row r="5966" spans="89:91">
      <c r="CK5966" s="63">
        <v>41391</v>
      </c>
      <c r="CL5966" s="70">
        <v>102.07655003591152</v>
      </c>
      <c r="CM5966" s="70">
        <v>79.106219341521253</v>
      </c>
    </row>
    <row r="5967" spans="89:91">
      <c r="CK5967" s="63">
        <v>41392</v>
      </c>
      <c r="CL5967" s="70">
        <v>102.02134477132027</v>
      </c>
      <c r="CM5967" s="70">
        <v>79.052953375604289</v>
      </c>
    </row>
    <row r="5968" spans="89:91">
      <c r="CK5968" s="63">
        <v>41393</v>
      </c>
      <c r="CL5968" s="70">
        <v>102.0947304315627</v>
      </c>
      <c r="CM5968" s="70">
        <v>79.030236881159595</v>
      </c>
    </row>
    <row r="5969" spans="89:91">
      <c r="CK5969" s="63">
        <v>41394</v>
      </c>
      <c r="CL5969" s="70">
        <v>102.34801638799492</v>
      </c>
      <c r="CM5969" s="70">
        <v>79.083747783344194</v>
      </c>
    </row>
    <row r="5970" spans="89:91">
      <c r="CK5970" s="63">
        <v>41395</v>
      </c>
      <c r="CL5970" s="70">
        <v>102.29879407251126</v>
      </c>
      <c r="CM5970" s="70">
        <v>79.042030789817545</v>
      </c>
    </row>
    <row r="5971" spans="89:91">
      <c r="CK5971" s="63">
        <v>41396</v>
      </c>
      <c r="CL5971" s="70">
        <v>102.01525910695712</v>
      </c>
      <c r="CM5971" s="70">
        <v>79.091718492515682</v>
      </c>
    </row>
    <row r="5972" spans="89:91">
      <c r="CK5972" s="63">
        <v>41397</v>
      </c>
      <c r="CL5972" s="70">
        <v>102.20052506787299</v>
      </c>
      <c r="CM5972" s="70">
        <v>79.141331780016841</v>
      </c>
    </row>
    <row r="5973" spans="89:91">
      <c r="CK5973" s="63">
        <v>41398</v>
      </c>
      <c r="CL5973" s="70">
        <v>102.15139640254426</v>
      </c>
      <c r="CM5973" s="70">
        <v>79.099584410701411</v>
      </c>
    </row>
    <row r="5974" spans="89:91">
      <c r="CK5974" s="63">
        <v>41399</v>
      </c>
      <c r="CL5974" s="70">
        <v>102.10229135378455</v>
      </c>
      <c r="CM5974" s="70">
        <v>79.057859063290437</v>
      </c>
    </row>
    <row r="5975" spans="89:91">
      <c r="CK5975" s="63">
        <v>41400</v>
      </c>
      <c r="CL5975" s="70">
        <v>102.06702355212099</v>
      </c>
      <c r="CM5975" s="70">
        <v>79.152940762046356</v>
      </c>
    </row>
    <row r="5976" spans="89:91">
      <c r="CK5976" s="63">
        <v>41401</v>
      </c>
      <c r="CL5976" s="70">
        <v>102.27062563075393</v>
      </c>
      <c r="CM5976" s="70">
        <v>79.141567909218708</v>
      </c>
    </row>
    <row r="5977" spans="89:91">
      <c r="CK5977" s="63">
        <v>41402</v>
      </c>
      <c r="CL5977" s="70">
        <v>102.49610288915048</v>
      </c>
      <c r="CM5977" s="70">
        <v>79.160549644069988</v>
      </c>
    </row>
    <row r="5978" spans="89:91">
      <c r="CK5978" s="63">
        <v>41403</v>
      </c>
      <c r="CL5978" s="70">
        <v>102.54062276165843</v>
      </c>
      <c r="CM5978" s="70">
        <v>79.225012226429811</v>
      </c>
    </row>
    <row r="5979" spans="89:91">
      <c r="CK5979" s="63">
        <v>41404</v>
      </c>
      <c r="CL5979" s="70">
        <v>101.79365797588385</v>
      </c>
      <c r="CM5979" s="70">
        <v>79.30455106694761</v>
      </c>
    </row>
    <row r="5980" spans="89:91">
      <c r="CK5980" s="63">
        <v>41405</v>
      </c>
      <c r="CL5980" s="70">
        <v>101.7447248950414</v>
      </c>
      <c r="CM5980" s="70">
        <v>79.262717598804969</v>
      </c>
    </row>
    <row r="5981" spans="89:91">
      <c r="CK5981" s="63">
        <v>41406</v>
      </c>
      <c r="CL5981" s="70">
        <v>101.69581533674892</v>
      </c>
      <c r="CM5981" s="70">
        <v>79.220906197984263</v>
      </c>
    </row>
    <row r="5982" spans="89:91">
      <c r="CK5982" s="63">
        <v>41407</v>
      </c>
      <c r="CL5982" s="70">
        <v>101.96168217356805</v>
      </c>
      <c r="CM5982" s="70">
        <v>79.239686075910683</v>
      </c>
    </row>
    <row r="5983" spans="89:91">
      <c r="CK5983" s="63">
        <v>41408</v>
      </c>
      <c r="CL5983" s="70">
        <v>101.74656527547536</v>
      </c>
      <c r="CM5983" s="70">
        <v>79.228155460589605</v>
      </c>
    </row>
    <row r="5984" spans="89:91">
      <c r="CK5984" s="63">
        <v>41409</v>
      </c>
      <c r="CL5984" s="70">
        <v>101.23106194988421</v>
      </c>
      <c r="CM5984" s="70">
        <v>79.156109621982793</v>
      </c>
    </row>
    <row r="5985" spans="89:91">
      <c r="CK5985" s="63">
        <v>41410</v>
      </c>
      <c r="CL5985" s="70">
        <v>101.25144801336904</v>
      </c>
      <c r="CM5985" s="70">
        <v>79.114354457296585</v>
      </c>
    </row>
    <row r="5986" spans="89:91">
      <c r="CK5986" s="63">
        <v>41411</v>
      </c>
      <c r="CL5986" s="70">
        <v>100.97027151993963</v>
      </c>
      <c r="CM5986" s="70">
        <v>79.117952460219854</v>
      </c>
    </row>
    <row r="5987" spans="89:91">
      <c r="CK5987" s="63">
        <v>41412</v>
      </c>
      <c r="CL5987" s="70">
        <v>100.92173424799941</v>
      </c>
      <c r="CM5987" s="70">
        <v>79.076217423589213</v>
      </c>
    </row>
    <row r="5988" spans="89:91">
      <c r="CK5988" s="63">
        <v>41413</v>
      </c>
      <c r="CL5988" s="70">
        <v>100.87322030834038</v>
      </c>
      <c r="CM5988" s="70">
        <v>79.034504402357484</v>
      </c>
    </row>
    <row r="5989" spans="89:91">
      <c r="CK5989" s="63">
        <v>41414</v>
      </c>
      <c r="CL5989" s="70">
        <v>101.12457060935824</v>
      </c>
      <c r="CM5989" s="70">
        <v>79.128591711967204</v>
      </c>
    </row>
    <row r="5990" spans="89:91">
      <c r="CK5990" s="63">
        <v>41415</v>
      </c>
      <c r="CL5990" s="70">
        <v>101.08540868258262</v>
      </c>
      <c r="CM5990" s="70">
        <v>79.132086630903643</v>
      </c>
    </row>
    <row r="5991" spans="89:91">
      <c r="CK5991" s="63">
        <v>41416</v>
      </c>
      <c r="CL5991" s="70">
        <v>100.78643605055842</v>
      </c>
      <c r="CM5991" s="70">
        <v>79.195838118808965</v>
      </c>
    </row>
    <row r="5992" spans="89:91">
      <c r="CK5992" s="63">
        <v>41417</v>
      </c>
      <c r="CL5992" s="70">
        <v>101.07524252588469</v>
      </c>
      <c r="CM5992" s="70">
        <v>79.274562947890942</v>
      </c>
    </row>
    <row r="5993" spans="89:91">
      <c r="CK5993" s="63">
        <v>41418</v>
      </c>
      <c r="CL5993" s="70">
        <v>100.92405937544693</v>
      </c>
      <c r="CM5993" s="70">
        <v>79.277909318341983</v>
      </c>
    </row>
    <row r="5994" spans="89:91">
      <c r="CK5994" s="63">
        <v>41419</v>
      </c>
      <c r="CL5994" s="70">
        <v>100.87554431807928</v>
      </c>
      <c r="CM5994" s="70">
        <v>79.2360899038284</v>
      </c>
    </row>
    <row r="5995" spans="89:91">
      <c r="CK5995" s="63">
        <v>41420</v>
      </c>
      <c r="CL5995" s="70">
        <v>100.82705258231411</v>
      </c>
      <c r="CM5995" s="70">
        <v>79.194292549223363</v>
      </c>
    </row>
    <row r="5996" spans="89:91">
      <c r="CK5996" s="63">
        <v>41421</v>
      </c>
      <c r="CL5996" s="70">
        <v>100.80590742904316</v>
      </c>
      <c r="CM5996" s="70">
        <v>79.21264068933371</v>
      </c>
    </row>
    <row r="5997" spans="89:91">
      <c r="CK5997" s="63">
        <v>41422</v>
      </c>
      <c r="CL5997" s="70">
        <v>100.23518742841398</v>
      </c>
      <c r="CM5997" s="70">
        <v>79.170855704283184</v>
      </c>
    </row>
    <row r="5998" spans="89:91">
      <c r="CK5998" s="63">
        <v>41423</v>
      </c>
      <c r="CL5998" s="70">
        <v>99.668849892412112</v>
      </c>
      <c r="CM5998" s="70">
        <v>79.219182809663764</v>
      </c>
    </row>
    <row r="5999" spans="89:91">
      <c r="CK5999" s="63">
        <v>41424</v>
      </c>
      <c r="CL5999" s="70">
        <v>99.774000804120121</v>
      </c>
      <c r="CM5999" s="70">
        <v>79.237422724167175</v>
      </c>
    </row>
    <row r="6000" spans="89:91">
      <c r="CK6000" s="63">
        <v>41425</v>
      </c>
      <c r="CL6000" s="70">
        <v>99.202361474513381</v>
      </c>
      <c r="CM6000" s="70">
        <v>79.255621351847466</v>
      </c>
    </row>
    <row r="6001" spans="89:91">
      <c r="CK6001" s="63">
        <v>41426</v>
      </c>
      <c r="CL6001" s="70">
        <v>99.142318129831153</v>
      </c>
      <c r="CM6001" s="70">
        <v>79.205544189276722</v>
      </c>
    </row>
    <row r="6002" spans="89:91">
      <c r="CK6002" s="63">
        <v>41427</v>
      </c>
      <c r="CL6002" s="70">
        <v>99.082311127058418</v>
      </c>
      <c r="CM6002" s="70">
        <v>79.155498667644082</v>
      </c>
    </row>
    <row r="6003" spans="89:91">
      <c r="CK6003" s="63">
        <v>41428</v>
      </c>
      <c r="CL6003" s="70">
        <v>99.365697601690471</v>
      </c>
      <c r="CM6003" s="70">
        <v>79.150397040670711</v>
      </c>
    </row>
    <row r="6004" spans="89:91">
      <c r="CK6004" s="63">
        <v>41429</v>
      </c>
      <c r="CL6004" s="70">
        <v>99.145657001106244</v>
      </c>
      <c r="CM6004" s="70">
        <v>79.130308960866429</v>
      </c>
    </row>
    <row r="6005" spans="89:91">
      <c r="CK6005" s="63">
        <v>41430</v>
      </c>
      <c r="CL6005" s="70">
        <v>99.366770201630672</v>
      </c>
      <c r="CM6005" s="70">
        <v>79.110214667184394</v>
      </c>
    </row>
    <row r="6006" spans="89:91">
      <c r="CK6006" s="63">
        <v>41431</v>
      </c>
      <c r="CL6006" s="70">
        <v>99.761764787890229</v>
      </c>
      <c r="CM6006" s="70">
        <v>79.209653361856866</v>
      </c>
    </row>
    <row r="6007" spans="89:91">
      <c r="CK6007" s="63">
        <v>41432</v>
      </c>
      <c r="CL6007" s="70">
        <v>99.544437598327264</v>
      </c>
      <c r="CM6007" s="70">
        <v>79.144672286834279</v>
      </c>
    </row>
    <row r="6008" spans="89:91">
      <c r="CK6008" s="63">
        <v>41433</v>
      </c>
      <c r="CL6008" s="70">
        <v>99.484187208224924</v>
      </c>
      <c r="CM6008" s="70">
        <v>79.094665226727841</v>
      </c>
    </row>
    <row r="6009" spans="89:91">
      <c r="CK6009" s="63">
        <v>41434</v>
      </c>
      <c r="CL6009" s="70">
        <v>99.423973285348595</v>
      </c>
      <c r="CM6009" s="70">
        <v>79.04468976326568</v>
      </c>
    </row>
    <row r="6010" spans="89:91">
      <c r="CK6010" s="63">
        <v>41435</v>
      </c>
      <c r="CL6010" s="70">
        <v>99.29246644447791</v>
      </c>
      <c r="CM6010" s="70">
        <v>79.069269221650245</v>
      </c>
    </row>
    <row r="6011" spans="89:91">
      <c r="CK6011" s="63">
        <v>41436</v>
      </c>
      <c r="CL6011" s="70">
        <v>99.375176898910368</v>
      </c>
      <c r="CM6011" s="70">
        <v>79.093786062555765</v>
      </c>
    </row>
    <row r="6012" spans="89:91">
      <c r="CK6012" s="63">
        <v>41437</v>
      </c>
      <c r="CL6012" s="70">
        <v>99.571434956696791</v>
      </c>
      <c r="CM6012" s="70">
        <v>79.162897875724823</v>
      </c>
    </row>
    <row r="6013" spans="89:91">
      <c r="CK6013" s="63">
        <v>41438</v>
      </c>
      <c r="CL6013" s="70">
        <v>99.837407775814228</v>
      </c>
      <c r="CM6013" s="70">
        <v>79.246767211459726</v>
      </c>
    </row>
    <row r="6014" spans="89:91">
      <c r="CK6014" s="63">
        <v>41439</v>
      </c>
      <c r="CL6014" s="70">
        <v>99.93158687063405</v>
      </c>
      <c r="CM6014" s="70">
        <v>79.241296748433172</v>
      </c>
    </row>
    <row r="6015" spans="89:91">
      <c r="CK6015" s="63">
        <v>41440</v>
      </c>
      <c r="CL6015" s="70">
        <v>99.871102154081655</v>
      </c>
      <c r="CM6015" s="70">
        <v>79.191228636772394</v>
      </c>
    </row>
    <row r="6016" spans="89:91">
      <c r="CK6016" s="63">
        <v>41441</v>
      </c>
      <c r="CL6016" s="70">
        <v>99.810654046584034</v>
      </c>
      <c r="CM6016" s="70">
        <v>79.141192160330974</v>
      </c>
    </row>
    <row r="6017" spans="89:91">
      <c r="CK6017" s="63">
        <v>41442</v>
      </c>
      <c r="CL6017" s="70">
        <v>99.512854462934428</v>
      </c>
      <c r="CM6017" s="70">
        <v>79.195059402515099</v>
      </c>
    </row>
    <row r="6018" spans="89:91">
      <c r="CK6018" s="63">
        <v>41443</v>
      </c>
      <c r="CL6018" s="70">
        <v>99.324809976842346</v>
      </c>
      <c r="CM6018" s="70">
        <v>79.204338489893658</v>
      </c>
    </row>
    <row r="6019" spans="89:91">
      <c r="CK6019" s="63">
        <v>41444</v>
      </c>
      <c r="CL6019" s="70">
        <v>99.285111567048673</v>
      </c>
      <c r="CM6019" s="70">
        <v>79.272854739219014</v>
      </c>
    </row>
    <row r="6020" spans="89:91">
      <c r="CK6020" s="63">
        <v>41445</v>
      </c>
      <c r="CL6020" s="70">
        <v>99.225018136942509</v>
      </c>
      <c r="CM6020" s="70">
        <v>79.222766687841542</v>
      </c>
    </row>
    <row r="6021" spans="89:91">
      <c r="CK6021" s="63">
        <v>41446</v>
      </c>
      <c r="CL6021" s="70">
        <v>99.164961079060603</v>
      </c>
      <c r="CM6021" s="70">
        <v>79.172710284282218</v>
      </c>
    </row>
    <row r="6022" spans="89:91">
      <c r="CK6022" s="63">
        <v>41447</v>
      </c>
      <c r="CL6022" s="70">
        <v>99.104940371388238</v>
      </c>
      <c r="CM6022" s="70">
        <v>79.122685508544606</v>
      </c>
    </row>
    <row r="6023" spans="89:91">
      <c r="CK6023" s="63">
        <v>41448</v>
      </c>
      <c r="CL6023" s="70">
        <v>99.044955991924027</v>
      </c>
      <c r="CM6023" s="70">
        <v>79.072692340644764</v>
      </c>
    </row>
    <row r="6024" spans="89:91">
      <c r="CK6024" s="63">
        <v>41449</v>
      </c>
      <c r="CL6024" s="70">
        <v>97.463603652809851</v>
      </c>
      <c r="CM6024" s="70">
        <v>79.214784508954835</v>
      </c>
    </row>
    <row r="6025" spans="89:91">
      <c r="CK6025" s="63">
        <v>41450</v>
      </c>
      <c r="CL6025" s="70">
        <v>97.651117587033269</v>
      </c>
      <c r="CM6025" s="70">
        <v>79.164733148884707</v>
      </c>
    </row>
    <row r="6026" spans="89:91">
      <c r="CK6026" s="63">
        <v>41451</v>
      </c>
      <c r="CL6026" s="70">
        <v>98.063600491863838</v>
      </c>
      <c r="CM6026" s="70">
        <v>79.232751031373354</v>
      </c>
    </row>
    <row r="6027" spans="89:91">
      <c r="CK6027" s="63">
        <v>41452</v>
      </c>
      <c r="CL6027" s="70">
        <v>98.399241909810925</v>
      </c>
      <c r="CM6027" s="70">
        <v>79.285905976296775</v>
      </c>
    </row>
    <row r="6028" spans="89:91">
      <c r="CK6028" s="63">
        <v>41453</v>
      </c>
      <c r="CL6028" s="70">
        <v>97.923260364346874</v>
      </c>
      <c r="CM6028" s="70">
        <v>79.397906369383875</v>
      </c>
    </row>
    <row r="6029" spans="89:91">
      <c r="CK6029" s="63">
        <v>41454</v>
      </c>
      <c r="CL6029" s="70">
        <v>97.863991209993401</v>
      </c>
      <c r="CM6029" s="70">
        <v>79.347739304925625</v>
      </c>
    </row>
    <row r="6030" spans="89:91">
      <c r="CK6030" s="63">
        <v>41455</v>
      </c>
      <c r="CL6030" s="70">
        <v>97.804757928961962</v>
      </c>
      <c r="CM6030" s="70">
        <v>79.29760393820942</v>
      </c>
    </row>
    <row r="6031" spans="89:91">
      <c r="CK6031" s="63">
        <v>41456</v>
      </c>
      <c r="CL6031" s="70">
        <v>97.827797432544699</v>
      </c>
      <c r="CM6031" s="70">
        <v>79.273061762003039</v>
      </c>
    </row>
    <row r="6032" spans="89:91">
      <c r="CK6032" s="63">
        <v>41457</v>
      </c>
      <c r="CL6032" s="70">
        <v>97.261356381155039</v>
      </c>
      <c r="CM6032" s="70">
        <v>79.27791112048628</v>
      </c>
    </row>
    <row r="6033" spans="89:91">
      <c r="CK6033" s="63">
        <v>41458</v>
      </c>
      <c r="CL6033" s="70">
        <v>97.036670032016687</v>
      </c>
      <c r="CM6033" s="70">
        <v>79.282717176584939</v>
      </c>
    </row>
    <row r="6034" spans="89:91">
      <c r="CK6034" s="63">
        <v>41459</v>
      </c>
      <c r="CL6034" s="70">
        <v>96.927009840327742</v>
      </c>
      <c r="CM6034" s="70">
        <v>79.302157417561759</v>
      </c>
    </row>
    <row r="6035" spans="89:91">
      <c r="CK6035" s="63">
        <v>41460</v>
      </c>
      <c r="CL6035" s="70">
        <v>96.561629189369654</v>
      </c>
      <c r="CM6035" s="70">
        <v>79.262864721289461</v>
      </c>
    </row>
    <row r="6036" spans="89:91">
      <c r="CK6036" s="63">
        <v>41461</v>
      </c>
      <c r="CL6036" s="70">
        <v>96.497317809667891</v>
      </c>
      <c r="CM6036" s="70">
        <v>79.208931317721564</v>
      </c>
    </row>
    <row r="6037" spans="89:91">
      <c r="CK6037" s="63">
        <v>41462</v>
      </c>
      <c r="CL6037" s="70">
        <v>96.433049262233922</v>
      </c>
      <c r="CM6037" s="70">
        <v>79.155034612449015</v>
      </c>
    </row>
    <row r="6038" spans="89:91">
      <c r="CK6038" s="63">
        <v>41463</v>
      </c>
      <c r="CL6038" s="70">
        <v>96.639699351324865</v>
      </c>
      <c r="CM6038" s="70">
        <v>79.159724672714475</v>
      </c>
    </row>
    <row r="6039" spans="89:91">
      <c r="CK6039" s="63">
        <v>41464</v>
      </c>
      <c r="CL6039" s="70">
        <v>96.575335975816159</v>
      </c>
      <c r="CM6039" s="70">
        <v>79.10586144947483</v>
      </c>
    </row>
    <row r="6040" spans="89:91">
      <c r="CK6040" s="63">
        <v>41465</v>
      </c>
      <c r="CL6040" s="70">
        <v>96.298253338950303</v>
      </c>
      <c r="CM6040" s="70">
        <v>79.125122926774239</v>
      </c>
    </row>
    <row r="6041" spans="89:91">
      <c r="CK6041" s="63">
        <v>41466</v>
      </c>
      <c r="CL6041" s="70">
        <v>96.890041417813265</v>
      </c>
      <c r="CM6041" s="70">
        <v>79.158929229651179</v>
      </c>
    </row>
    <row r="6042" spans="89:91">
      <c r="CK6042" s="63">
        <v>41467</v>
      </c>
      <c r="CL6042" s="70">
        <v>96.979234557270985</v>
      </c>
      <c r="CM6042" s="70">
        <v>79.207250615908151</v>
      </c>
    </row>
    <row r="6043" spans="89:91">
      <c r="CK6043" s="63">
        <v>41468</v>
      </c>
      <c r="CL6043" s="70">
        <v>96.914645046622098</v>
      </c>
      <c r="CM6043" s="70">
        <v>79.153355054247669</v>
      </c>
    </row>
    <row r="6044" spans="89:91">
      <c r="CK6044" s="63">
        <v>41469</v>
      </c>
      <c r="CL6044" s="70">
        <v>96.850098553480066</v>
      </c>
      <c r="CM6044" s="70">
        <v>79.09949616513353</v>
      </c>
    </row>
    <row r="6045" spans="89:91">
      <c r="CK6045" s="63">
        <v>41470</v>
      </c>
      <c r="CL6045" s="70">
        <v>97.336505957104535</v>
      </c>
      <c r="CM6045" s="70">
        <v>79.089377761019406</v>
      </c>
    </row>
    <row r="6046" spans="89:91">
      <c r="CK6046" s="63">
        <v>41471</v>
      </c>
      <c r="CL6046" s="70">
        <v>97.409396284964089</v>
      </c>
      <c r="CM6046" s="70">
        <v>79.122910603815654</v>
      </c>
    </row>
    <row r="6047" spans="89:91">
      <c r="CK6047" s="63">
        <v>41472</v>
      </c>
      <c r="CL6047" s="70">
        <v>97.780980093716437</v>
      </c>
      <c r="CM6047" s="70">
        <v>79.141813067249103</v>
      </c>
    </row>
    <row r="6048" spans="89:91">
      <c r="CK6048" s="63">
        <v>41473</v>
      </c>
      <c r="CL6048" s="70">
        <v>97.969755459355213</v>
      </c>
      <c r="CM6048" s="70">
        <v>79.233344314879133</v>
      </c>
    </row>
    <row r="6049" spans="89:91">
      <c r="CK6049" s="63">
        <v>41474</v>
      </c>
      <c r="CL6049" s="70">
        <v>97.945523661995352</v>
      </c>
      <c r="CM6049" s="70">
        <v>79.353771029650005</v>
      </c>
    </row>
    <row r="6050" spans="89:91">
      <c r="CK6050" s="63">
        <v>41475</v>
      </c>
      <c r="CL6050" s="70">
        <v>97.880290589446801</v>
      </c>
      <c r="CM6050" s="70">
        <v>79.299775770046068</v>
      </c>
    </row>
    <row r="6051" spans="89:91">
      <c r="CK6051" s="63">
        <v>41476</v>
      </c>
      <c r="CL6051" s="70">
        <v>97.815100963026225</v>
      </c>
      <c r="CM6051" s="70">
        <v>79.245817250826647</v>
      </c>
    </row>
    <row r="6052" spans="89:91">
      <c r="CK6052" s="63">
        <v>41477</v>
      </c>
      <c r="CL6052" s="70">
        <v>97.77619631825884</v>
      </c>
      <c r="CM6052" s="70">
        <v>79.177396747715932</v>
      </c>
    </row>
    <row r="6053" spans="89:91">
      <c r="CK6053" s="63">
        <v>41478</v>
      </c>
      <c r="CL6053" s="70">
        <v>98.1220942648104</v>
      </c>
      <c r="CM6053" s="70">
        <v>79.138010333560217</v>
      </c>
    </row>
    <row r="6054" spans="89:91">
      <c r="CK6054" s="63">
        <v>41479</v>
      </c>
      <c r="CL6054" s="70">
        <v>97.423641262396572</v>
      </c>
      <c r="CM6054" s="70">
        <v>79.113119835724717</v>
      </c>
    </row>
    <row r="6055" spans="89:91">
      <c r="CK6055" s="63">
        <v>41480</v>
      </c>
      <c r="CL6055" s="70">
        <v>97.659667645907447</v>
      </c>
      <c r="CM6055" s="70">
        <v>79.29079429288926</v>
      </c>
    </row>
    <row r="6056" spans="89:91">
      <c r="CK6056" s="63">
        <v>41481</v>
      </c>
      <c r="CL6056" s="70">
        <v>97.756374955762084</v>
      </c>
      <c r="CM6056" s="70">
        <v>79.251301162717468</v>
      </c>
    </row>
    <row r="6057" spans="89:91">
      <c r="CK6057" s="63">
        <v>41482</v>
      </c>
      <c r="CL6057" s="70">
        <v>97.691267858866254</v>
      </c>
      <c r="CM6057" s="70">
        <v>79.197375627425231</v>
      </c>
    </row>
    <row r="6058" spans="89:91">
      <c r="CK6058" s="63">
        <v>41483</v>
      </c>
      <c r="CL6058" s="70">
        <v>97.626204124196889</v>
      </c>
      <c r="CM6058" s="70">
        <v>79.143486785074501</v>
      </c>
    </row>
    <row r="6059" spans="89:91">
      <c r="CK6059" s="63">
        <v>41484</v>
      </c>
      <c r="CL6059" s="70">
        <v>97.462927566101939</v>
      </c>
      <c r="CM6059" s="70">
        <v>79.291651557340927</v>
      </c>
    </row>
    <row r="6060" spans="89:91">
      <c r="CK6060" s="63">
        <v>41485</v>
      </c>
      <c r="CL6060" s="70">
        <v>97.286738834087572</v>
      </c>
      <c r="CM6060" s="70">
        <v>79.324218346192239</v>
      </c>
    </row>
    <row r="6061" spans="89:91">
      <c r="CK6061" s="63">
        <v>41486</v>
      </c>
      <c r="CL6061" s="70">
        <v>97.144306625534696</v>
      </c>
      <c r="CM6061" s="70">
        <v>79.327883801184271</v>
      </c>
    </row>
    <row r="6062" spans="89:91">
      <c r="CK6062" s="63">
        <v>41487</v>
      </c>
      <c r="CL6062" s="70">
        <v>96.908972487406402</v>
      </c>
      <c r="CM6062" s="70">
        <v>79.368676301969188</v>
      </c>
    </row>
    <row r="6063" spans="89:91">
      <c r="CK6063" s="63">
        <v>41488</v>
      </c>
      <c r="CL6063" s="70">
        <v>97.349563683990951</v>
      </c>
      <c r="CM6063" s="70">
        <v>79.380608487005702</v>
      </c>
    </row>
    <row r="6064" spans="89:91">
      <c r="CK6064" s="63">
        <v>41489</v>
      </c>
      <c r="CL6064" s="70">
        <v>97.300769270552095</v>
      </c>
      <c r="CM6064" s="70">
        <v>79.334959479535641</v>
      </c>
    </row>
    <row r="6065" spans="89:91">
      <c r="CK6065" s="63">
        <v>41490</v>
      </c>
      <c r="CL6065" s="70">
        <v>97.251999314282756</v>
      </c>
      <c r="CM6065" s="70">
        <v>79.289336723210809</v>
      </c>
    </row>
    <row r="6066" spans="89:91">
      <c r="CK6066" s="63">
        <v>41491</v>
      </c>
      <c r="CL6066" s="70">
        <v>96.873634106808936</v>
      </c>
      <c r="CM6066" s="70">
        <v>79.329952794271051</v>
      </c>
    </row>
    <row r="6067" spans="89:91">
      <c r="CK6067" s="63">
        <v>41492</v>
      </c>
      <c r="CL6067" s="70">
        <v>97.200907918365672</v>
      </c>
      <c r="CM6067" s="70">
        <v>79.384856432859038</v>
      </c>
    </row>
    <row r="6068" spans="89:91">
      <c r="CK6068" s="63">
        <v>41493</v>
      </c>
      <c r="CL6068" s="70">
        <v>97.160135893177667</v>
      </c>
      <c r="CM6068" s="70">
        <v>79.367909470598562</v>
      </c>
    </row>
    <row r="6069" spans="89:91">
      <c r="CK6069" s="63">
        <v>41494</v>
      </c>
      <c r="CL6069" s="70">
        <v>97.777275008900034</v>
      </c>
      <c r="CM6069" s="70">
        <v>79.465707671432128</v>
      </c>
    </row>
    <row r="6070" spans="89:91">
      <c r="CK6070" s="63">
        <v>41495</v>
      </c>
      <c r="CL6070" s="70">
        <v>97.829644689480318</v>
      </c>
      <c r="CM6070" s="70">
        <v>79.4486812100576</v>
      </c>
    </row>
    <row r="6071" spans="89:91">
      <c r="CK6071" s="63">
        <v>41496</v>
      </c>
      <c r="CL6071" s="70">
        <v>97.780609645573477</v>
      </c>
      <c r="CM6071" s="70">
        <v>79.40299305634889</v>
      </c>
    </row>
    <row r="6072" spans="89:91">
      <c r="CK6072" s="63">
        <v>41497</v>
      </c>
      <c r="CL6072" s="70">
        <v>97.731599179447116</v>
      </c>
      <c r="CM6072" s="70">
        <v>79.357331176297066</v>
      </c>
    </row>
    <row r="6073" spans="89:91">
      <c r="CK6073" s="63">
        <v>41498</v>
      </c>
      <c r="CL6073" s="70">
        <v>97.664367133203129</v>
      </c>
      <c r="CM6073" s="70">
        <v>79.454805795779677</v>
      </c>
    </row>
    <row r="6074" spans="89:91">
      <c r="CK6074" s="63">
        <v>41499</v>
      </c>
      <c r="CL6074" s="70">
        <v>97.184574533061436</v>
      </c>
      <c r="CM6074" s="70">
        <v>79.552142063336063</v>
      </c>
    </row>
    <row r="6075" spans="89:91">
      <c r="CK6075" s="63">
        <v>41500</v>
      </c>
      <c r="CL6075" s="70">
        <v>97.123404386501704</v>
      </c>
      <c r="CM6075" s="70">
        <v>79.592161828678215</v>
      </c>
    </row>
    <row r="6076" spans="89:91">
      <c r="CK6076" s="63">
        <v>41501</v>
      </c>
      <c r="CL6076" s="70">
        <v>96.986837512887263</v>
      </c>
      <c r="CM6076" s="70">
        <v>79.703541003157696</v>
      </c>
    </row>
    <row r="6077" spans="89:91">
      <c r="CK6077" s="63">
        <v>41502</v>
      </c>
      <c r="CL6077" s="70">
        <v>96.383267906696574</v>
      </c>
      <c r="CM6077" s="70">
        <v>79.829043889416297</v>
      </c>
    </row>
    <row r="6078" spans="89:91">
      <c r="CK6078" s="63">
        <v>41503</v>
      </c>
      <c r="CL6078" s="70">
        <v>96.33495782861452</v>
      </c>
      <c r="CM6078" s="70">
        <v>79.783137002453699</v>
      </c>
    </row>
    <row r="6079" spans="89:91">
      <c r="CK6079" s="63">
        <v>41504</v>
      </c>
      <c r="CL6079" s="70">
        <v>96.286671964939103</v>
      </c>
      <c r="CM6079" s="70">
        <v>79.73725651493379</v>
      </c>
    </row>
    <row r="6080" spans="89:91">
      <c r="CK6080" s="63">
        <v>41505</v>
      </c>
      <c r="CL6080" s="70">
        <v>96.238410303533414</v>
      </c>
      <c r="CM6080" s="70">
        <v>79.691402411675213</v>
      </c>
    </row>
    <row r="6081" spans="89:91">
      <c r="CK6081" s="63">
        <v>41506</v>
      </c>
      <c r="CL6081" s="70">
        <v>96.111397788478243</v>
      </c>
      <c r="CM6081" s="70">
        <v>79.702555950749783</v>
      </c>
    </row>
    <row r="6082" spans="89:91">
      <c r="CK6082" s="63">
        <v>41507</v>
      </c>
      <c r="CL6082" s="70">
        <v>95.543383489775252</v>
      </c>
      <c r="CM6082" s="70">
        <v>79.770618813190481</v>
      </c>
    </row>
    <row r="6083" spans="89:91">
      <c r="CK6083" s="63">
        <v>41508</v>
      </c>
      <c r="CL6083" s="70">
        <v>95.635493769913936</v>
      </c>
      <c r="CM6083" s="70">
        <v>79.88126385404631</v>
      </c>
    </row>
    <row r="6084" spans="89:91">
      <c r="CK6084" s="63">
        <v>41509</v>
      </c>
      <c r="CL6084" s="70">
        <v>96.77955623378395</v>
      </c>
      <c r="CM6084" s="70">
        <v>79.977534502115347</v>
      </c>
    </row>
    <row r="6085" spans="89:91">
      <c r="CK6085" s="63">
        <v>41510</v>
      </c>
      <c r="CL6085" s="70">
        <v>96.731047524544806</v>
      </c>
      <c r="CM6085" s="70">
        <v>79.931542223402545</v>
      </c>
    </row>
    <row r="6086" spans="89:91">
      <c r="CK6086" s="63">
        <v>41511</v>
      </c>
      <c r="CL6086" s="70">
        <v>96.682563129272054</v>
      </c>
      <c r="CM6086" s="70">
        <v>79.88557639323831</v>
      </c>
    </row>
    <row r="6087" spans="89:91">
      <c r="CK6087" s="63">
        <v>41512</v>
      </c>
      <c r="CL6087" s="70">
        <v>96.356122111244034</v>
      </c>
      <c r="CM6087" s="70">
        <v>79.953206892567124</v>
      </c>
    </row>
    <row r="6088" spans="89:91">
      <c r="CK6088" s="63">
        <v>41513</v>
      </c>
      <c r="CL6088" s="70">
        <v>96.51143690765015</v>
      </c>
      <c r="CM6088" s="70">
        <v>80.063297409677261</v>
      </c>
    </row>
    <row r="6089" spans="89:91">
      <c r="CK6089" s="63">
        <v>41514</v>
      </c>
      <c r="CL6089" s="70">
        <v>97.369603457864358</v>
      </c>
      <c r="CM6089" s="70">
        <v>80.116515211096953</v>
      </c>
    </row>
    <row r="6090" spans="89:91">
      <c r="CK6090" s="63">
        <v>41515</v>
      </c>
      <c r="CL6090" s="70">
        <v>96.674943562533684</v>
      </c>
      <c r="CM6090" s="70">
        <v>80.226332367518012</v>
      </c>
    </row>
    <row r="6091" spans="89:91">
      <c r="CK6091" s="63">
        <v>41516</v>
      </c>
      <c r="CL6091" s="70">
        <v>96.482515361705637</v>
      </c>
      <c r="CM6091" s="70">
        <v>80.33599672542951</v>
      </c>
    </row>
    <row r="6092" spans="89:91">
      <c r="CK6092" s="63">
        <v>41517</v>
      </c>
      <c r="CL6092" s="70">
        <v>96.43415553793217</v>
      </c>
      <c r="CM6092" s="70">
        <v>80.289798307647985</v>
      </c>
    </row>
    <row r="6093" spans="89:91">
      <c r="CK6093" s="63">
        <v>41518</v>
      </c>
      <c r="CL6093" s="70">
        <v>96.371707775129138</v>
      </c>
      <c r="CM6093" s="70">
        <v>80.23987747656389</v>
      </c>
    </row>
    <row r="6094" spans="89:91">
      <c r="CK6094" s="63">
        <v>41519</v>
      </c>
      <c r="CL6094" s="70">
        <v>96.30930045155695</v>
      </c>
      <c r="CM6094" s="70">
        <v>80.189987684160016</v>
      </c>
    </row>
    <row r="6095" spans="89:91">
      <c r="CK6095" s="63">
        <v>41520</v>
      </c>
      <c r="CL6095" s="70">
        <v>96.759538330169974</v>
      </c>
      <c r="CM6095" s="70">
        <v>80.394452310362183</v>
      </c>
    </row>
    <row r="6096" spans="89:91">
      <c r="CK6096" s="63">
        <v>41521</v>
      </c>
      <c r="CL6096" s="70">
        <v>97.157667029592034</v>
      </c>
      <c r="CM6096" s="70">
        <v>80.513909924202764</v>
      </c>
    </row>
    <row r="6097" spans="89:91">
      <c r="CK6097" s="63">
        <v>41522</v>
      </c>
      <c r="CL6097" s="70">
        <v>97.331547270281064</v>
      </c>
      <c r="CM6097" s="70">
        <v>80.421515209529048</v>
      </c>
    </row>
    <row r="6098" spans="89:91">
      <c r="CK6098" s="63">
        <v>41523</v>
      </c>
      <c r="CL6098" s="70">
        <v>97.971785905365223</v>
      </c>
      <c r="CM6098" s="70">
        <v>80.399717961421715</v>
      </c>
    </row>
    <row r="6099" spans="89:91">
      <c r="CK6099" s="63">
        <v>41524</v>
      </c>
      <c r="CL6099" s="70">
        <v>97.90834242091222</v>
      </c>
      <c r="CM6099" s="70">
        <v>80.349728786904393</v>
      </c>
    </row>
    <row r="6100" spans="89:91">
      <c r="CK6100" s="63">
        <v>41525</v>
      </c>
      <c r="CL6100" s="70">
        <v>97.844940020488508</v>
      </c>
      <c r="CM6100" s="70">
        <v>80.299770693560404</v>
      </c>
    </row>
    <row r="6101" spans="89:91">
      <c r="CK6101" s="63">
        <v>41526</v>
      </c>
      <c r="CL6101" s="70">
        <v>98.355466022485686</v>
      </c>
      <c r="CM6101" s="70">
        <v>80.292073013228787</v>
      </c>
    </row>
    <row r="6102" spans="89:91">
      <c r="CK6102" s="63">
        <v>41527</v>
      </c>
      <c r="CL6102" s="70">
        <v>98.406364594910229</v>
      </c>
      <c r="CM6102" s="70">
        <v>80.354692353757756</v>
      </c>
    </row>
    <row r="6103" spans="89:91">
      <c r="CK6103" s="63">
        <v>41528</v>
      </c>
      <c r="CL6103" s="70">
        <v>98.865774546922381</v>
      </c>
      <c r="CM6103" s="70">
        <v>80.431261738100943</v>
      </c>
    </row>
    <row r="6104" spans="89:91">
      <c r="CK6104" s="63">
        <v>41529</v>
      </c>
      <c r="CL6104" s="70">
        <v>98.691783078169919</v>
      </c>
      <c r="CM6104" s="70">
        <v>80.367202740716138</v>
      </c>
    </row>
    <row r="6105" spans="89:91">
      <c r="CK6105" s="63">
        <v>41530</v>
      </c>
      <c r="CL6105" s="70">
        <v>98.618390252590117</v>
      </c>
      <c r="CM6105" s="70">
        <v>80.387441154987869</v>
      </c>
    </row>
    <row r="6106" spans="89:91">
      <c r="CK6106" s="63">
        <v>41531</v>
      </c>
      <c r="CL6106" s="70">
        <v>98.554528047252617</v>
      </c>
      <c r="CM6106" s="70">
        <v>80.33745961367417</v>
      </c>
    </row>
    <row r="6107" spans="89:91">
      <c r="CK6107" s="63">
        <v>41532</v>
      </c>
      <c r="CL6107" s="70">
        <v>98.49070719709502</v>
      </c>
      <c r="CM6107" s="70">
        <v>80.287509148787805</v>
      </c>
    </row>
    <row r="6108" spans="89:91">
      <c r="CK6108" s="63">
        <v>41533</v>
      </c>
      <c r="CL6108" s="70">
        <v>98.818522703102076</v>
      </c>
      <c r="CM6108" s="70">
        <v>80.335696837633293</v>
      </c>
    </row>
    <row r="6109" spans="89:91">
      <c r="CK6109" s="63">
        <v>41534</v>
      </c>
      <c r="CL6109" s="70">
        <v>99.221999931764188</v>
      </c>
      <c r="CM6109" s="70">
        <v>80.425813322690374</v>
      </c>
    </row>
    <row r="6110" spans="89:91">
      <c r="CK6110" s="63">
        <v>41535</v>
      </c>
      <c r="CL6110" s="70">
        <v>100.20669791739209</v>
      </c>
      <c r="CM6110" s="70">
        <v>80.501788813332951</v>
      </c>
    </row>
    <row r="6111" spans="89:91">
      <c r="CK6111" s="63">
        <v>41536</v>
      </c>
      <c r="CL6111" s="70">
        <v>100.58187642809327</v>
      </c>
      <c r="CM6111" s="70">
        <v>80.549660389180005</v>
      </c>
    </row>
    <row r="6112" spans="89:91">
      <c r="CK6112" s="63">
        <v>41537</v>
      </c>
      <c r="CL6112" s="70">
        <v>100.50046766801415</v>
      </c>
      <c r="CM6112" s="70">
        <v>80.541519413276319</v>
      </c>
    </row>
    <row r="6113" spans="89:91">
      <c r="CK6113" s="63">
        <v>41538</v>
      </c>
      <c r="CL6113" s="70">
        <v>100.4353866878208</v>
      </c>
      <c r="CM6113" s="70">
        <v>80.491442072560133</v>
      </c>
    </row>
    <row r="6114" spans="89:91">
      <c r="CK6114" s="63">
        <v>41539</v>
      </c>
      <c r="CL6114" s="70">
        <v>100.37034785204806</v>
      </c>
      <c r="CM6114" s="70">
        <v>80.441395867835311</v>
      </c>
    </row>
    <row r="6115" spans="89:91">
      <c r="CK6115" s="63">
        <v>41540</v>
      </c>
      <c r="CL6115" s="70">
        <v>100.71478412953184</v>
      </c>
      <c r="CM6115" s="70">
        <v>80.530924922738336</v>
      </c>
    </row>
    <row r="6116" spans="89:91">
      <c r="CK6116" s="63">
        <v>41541</v>
      </c>
      <c r="CL6116" s="70">
        <v>100.67407483730877</v>
      </c>
      <c r="CM6116" s="70">
        <v>80.480854169232273</v>
      </c>
    </row>
    <row r="6117" spans="89:91">
      <c r="CK6117" s="63">
        <v>41542</v>
      </c>
      <c r="CL6117" s="70">
        <v>100.06702276633135</v>
      </c>
      <c r="CM6117" s="70">
        <v>80.430814547621907</v>
      </c>
    </row>
    <row r="6118" spans="89:91">
      <c r="CK6118" s="63">
        <v>41543</v>
      </c>
      <c r="CL6118" s="70">
        <v>99.776046896488552</v>
      </c>
      <c r="CM6118" s="70">
        <v>80.561875260262951</v>
      </c>
    </row>
    <row r="6119" spans="89:91">
      <c r="CK6119" s="63">
        <v>41544</v>
      </c>
      <c r="CL6119" s="70">
        <v>99.608688862496678</v>
      </c>
      <c r="CM6119" s="70">
        <v>80.595303712577447</v>
      </c>
    </row>
    <row r="6120" spans="89:91">
      <c r="CK6120" s="63">
        <v>41545</v>
      </c>
      <c r="CL6120" s="70">
        <v>99.544185370549172</v>
      </c>
      <c r="CM6120" s="70">
        <v>80.5451929310384</v>
      </c>
    </row>
    <row r="6121" spans="89:91">
      <c r="CK6121" s="63">
        <v>41546</v>
      </c>
      <c r="CL6121" s="70">
        <v>99.479723649058812</v>
      </c>
      <c r="CM6121" s="70">
        <v>80.495113306282832</v>
      </c>
    </row>
    <row r="6122" spans="89:91">
      <c r="CK6122" s="63">
        <v>41547</v>
      </c>
      <c r="CL6122" s="70">
        <v>100.07016987289006</v>
      </c>
      <c r="CM6122" s="70">
        <v>80.486746199673973</v>
      </c>
    </row>
    <row r="6123" spans="89:91">
      <c r="CK6123" s="63">
        <v>41548</v>
      </c>
      <c r="CL6123" s="70">
        <v>100.09262344982675</v>
      </c>
      <c r="CM6123" s="70">
        <v>80.513866115088561</v>
      </c>
    </row>
    <row r="6124" spans="89:91">
      <c r="CK6124" s="63">
        <v>41549</v>
      </c>
      <c r="CL6124" s="70">
        <v>100.54727114923256</v>
      </c>
      <c r="CM6124" s="70">
        <v>80.485399376350827</v>
      </c>
    </row>
    <row r="6125" spans="89:91">
      <c r="CK6125" s="63">
        <v>41550</v>
      </c>
      <c r="CL6125" s="70">
        <v>100.6880174075383</v>
      </c>
      <c r="CM6125" s="70">
        <v>80.540066484740933</v>
      </c>
    </row>
    <row r="6126" spans="89:91">
      <c r="CK6126" s="63">
        <v>41551</v>
      </c>
      <c r="CL6126" s="70">
        <v>100.49677341102424</v>
      </c>
      <c r="CM6126" s="70">
        <v>80.48381357182582</v>
      </c>
    </row>
    <row r="6127" spans="89:91">
      <c r="CK6127" s="63">
        <v>41552</v>
      </c>
      <c r="CL6127" s="70">
        <v>100.4097621276177</v>
      </c>
      <c r="CM6127" s="70">
        <v>80.413764132285593</v>
      </c>
    </row>
    <row r="6128" spans="89:91">
      <c r="CK6128" s="63">
        <v>41553</v>
      </c>
      <c r="CL6128" s="70">
        <v>100.32282617959937</v>
      </c>
      <c r="CM6128" s="70">
        <v>80.343775660581812</v>
      </c>
    </row>
    <row r="6129" spans="89:91">
      <c r="CK6129" s="63">
        <v>41554</v>
      </c>
      <c r="CL6129" s="70">
        <v>100.41841137658895</v>
      </c>
      <c r="CM6129" s="70">
        <v>80.384323036530404</v>
      </c>
    </row>
    <row r="6130" spans="89:91">
      <c r="CK6130" s="63">
        <v>41555</v>
      </c>
      <c r="CL6130" s="70">
        <v>100.3235208672086</v>
      </c>
      <c r="CM6130" s="70">
        <v>80.328157536580477</v>
      </c>
    </row>
    <row r="6131" spans="89:91">
      <c r="CK6131" s="63">
        <v>41556</v>
      </c>
      <c r="CL6131" s="70">
        <v>100.10087943373172</v>
      </c>
      <c r="CM6131" s="70">
        <v>80.272028911937483</v>
      </c>
    </row>
    <row r="6132" spans="89:91">
      <c r="CK6132" s="63">
        <v>41557</v>
      </c>
      <c r="CL6132" s="70">
        <v>100.83852991033777</v>
      </c>
      <c r="CM6132" s="70">
        <v>80.284803845234777</v>
      </c>
    </row>
    <row r="6133" spans="89:91">
      <c r="CK6133" s="63">
        <v>41558</v>
      </c>
      <c r="CL6133" s="70">
        <v>100.68575717989674</v>
      </c>
      <c r="CM6133" s="70">
        <v>80.256211674184641</v>
      </c>
    </row>
    <row r="6134" spans="89:91">
      <c r="CK6134" s="63">
        <v>41559</v>
      </c>
      <c r="CL6134" s="70">
        <v>100.59858227212979</v>
      </c>
      <c r="CM6134" s="70">
        <v>80.186360328952588</v>
      </c>
    </row>
    <row r="6135" spans="89:91">
      <c r="CK6135" s="63">
        <v>41560</v>
      </c>
      <c r="CL6135" s="70">
        <v>100.51148284141898</v>
      </c>
      <c r="CM6135" s="70">
        <v>80.11656977914474</v>
      </c>
    </row>
    <row r="6136" spans="89:91">
      <c r="CK6136" s="63">
        <v>41561</v>
      </c>
      <c r="CL6136" s="70">
        <v>100.4244588224153</v>
      </c>
      <c r="CM6136" s="70">
        <v>80.046839971847433</v>
      </c>
    </row>
    <row r="6137" spans="89:91">
      <c r="CK6137" s="63">
        <v>41562</v>
      </c>
      <c r="CL6137" s="70">
        <v>100.38084375967867</v>
      </c>
      <c r="CM6137" s="70">
        <v>80.059451894166727</v>
      </c>
    </row>
    <row r="6138" spans="89:91">
      <c r="CK6138" s="63">
        <v>41563</v>
      </c>
      <c r="CL6138" s="70">
        <v>100.83347990612101</v>
      </c>
      <c r="CM6138" s="70">
        <v>80.030876512825785</v>
      </c>
    </row>
    <row r="6139" spans="89:91">
      <c r="CK6139" s="63">
        <v>41564</v>
      </c>
      <c r="CL6139" s="70">
        <v>101.11280727971672</v>
      </c>
      <c r="CM6139" s="70">
        <v>80.098117747331202</v>
      </c>
    </row>
    <row r="6140" spans="89:91">
      <c r="CK6140" s="63">
        <v>41565</v>
      </c>
      <c r="CL6140" s="70">
        <v>100.95447758562801</v>
      </c>
      <c r="CM6140" s="70">
        <v>80.069437192799029</v>
      </c>
    </row>
    <row r="6141" spans="89:91">
      <c r="CK6141" s="63">
        <v>41566</v>
      </c>
      <c r="CL6141" s="70">
        <v>100.8670700165866</v>
      </c>
      <c r="CM6141" s="70">
        <v>79.999748407554605</v>
      </c>
    </row>
    <row r="6142" spans="89:91">
      <c r="CK6142" s="63">
        <v>41567</v>
      </c>
      <c r="CL6142" s="70">
        <v>100.77973812604218</v>
      </c>
      <c r="CM6142" s="70">
        <v>79.930120276249596</v>
      </c>
    </row>
    <row r="6143" spans="89:91">
      <c r="CK6143" s="63">
        <v>41568</v>
      </c>
      <c r="CL6143" s="70">
        <v>100.71455587809683</v>
      </c>
      <c r="CM6143" s="70">
        <v>79.969689135223845</v>
      </c>
    </row>
    <row r="6144" spans="89:91">
      <c r="CK6144" s="63">
        <v>41569</v>
      </c>
      <c r="CL6144" s="70">
        <v>100.85218294581735</v>
      </c>
      <c r="CM6144" s="70">
        <v>79.913717341362641</v>
      </c>
    </row>
    <row r="6145" spans="89:91">
      <c r="CK6145" s="63">
        <v>41570</v>
      </c>
      <c r="CL6145" s="70">
        <v>100.51388241949519</v>
      </c>
      <c r="CM6145" s="70">
        <v>79.857782399714608</v>
      </c>
    </row>
    <row r="6146" spans="89:91">
      <c r="CK6146" s="63">
        <v>41571</v>
      </c>
      <c r="CL6146" s="70">
        <v>100.24906556442174</v>
      </c>
      <c r="CM6146" s="70">
        <v>79.86991658545152</v>
      </c>
    </row>
    <row r="6147" spans="89:91">
      <c r="CK6147" s="63">
        <v>41572</v>
      </c>
      <c r="CL6147" s="70">
        <v>100.65740399878939</v>
      </c>
      <c r="CM6147" s="70">
        <v>80.017915324925085</v>
      </c>
    </row>
    <row r="6148" spans="89:91">
      <c r="CK6148" s="63">
        <v>41573</v>
      </c>
      <c r="CL6148" s="70">
        <v>100.57025363953873</v>
      </c>
      <c r="CM6148" s="70">
        <v>79.948271381964005</v>
      </c>
    </row>
    <row r="6149" spans="89:91">
      <c r="CK6149" s="63">
        <v>41574</v>
      </c>
      <c r="CL6149" s="70">
        <v>100.48317873608974</v>
      </c>
      <c r="CM6149" s="70">
        <v>79.878688053913592</v>
      </c>
    </row>
    <row r="6150" spans="89:91">
      <c r="CK6150" s="63">
        <v>41575</v>
      </c>
      <c r="CL6150" s="70">
        <v>100.54131828078845</v>
      </c>
      <c r="CM6150" s="70">
        <v>79.89052019656792</v>
      </c>
    </row>
    <row r="6151" spans="89:91">
      <c r="CK6151" s="63">
        <v>41576</v>
      </c>
      <c r="CL6151" s="70">
        <v>100.44384926770194</v>
      </c>
      <c r="CM6151" s="70">
        <v>79.848081832831099</v>
      </c>
    </row>
    <row r="6152" spans="89:91">
      <c r="CK6152" s="63">
        <v>41577</v>
      </c>
      <c r="CL6152" s="70">
        <v>100.52025266082167</v>
      </c>
      <c r="CM6152" s="70">
        <v>79.954547974309108</v>
      </c>
    </row>
    <row r="6153" spans="89:91">
      <c r="CK6153" s="63">
        <v>41578</v>
      </c>
      <c r="CL6153" s="70">
        <v>99.389198619469354</v>
      </c>
      <c r="CM6153" s="70">
        <v>79.952578075546882</v>
      </c>
    </row>
    <row r="6154" spans="89:91">
      <c r="CK6154" s="63">
        <v>41579</v>
      </c>
      <c r="CL6154" s="70">
        <v>99.042276723248719</v>
      </c>
      <c r="CM6154" s="70">
        <v>80.145106847128872</v>
      </c>
    </row>
    <row r="6155" spans="89:91">
      <c r="CK6155" s="63">
        <v>41580</v>
      </c>
      <c r="CL6155" s="70">
        <v>98.964324425771849</v>
      </c>
      <c r="CM6155" s="70">
        <v>80.080735572093062</v>
      </c>
    </row>
    <row r="6156" spans="89:91">
      <c r="CK6156" s="63">
        <v>41581</v>
      </c>
      <c r="CL6156" s="70">
        <v>98.886433481495658</v>
      </c>
      <c r="CM6156" s="70">
        <v>80.016415999041484</v>
      </c>
    </row>
    <row r="6157" spans="89:91">
      <c r="CK6157" s="63">
        <v>41582</v>
      </c>
      <c r="CL6157" s="70">
        <v>99.300208159435726</v>
      </c>
      <c r="CM6157" s="70">
        <v>80.113912675393706</v>
      </c>
    </row>
    <row r="6158" spans="89:91">
      <c r="CK6158" s="63">
        <v>41583</v>
      </c>
      <c r="CL6158" s="70">
        <v>98.65581446704617</v>
      </c>
      <c r="CM6158" s="70">
        <v>80.211201117221393</v>
      </c>
    </row>
    <row r="6159" spans="89:91">
      <c r="CK6159" s="63">
        <v>41584</v>
      </c>
      <c r="CL6159" s="70">
        <v>98.578166338877168</v>
      </c>
      <c r="CM6159" s="70">
        <v>80.14677675631917</v>
      </c>
    </row>
    <row r="6160" spans="89:91">
      <c r="CK6160" s="63">
        <v>41585</v>
      </c>
      <c r="CL6160" s="70">
        <v>97.856454967236559</v>
      </c>
      <c r="CM6160" s="70">
        <v>79.934476945153818</v>
      </c>
    </row>
    <row r="6161" spans="89:91">
      <c r="CK6161" s="63">
        <v>41586</v>
      </c>
      <c r="CL6161" s="70">
        <v>97.834111495496927</v>
      </c>
      <c r="CM6161" s="70">
        <v>80.139017357641464</v>
      </c>
    </row>
    <row r="6162" spans="89:91">
      <c r="CK6162" s="63">
        <v>41587</v>
      </c>
      <c r="CL6162" s="70">
        <v>97.757110097558609</v>
      </c>
      <c r="CM6162" s="70">
        <v>80.074650973586756</v>
      </c>
    </row>
    <row r="6163" spans="89:91">
      <c r="CK6163" s="63">
        <v>41588</v>
      </c>
      <c r="CL6163" s="70">
        <v>97.680169304405212</v>
      </c>
      <c r="CM6163" s="70">
        <v>80.010336287587918</v>
      </c>
    </row>
    <row r="6164" spans="89:91">
      <c r="CK6164" s="63">
        <v>41589</v>
      </c>
      <c r="CL6164" s="70">
        <v>97.475691834071256</v>
      </c>
      <c r="CM6164" s="70">
        <v>80.066716225815213</v>
      </c>
    </row>
    <row r="6165" spans="89:91">
      <c r="CK6165" s="63">
        <v>41590</v>
      </c>
      <c r="CL6165" s="70">
        <v>97.488802305283727</v>
      </c>
      <c r="CM6165" s="70">
        <v>80.042589935939787</v>
      </c>
    </row>
    <row r="6166" spans="89:91">
      <c r="CK6166" s="63">
        <v>41591</v>
      </c>
      <c r="CL6166" s="70">
        <v>97.522290707988773</v>
      </c>
      <c r="CM6166" s="70">
        <v>79.991684250689246</v>
      </c>
    </row>
    <row r="6167" spans="89:91">
      <c r="CK6167" s="63">
        <v>41592</v>
      </c>
      <c r="CL6167" s="70">
        <v>97.926185006956132</v>
      </c>
      <c r="CM6167" s="70">
        <v>80.087906209675523</v>
      </c>
    </row>
    <row r="6168" spans="89:91">
      <c r="CK6168" s="63">
        <v>41593</v>
      </c>
      <c r="CL6168" s="70">
        <v>98.053820328294023</v>
      </c>
      <c r="CM6168" s="70">
        <v>80.103751437519634</v>
      </c>
    </row>
    <row r="6169" spans="89:91">
      <c r="CK6169" s="63">
        <v>41594</v>
      </c>
      <c r="CL6169" s="70">
        <v>97.976646006137315</v>
      </c>
      <c r="CM6169" s="70">
        <v>80.039413378491034</v>
      </c>
    </row>
    <row r="6170" spans="89:91">
      <c r="CK6170" s="63">
        <v>41595</v>
      </c>
      <c r="CL6170" s="70">
        <v>97.899532424867374</v>
      </c>
      <c r="CM6170" s="70">
        <v>79.975126994768075</v>
      </c>
    </row>
    <row r="6171" spans="89:91">
      <c r="CK6171" s="63">
        <v>41596</v>
      </c>
      <c r="CL6171" s="70">
        <v>98.843572592393514</v>
      </c>
      <c r="CM6171" s="70">
        <v>80.030858555138522</v>
      </c>
    </row>
    <row r="6172" spans="89:91">
      <c r="CK6172" s="63">
        <v>41597</v>
      </c>
      <c r="CL6172" s="70">
        <v>99.333998794266776</v>
      </c>
      <c r="CM6172" s="70">
        <v>80.432739979636864</v>
      </c>
    </row>
    <row r="6173" spans="89:91">
      <c r="CK6173" s="63">
        <v>41598</v>
      </c>
      <c r="CL6173" s="70">
        <v>99.138948150080182</v>
      </c>
      <c r="CM6173" s="70">
        <v>80.461294987058778</v>
      </c>
    </row>
    <row r="6174" spans="89:91">
      <c r="CK6174" s="63">
        <v>41599</v>
      </c>
      <c r="CL6174" s="70">
        <v>98.670447720642201</v>
      </c>
      <c r="CM6174" s="70">
        <v>80.569537221958157</v>
      </c>
    </row>
    <row r="6175" spans="89:91">
      <c r="CK6175" s="63">
        <v>41600</v>
      </c>
      <c r="CL6175" s="70">
        <v>99.374731249159552</v>
      </c>
      <c r="CM6175" s="70">
        <v>80.810421845416016</v>
      </c>
    </row>
    <row r="6176" spans="89:91">
      <c r="CK6176" s="63">
        <v>41601</v>
      </c>
      <c r="CL6176" s="70">
        <v>99.296517289744372</v>
      </c>
      <c r="CM6176" s="70">
        <v>80.745516199956029</v>
      </c>
    </row>
    <row r="6177" spans="89:91">
      <c r="CK6177" s="63">
        <v>41602</v>
      </c>
      <c r="CL6177" s="70">
        <v>99.218364889473776</v>
      </c>
      <c r="CM6177" s="70">
        <v>80.680662685678158</v>
      </c>
    </row>
    <row r="6178" spans="89:91">
      <c r="CK6178" s="63">
        <v>41603</v>
      </c>
      <c r="CL6178" s="70">
        <v>99.140273999896948</v>
      </c>
      <c r="CM6178" s="70">
        <v>80.615861260711341</v>
      </c>
    </row>
    <row r="6179" spans="89:91">
      <c r="CK6179" s="63">
        <v>41604</v>
      </c>
      <c r="CL6179" s="70">
        <v>99.191815480437953</v>
      </c>
      <c r="CM6179" s="70">
        <v>80.723286242718814</v>
      </c>
    </row>
    <row r="6180" spans="89:91">
      <c r="CK6180" s="63">
        <v>41605</v>
      </c>
      <c r="CL6180" s="70">
        <v>99.023735516888323</v>
      </c>
      <c r="CM6180" s="70">
        <v>80.856953742950708</v>
      </c>
    </row>
    <row r="6181" spans="89:91">
      <c r="CK6181" s="63">
        <v>41606</v>
      </c>
      <c r="CL6181" s="70">
        <v>98.998124321254451</v>
      </c>
      <c r="CM6181" s="70">
        <v>81.003577364004087</v>
      </c>
    </row>
    <row r="6182" spans="89:91">
      <c r="CK6182" s="63">
        <v>41607</v>
      </c>
      <c r="CL6182" s="70">
        <v>98.975023033553938</v>
      </c>
      <c r="CM6182" s="70">
        <v>81.136700997759888</v>
      </c>
    </row>
    <row r="6183" spans="89:91">
      <c r="CK6183" s="63">
        <v>41608</v>
      </c>
      <c r="CL6183" s="70">
        <v>98.897123668822559</v>
      </c>
      <c r="CM6183" s="70">
        <v>81.071533290074569</v>
      </c>
    </row>
    <row r="6184" spans="89:91">
      <c r="CK6184" s="63">
        <v>41609</v>
      </c>
      <c r="CL6184" s="70">
        <v>98.82880316734645</v>
      </c>
      <c r="CM6184" s="70">
        <v>81.007091528989619</v>
      </c>
    </row>
    <row r="6185" spans="89:91">
      <c r="CK6185" s="63">
        <v>41610</v>
      </c>
      <c r="CL6185" s="70">
        <v>98.608089466512851</v>
      </c>
      <c r="CM6185" s="70">
        <v>81.16677295277816</v>
      </c>
    </row>
    <row r="6186" spans="89:91">
      <c r="CK6186" s="63">
        <v>41611</v>
      </c>
      <c r="CL6186" s="70">
        <v>98.632375238646915</v>
      </c>
      <c r="CM6186" s="70">
        <v>81.378830246926384</v>
      </c>
    </row>
    <row r="6187" spans="89:91">
      <c r="CK6187" s="63">
        <v>41612</v>
      </c>
      <c r="CL6187" s="70">
        <v>98.833195848741411</v>
      </c>
      <c r="CM6187" s="70">
        <v>81.564179623662952</v>
      </c>
    </row>
    <row r="6188" spans="89:91">
      <c r="CK6188" s="63">
        <v>41613</v>
      </c>
      <c r="CL6188" s="70">
        <v>99.676672494591941</v>
      </c>
      <c r="CM6188" s="70">
        <v>81.867526601814902</v>
      </c>
    </row>
    <row r="6189" spans="89:91">
      <c r="CK6189" s="63">
        <v>41614</v>
      </c>
      <c r="CL6189" s="70">
        <v>100.52827718134543</v>
      </c>
      <c r="CM6189" s="70">
        <v>82.012673653399119</v>
      </c>
    </row>
    <row r="6190" spans="89:91">
      <c r="CK6190" s="63">
        <v>41615</v>
      </c>
      <c r="CL6190" s="70">
        <v>100.45874084458153</v>
      </c>
      <c r="CM6190" s="70">
        <v>81.947483803065353</v>
      </c>
    </row>
    <row r="6191" spans="89:91">
      <c r="CK6191" s="63">
        <v>41616</v>
      </c>
      <c r="CL6191" s="70">
        <v>100.3892526067433</v>
      </c>
      <c r="CM6191" s="70">
        <v>81.88234577053484</v>
      </c>
    </row>
    <row r="6192" spans="89:91">
      <c r="CK6192" s="63">
        <v>41617</v>
      </c>
      <c r="CL6192" s="70">
        <v>100.61480530632171</v>
      </c>
      <c r="CM6192" s="70">
        <v>81.909012288826261</v>
      </c>
    </row>
    <row r="6193" spans="89:91">
      <c r="CK6193" s="63">
        <v>41618</v>
      </c>
      <c r="CL6193" s="70">
        <v>101.04057469671336</v>
      </c>
      <c r="CM6193" s="70">
        <v>82.04036164104896</v>
      </c>
    </row>
    <row r="6194" spans="89:91">
      <c r="CK6194" s="63">
        <v>41619</v>
      </c>
      <c r="CL6194" s="70">
        <v>100.74200226564575</v>
      </c>
      <c r="CM6194" s="70">
        <v>82.145277008776645</v>
      </c>
    </row>
    <row r="6195" spans="89:91">
      <c r="CK6195" s="63">
        <v>41620</v>
      </c>
      <c r="CL6195" s="70">
        <v>100.46620792805645</v>
      </c>
      <c r="CM6195" s="70">
        <v>82.119210677606361</v>
      </c>
    </row>
    <row r="6196" spans="89:91">
      <c r="CK6196" s="63">
        <v>41621</v>
      </c>
      <c r="CL6196" s="70">
        <v>100.66282205295518</v>
      </c>
      <c r="CM6196" s="70">
        <v>82.171529364209235</v>
      </c>
    </row>
    <row r="6197" spans="89:91">
      <c r="CK6197" s="63">
        <v>41622</v>
      </c>
      <c r="CL6197" s="70">
        <v>100.59319265026237</v>
      </c>
      <c r="CM6197" s="70">
        <v>82.106213243391295</v>
      </c>
    </row>
    <row r="6198" spans="89:91">
      <c r="CK6198" s="63">
        <v>41623</v>
      </c>
      <c r="CL6198" s="70">
        <v>100.52361141086972</v>
      </c>
      <c r="CM6198" s="70">
        <v>82.040949040745858</v>
      </c>
    </row>
    <row r="6199" spans="89:91">
      <c r="CK6199" s="63">
        <v>41624</v>
      </c>
      <c r="CL6199" s="70">
        <v>101.06341048164886</v>
      </c>
      <c r="CM6199" s="70">
        <v>82.314641016895095</v>
      </c>
    </row>
    <row r="6200" spans="89:91">
      <c r="CK6200" s="63">
        <v>41625</v>
      </c>
      <c r="CL6200" s="70">
        <v>101.38069737512761</v>
      </c>
      <c r="CM6200" s="70">
        <v>82.470626277033887</v>
      </c>
    </row>
    <row r="6201" spans="89:91">
      <c r="CK6201" s="63">
        <v>41626</v>
      </c>
      <c r="CL6201" s="70">
        <v>101.67287771436746</v>
      </c>
      <c r="CM6201" s="70">
        <v>83.003719494677767</v>
      </c>
    </row>
    <row r="6202" spans="89:91">
      <c r="CK6202" s="63">
        <v>41627</v>
      </c>
      <c r="CL6202" s="70">
        <v>101.5865193075356</v>
      </c>
      <c r="CM6202" s="70">
        <v>83.184812613311351</v>
      </c>
    </row>
    <row r="6203" spans="89:91">
      <c r="CK6203" s="63">
        <v>41628</v>
      </c>
      <c r="CL6203" s="70">
        <v>101.53747323801545</v>
      </c>
      <c r="CM6203" s="70">
        <v>83.469512484091865</v>
      </c>
    </row>
    <row r="6204" spans="89:91">
      <c r="CK6204" s="63">
        <v>41629</v>
      </c>
      <c r="CL6204" s="70">
        <v>101.46723883102868</v>
      </c>
      <c r="CM6204" s="70">
        <v>83.403164628524252</v>
      </c>
    </row>
    <row r="6205" spans="89:91">
      <c r="CK6205" s="63">
        <v>41630</v>
      </c>
      <c r="CL6205" s="70">
        <v>101.39705300582919</v>
      </c>
      <c r="CM6205" s="70">
        <v>83.336869511229651</v>
      </c>
    </row>
    <row r="6206" spans="89:91">
      <c r="CK6206" s="63">
        <v>41631</v>
      </c>
      <c r="CL6206" s="70">
        <v>101.81314619120516</v>
      </c>
      <c r="CM6206" s="70">
        <v>83.478025912430425</v>
      </c>
    </row>
    <row r="6207" spans="89:91">
      <c r="CK6207" s="63">
        <v>41632</v>
      </c>
      <c r="CL6207" s="70">
        <v>101.74272109869342</v>
      </c>
      <c r="CM6207" s="70">
        <v>83.411671289748725</v>
      </c>
    </row>
    <row r="6208" spans="89:91">
      <c r="CK6208" s="63">
        <v>41633</v>
      </c>
      <c r="CL6208" s="70">
        <v>101.67234471986788</v>
      </c>
      <c r="CM6208" s="70">
        <v>83.34536941071903</v>
      </c>
    </row>
    <row r="6209" spans="89:91">
      <c r="CK6209" s="63">
        <v>41634</v>
      </c>
      <c r="CL6209" s="70">
        <v>102.28551975463844</v>
      </c>
      <c r="CM6209" s="70">
        <v>83.70586106691097</v>
      </c>
    </row>
    <row r="6210" spans="89:91">
      <c r="CK6210" s="63">
        <v>41635</v>
      </c>
      <c r="CL6210" s="70">
        <v>102.79097524777414</v>
      </c>
      <c r="CM6210" s="70">
        <v>83.871908049725974</v>
      </c>
    </row>
    <row r="6211" spans="89:91">
      <c r="CK6211" s="63">
        <v>41636</v>
      </c>
      <c r="CL6211" s="70">
        <v>102.71987378188285</v>
      </c>
      <c r="CM6211" s="70">
        <v>83.805240339853768</v>
      </c>
    </row>
    <row r="6212" spans="89:91">
      <c r="CK6212" s="63">
        <v>41637</v>
      </c>
      <c r="CL6212" s="70">
        <v>102.64882149753147</v>
      </c>
      <c r="CM6212" s="70">
        <v>83.738625622498873</v>
      </c>
    </row>
    <row r="6213" spans="89:91">
      <c r="CK6213" s="63">
        <v>41638</v>
      </c>
      <c r="CL6213" s="70">
        <v>102.83997931560774</v>
      </c>
      <c r="CM6213" s="70">
        <v>84.058778062235262</v>
      </c>
    </row>
    <row r="6214" spans="89:91">
      <c r="CK6214" s="63">
        <v>41639</v>
      </c>
      <c r="CL6214" s="70">
        <v>102.68968270412964</v>
      </c>
      <c r="CM6214" s="70">
        <v>83.991961814001769</v>
      </c>
    </row>
    <row r="6215" spans="89:91">
      <c r="CK6215" s="63">
        <v>41640</v>
      </c>
      <c r="CL6215" s="70">
        <v>102.55592598666261</v>
      </c>
      <c r="CM6215" s="70">
        <v>83.880647067706192</v>
      </c>
    </row>
    <row r="6216" spans="89:91">
      <c r="CK6216" s="63">
        <v>41641</v>
      </c>
      <c r="CL6216" s="70">
        <v>102.15961297245593</v>
      </c>
      <c r="CM6216" s="70">
        <v>84.077786474363123</v>
      </c>
    </row>
    <row r="6217" spans="89:91">
      <c r="CK6217" s="63">
        <v>41642</v>
      </c>
      <c r="CL6217" s="70">
        <v>102.31657502384277</v>
      </c>
      <c r="CM6217" s="70">
        <v>84.094648829337515</v>
      </c>
    </row>
    <row r="6218" spans="89:91">
      <c r="CK6218" s="63">
        <v>41643</v>
      </c>
      <c r="CL6218" s="70">
        <v>102.18330429150357</v>
      </c>
      <c r="CM6218" s="70">
        <v>83.983197991696841</v>
      </c>
    </row>
    <row r="6219" spans="89:91">
      <c r="CK6219" s="63">
        <v>41644</v>
      </c>
      <c r="CL6219" s="70">
        <v>102.05020714871323</v>
      </c>
      <c r="CM6219" s="70">
        <v>83.871894860115745</v>
      </c>
    </row>
    <row r="6220" spans="89:91">
      <c r="CK6220" s="63">
        <v>41645</v>
      </c>
      <c r="CL6220" s="70">
        <v>102.59178219166851</v>
      </c>
      <c r="CM6220" s="70">
        <v>84.271865031295746</v>
      </c>
    </row>
    <row r="6221" spans="89:91">
      <c r="CK6221" s="63">
        <v>41646</v>
      </c>
      <c r="CL6221" s="70">
        <v>102.56554041450654</v>
      </c>
      <c r="CM6221" s="70">
        <v>84.198462958319482</v>
      </c>
    </row>
    <row r="6222" spans="89:91">
      <c r="CK6222" s="63">
        <v>41647</v>
      </c>
      <c r="CL6222" s="70">
        <v>102.13468577383718</v>
      </c>
      <c r="CM6222" s="70">
        <v>84.176084617675386</v>
      </c>
    </row>
    <row r="6223" spans="89:91">
      <c r="CK6223" s="63">
        <v>41648</v>
      </c>
      <c r="CL6223" s="70">
        <v>102.21808728198465</v>
      </c>
      <c r="CM6223" s="70">
        <v>84.331801408314846</v>
      </c>
    </row>
    <row r="6224" spans="89:91">
      <c r="CK6224" s="63">
        <v>41649</v>
      </c>
      <c r="CL6224" s="70">
        <v>103.33177118605663</v>
      </c>
      <c r="CM6224" s="70">
        <v>84.7030367816579</v>
      </c>
    </row>
    <row r="6225" spans="89:91">
      <c r="CK6225" s="63">
        <v>41650</v>
      </c>
      <c r="CL6225" s="70">
        <v>103.19717812704678</v>
      </c>
      <c r="CM6225" s="70">
        <v>84.59077964602038</v>
      </c>
    </row>
    <row r="6226" spans="89:91">
      <c r="CK6226" s="63">
        <v>41651</v>
      </c>
      <c r="CL6226" s="70">
        <v>103.06276037996011</v>
      </c>
      <c r="CM6226" s="70">
        <v>84.478671285031098</v>
      </c>
    </row>
    <row r="6227" spans="89:91">
      <c r="CK6227" s="63">
        <v>41652</v>
      </c>
      <c r="CL6227" s="70">
        <v>103.5514102504757</v>
      </c>
      <c r="CM6227" s="70">
        <v>84.759173694878072</v>
      </c>
    </row>
    <row r="6228" spans="89:91">
      <c r="CK6228" s="63">
        <v>41653</v>
      </c>
      <c r="CL6228" s="70">
        <v>103.74845422877372</v>
      </c>
      <c r="CM6228" s="70">
        <v>84.836491545832018</v>
      </c>
    </row>
    <row r="6229" spans="89:91">
      <c r="CK6229" s="63">
        <v>41654</v>
      </c>
      <c r="CL6229" s="70">
        <v>104.18808271659256</v>
      </c>
      <c r="CM6229" s="70">
        <v>85.292251668866442</v>
      </c>
    </row>
    <row r="6230" spans="89:91">
      <c r="CK6230" s="63">
        <v>41655</v>
      </c>
      <c r="CL6230" s="70">
        <v>104.0565406005886</v>
      </c>
      <c r="CM6230" s="70">
        <v>85.41879988653416</v>
      </c>
    </row>
    <row r="6231" spans="89:91">
      <c r="CK6231" s="63">
        <v>41656</v>
      </c>
      <c r="CL6231" s="70">
        <v>104.36803131355634</v>
      </c>
      <c r="CM6231" s="70">
        <v>85.595235226804121</v>
      </c>
    </row>
    <row r="6232" spans="89:91">
      <c r="CK6232" s="63">
        <v>41657</v>
      </c>
      <c r="CL6232" s="70">
        <v>104.23208849136243</v>
      </c>
      <c r="CM6232" s="70">
        <v>85.481795658450153</v>
      </c>
    </row>
    <row r="6233" spans="89:91">
      <c r="CK6233" s="63">
        <v>41658</v>
      </c>
      <c r="CL6233" s="70">
        <v>104.09632273920299</v>
      </c>
      <c r="CM6233" s="70">
        <v>85.368506431825324</v>
      </c>
    </row>
    <row r="6234" spans="89:91">
      <c r="CK6234" s="63">
        <v>41659</v>
      </c>
      <c r="CL6234" s="70">
        <v>104.59808831146957</v>
      </c>
      <c r="CM6234" s="70">
        <v>85.606573804314422</v>
      </c>
    </row>
    <row r="6235" spans="89:91">
      <c r="CK6235" s="63">
        <v>41660</v>
      </c>
      <c r="CL6235" s="70">
        <v>104.91143287040971</v>
      </c>
      <c r="CM6235" s="70">
        <v>86.244707070094094</v>
      </c>
    </row>
    <row r="6236" spans="89:91">
      <c r="CK6236" s="63">
        <v>41661</v>
      </c>
      <c r="CL6236" s="70">
        <v>108.4244368634955</v>
      </c>
      <c r="CM6236" s="70">
        <v>89.320421820171234</v>
      </c>
    </row>
    <row r="6237" spans="89:91">
      <c r="CK6237" s="63">
        <v>41662</v>
      </c>
      <c r="CL6237" s="70">
        <v>117.22656344996636</v>
      </c>
      <c r="CM6237" s="70">
        <v>96.822948279018036</v>
      </c>
    </row>
    <row r="6238" spans="89:91">
      <c r="CK6238" s="63">
        <v>41663</v>
      </c>
      <c r="CL6238" s="70">
        <v>120.7594946307748</v>
      </c>
      <c r="CM6238" s="70">
        <v>99.813810163523982</v>
      </c>
    </row>
    <row r="6239" spans="89:91">
      <c r="CK6239" s="63">
        <v>41664</v>
      </c>
      <c r="CL6239" s="70">
        <v>120.60220138398068</v>
      </c>
      <c r="CM6239" s="70">
        <v>99.681526684067293</v>
      </c>
    </row>
    <row r="6240" spans="89:91">
      <c r="CK6240" s="63">
        <v>41665</v>
      </c>
      <c r="CL6240" s="70">
        <v>120.44511301685721</v>
      </c>
      <c r="CM6240" s="70">
        <v>99.549418520219831</v>
      </c>
    </row>
    <row r="6241" spans="89:91">
      <c r="CK6241" s="63">
        <v>41666</v>
      </c>
      <c r="CL6241" s="70">
        <v>120.05738731762796</v>
      </c>
      <c r="CM6241" s="70">
        <v>99.54175729643498</v>
      </c>
    </row>
    <row r="6242" spans="89:91">
      <c r="CK6242" s="63">
        <v>41667</v>
      </c>
      <c r="CL6242" s="70">
        <v>119.83245008224466</v>
      </c>
      <c r="CM6242" s="70">
        <v>99.409834369288575</v>
      </c>
    </row>
    <row r="6243" spans="89:91">
      <c r="CK6243" s="63">
        <v>41668</v>
      </c>
      <c r="CL6243" s="70">
        <v>119.37923293014381</v>
      </c>
      <c r="CM6243" s="70">
        <v>99.216114940160352</v>
      </c>
    </row>
    <row r="6244" spans="89:91">
      <c r="CK6244" s="63">
        <v>41669</v>
      </c>
      <c r="CL6244" s="70">
        <v>119.58569636023159</v>
      </c>
      <c r="CM6244" s="70">
        <v>99.208402005574726</v>
      </c>
    </row>
    <row r="6245" spans="89:91">
      <c r="CK6245" s="63">
        <v>41670</v>
      </c>
      <c r="CL6245" s="70">
        <v>119.18088450598555</v>
      </c>
      <c r="CM6245" s="70">
        <v>99.01511368791526</v>
      </c>
    </row>
    <row r="6246" spans="89:91">
      <c r="CK6246" s="63">
        <v>41671</v>
      </c>
      <c r="CL6246" s="70">
        <v>118.97460620017286</v>
      </c>
      <c r="CM6246" s="70">
        <v>98.821177024598853</v>
      </c>
    </row>
    <row r="6247" spans="89:91">
      <c r="CK6247" s="63">
        <v>41672</v>
      </c>
      <c r="CL6247" s="70">
        <v>118.7686849209054</v>
      </c>
      <c r="CM6247" s="70">
        <v>98.627620216720445</v>
      </c>
    </row>
    <row r="6248" spans="89:91">
      <c r="CK6248" s="63">
        <v>41673</v>
      </c>
      <c r="CL6248" s="70">
        <v>118.14334667169497</v>
      </c>
      <c r="CM6248" s="70">
        <v>98.372997799599148</v>
      </c>
    </row>
    <row r="6249" spans="89:91">
      <c r="CK6249" s="63">
        <v>41674</v>
      </c>
      <c r="CL6249" s="70">
        <v>118.41202602045244</v>
      </c>
      <c r="CM6249" s="70">
        <v>98.192583695483791</v>
      </c>
    </row>
    <row r="6250" spans="89:91">
      <c r="CK6250" s="63">
        <v>41675</v>
      </c>
      <c r="CL6250" s="70">
        <v>116.87083808531202</v>
      </c>
      <c r="CM6250" s="70">
        <v>96.702727814501117</v>
      </c>
    </row>
    <row r="6251" spans="89:91">
      <c r="CK6251" s="63">
        <v>41676</v>
      </c>
      <c r="CL6251" s="70">
        <v>116.80678295540341</v>
      </c>
      <c r="CM6251" s="70">
        <v>96.268982802574271</v>
      </c>
    </row>
    <row r="6252" spans="89:91">
      <c r="CK6252" s="63">
        <v>41677</v>
      </c>
      <c r="CL6252" s="70">
        <v>116.06516341565715</v>
      </c>
      <c r="CM6252" s="70">
        <v>95.592706975500505</v>
      </c>
    </row>
    <row r="6253" spans="89:91">
      <c r="CK6253" s="63">
        <v>41678</v>
      </c>
      <c r="CL6253" s="70">
        <v>115.86427780071567</v>
      </c>
      <c r="CM6253" s="70">
        <v>95.405473633662993</v>
      </c>
    </row>
    <row r="6254" spans="89:91">
      <c r="CK6254" s="63">
        <v>41679</v>
      </c>
      <c r="CL6254" s="70">
        <v>115.66373987864861</v>
      </c>
      <c r="CM6254" s="70">
        <v>95.218607017754721</v>
      </c>
    </row>
    <row r="6255" spans="89:91">
      <c r="CK6255" s="63">
        <v>41680</v>
      </c>
      <c r="CL6255" s="70">
        <v>114.88640175178698</v>
      </c>
      <c r="CM6255" s="70">
        <v>94.789677566603999</v>
      </c>
    </row>
    <row r="6256" spans="89:91">
      <c r="CK6256" s="63">
        <v>41681</v>
      </c>
      <c r="CL6256" s="70">
        <v>114.50188625404525</v>
      </c>
      <c r="CM6256" s="70">
        <v>94.483040080139844</v>
      </c>
    </row>
    <row r="6257" spans="89:91">
      <c r="CK6257" s="63">
        <v>41682</v>
      </c>
      <c r="CL6257" s="70">
        <v>113.80999455455691</v>
      </c>
      <c r="CM6257" s="70">
        <v>94.237610169600671</v>
      </c>
    </row>
    <row r="6258" spans="89:91">
      <c r="CK6258" s="63">
        <v>41683</v>
      </c>
      <c r="CL6258" s="70">
        <v>113.96244791641408</v>
      </c>
      <c r="CM6258" s="70">
        <v>93.89637636582394</v>
      </c>
    </row>
    <row r="6259" spans="89:91">
      <c r="CK6259" s="63">
        <v>41684</v>
      </c>
      <c r="CL6259" s="70">
        <v>113.65743884147224</v>
      </c>
      <c r="CM6259" s="70">
        <v>93.339636186534818</v>
      </c>
    </row>
    <row r="6260" spans="89:91">
      <c r="CK6260" s="63">
        <v>41685</v>
      </c>
      <c r="CL6260" s="70">
        <v>113.46072051684821</v>
      </c>
      <c r="CM6260" s="70">
        <v>93.156815837974321</v>
      </c>
    </row>
    <row r="6261" spans="89:91">
      <c r="CK6261" s="63">
        <v>41686</v>
      </c>
      <c r="CL6261" s="70">
        <v>113.26434267235148</v>
      </c>
      <c r="CM6261" s="70">
        <v>92.974353571802112</v>
      </c>
    </row>
    <row r="6262" spans="89:91">
      <c r="CK6262" s="63">
        <v>41687</v>
      </c>
      <c r="CL6262" s="70">
        <v>113.07966838984113</v>
      </c>
      <c r="CM6262" s="70">
        <v>92.780292463401963</v>
      </c>
    </row>
    <row r="6263" spans="89:91">
      <c r="CK6263" s="63">
        <v>41688</v>
      </c>
      <c r="CL6263" s="70">
        <v>113.00034224344043</v>
      </c>
      <c r="CM6263" s="70">
        <v>92.705962923458301</v>
      </c>
    </row>
    <row r="6264" spans="89:91">
      <c r="CK6264" s="63">
        <v>41689</v>
      </c>
      <c r="CL6264" s="70">
        <v>112.74640127022559</v>
      </c>
      <c r="CM6264" s="70">
        <v>92.667296917648059</v>
      </c>
    </row>
    <row r="6265" spans="89:91">
      <c r="CK6265" s="63">
        <v>41690</v>
      </c>
      <c r="CL6265" s="70">
        <v>113.3958948381802</v>
      </c>
      <c r="CM6265" s="70">
        <v>92.901807173212248</v>
      </c>
    </row>
    <row r="6266" spans="89:91">
      <c r="CK6266" s="63">
        <v>41691</v>
      </c>
      <c r="CL6266" s="70">
        <v>113.948474679444</v>
      </c>
      <c r="CM6266" s="70">
        <v>93.063866322107245</v>
      </c>
    </row>
    <row r="6267" spans="89:91">
      <c r="CK6267" s="63">
        <v>41692</v>
      </c>
      <c r="CL6267" s="70">
        <v>113.75125262991614</v>
      </c>
      <c r="CM6267" s="70">
        <v>92.881586112171632</v>
      </c>
    </row>
    <row r="6268" spans="89:91">
      <c r="CK6268" s="63">
        <v>41693</v>
      </c>
      <c r="CL6268" s="70">
        <v>113.55437193236276</v>
      </c>
      <c r="CM6268" s="70">
        <v>92.699662926677917</v>
      </c>
    </row>
    <row r="6269" spans="89:91">
      <c r="CK6269" s="63">
        <v>41694</v>
      </c>
      <c r="CL6269" s="70">
        <v>113.81525337011243</v>
      </c>
      <c r="CM6269" s="70">
        <v>92.636028629838336</v>
      </c>
    </row>
    <row r="6270" spans="89:91">
      <c r="CK6270" s="63">
        <v>41695</v>
      </c>
      <c r="CL6270" s="70">
        <v>113.8388931013488</v>
      </c>
      <c r="CM6270" s="70">
        <v>92.61936861092434</v>
      </c>
    </row>
    <row r="6271" spans="89:91">
      <c r="CK6271" s="63">
        <v>41696</v>
      </c>
      <c r="CL6271" s="70">
        <v>113.22431669951567</v>
      </c>
      <c r="CM6271" s="70">
        <v>92.578924264028657</v>
      </c>
    </row>
    <row r="6272" spans="89:91">
      <c r="CK6272" s="63">
        <v>41697</v>
      </c>
      <c r="CL6272" s="70">
        <v>113.55403482607775</v>
      </c>
      <c r="CM6272" s="70">
        <v>92.350697508730605</v>
      </c>
    </row>
    <row r="6273" spans="89:91">
      <c r="CK6273" s="63">
        <v>41698</v>
      </c>
      <c r="CL6273" s="70">
        <v>113.33661989111302</v>
      </c>
      <c r="CM6273" s="70">
        <v>92.134710757006388</v>
      </c>
    </row>
    <row r="6274" spans="89:91">
      <c r="CK6274" s="63">
        <v>41699</v>
      </c>
      <c r="CL6274" s="70">
        <v>113.21039967713401</v>
      </c>
      <c r="CM6274" s="70">
        <v>92.027083525221769</v>
      </c>
    </row>
    <row r="6275" spans="89:91">
      <c r="CK6275" s="63">
        <v>41700</v>
      </c>
      <c r="CL6275" s="70">
        <v>113.08432003151174</v>
      </c>
      <c r="CM6275" s="70">
        <v>91.91958201826904</v>
      </c>
    </row>
    <row r="6276" spans="89:91">
      <c r="CK6276" s="63">
        <v>41701</v>
      </c>
      <c r="CL6276" s="70">
        <v>112.95838079769874</v>
      </c>
      <c r="CM6276" s="70">
        <v>91.812206089282682</v>
      </c>
    </row>
    <row r="6277" spans="89:91">
      <c r="CK6277" s="63">
        <v>41702</v>
      </c>
      <c r="CL6277" s="70">
        <v>112.83240348317378</v>
      </c>
      <c r="CM6277" s="70">
        <v>91.704955591568634</v>
      </c>
    </row>
    <row r="6278" spans="89:91">
      <c r="CK6278" s="63">
        <v>41703</v>
      </c>
      <c r="CL6278" s="70">
        <v>112.85767206115749</v>
      </c>
      <c r="CM6278" s="70">
        <v>91.667628064948175</v>
      </c>
    </row>
    <row r="6279" spans="89:91">
      <c r="CK6279" s="63">
        <v>41704</v>
      </c>
      <c r="CL6279" s="70">
        <v>113.0741685349815</v>
      </c>
      <c r="CM6279" s="70">
        <v>91.455972227976218</v>
      </c>
    </row>
    <row r="6280" spans="89:91">
      <c r="CK6280" s="63">
        <v>41705</v>
      </c>
      <c r="CL6280" s="70">
        <v>112.19315665264602</v>
      </c>
      <c r="CM6280" s="70">
        <v>91.233080009868416</v>
      </c>
    </row>
    <row r="6281" spans="89:91">
      <c r="CK6281" s="63">
        <v>41706</v>
      </c>
      <c r="CL6281" s="70">
        <v>112.06803275760289</v>
      </c>
      <c r="CM6281" s="70">
        <v>91.126506018720349</v>
      </c>
    </row>
    <row r="6282" spans="89:91">
      <c r="CK6282" s="63">
        <v>41707</v>
      </c>
      <c r="CL6282" s="70">
        <v>111.94304840751575</v>
      </c>
      <c r="CM6282" s="70">
        <v>91.020056522060344</v>
      </c>
    </row>
    <row r="6283" spans="89:91">
      <c r="CK6283" s="63">
        <v>41708</v>
      </c>
      <c r="CL6283" s="70">
        <v>111.74128520416566</v>
      </c>
      <c r="CM6283" s="70">
        <v>90.913731374460056</v>
      </c>
    </row>
    <row r="6284" spans="89:91">
      <c r="CK6284" s="63">
        <v>41709</v>
      </c>
      <c r="CL6284" s="70">
        <v>111.41907206151762</v>
      </c>
      <c r="CM6284" s="70">
        <v>90.911495291858841</v>
      </c>
    </row>
    <row r="6285" spans="89:91">
      <c r="CK6285" s="63">
        <v>41710</v>
      </c>
      <c r="CL6285" s="70">
        <v>111.31303743086501</v>
      </c>
      <c r="CM6285" s="70">
        <v>90.886064060360098</v>
      </c>
    </row>
    <row r="6286" spans="89:91">
      <c r="CK6286" s="63">
        <v>41711</v>
      </c>
      <c r="CL6286" s="70">
        <v>111.40052793641009</v>
      </c>
      <c r="CM6286" s="70">
        <v>90.918191582560084</v>
      </c>
    </row>
    <row r="6287" spans="89:91">
      <c r="CK6287" s="63">
        <v>41712</v>
      </c>
      <c r="CL6287" s="70">
        <v>111.49874106821412</v>
      </c>
      <c r="CM6287" s="70">
        <v>90.938608807918413</v>
      </c>
    </row>
    <row r="6288" spans="89:91">
      <c r="CK6288" s="63">
        <v>41713</v>
      </c>
      <c r="CL6288" s="70">
        <v>111.37439162310439</v>
      </c>
      <c r="CM6288" s="70">
        <v>90.832378803526765</v>
      </c>
    </row>
    <row r="6289" spans="89:91">
      <c r="CK6289" s="63">
        <v>41714</v>
      </c>
      <c r="CL6289" s="70">
        <v>111.25018085924216</v>
      </c>
      <c r="CM6289" s="70">
        <v>90.726272891794778</v>
      </c>
    </row>
    <row r="6290" spans="89:91">
      <c r="CK6290" s="63">
        <v>41715</v>
      </c>
      <c r="CL6290" s="70">
        <v>111.67505650630886</v>
      </c>
      <c r="CM6290" s="70">
        <v>90.849709385808509</v>
      </c>
    </row>
    <row r="6291" spans="89:91">
      <c r="CK6291" s="63">
        <v>41716</v>
      </c>
      <c r="CL6291" s="70">
        <v>112.09903425535764</v>
      </c>
      <c r="CM6291" s="70">
        <v>91.156054062204404</v>
      </c>
    </row>
    <row r="6292" spans="89:91">
      <c r="CK6292" s="63">
        <v>41717</v>
      </c>
      <c r="CL6292" s="70">
        <v>111.97848333929494</v>
      </c>
      <c r="CM6292" s="70">
        <v>91.015237631912939</v>
      </c>
    </row>
    <row r="6293" spans="89:91">
      <c r="CK6293" s="63">
        <v>41718</v>
      </c>
      <c r="CL6293" s="70">
        <v>111.83718880082722</v>
      </c>
      <c r="CM6293" s="70">
        <v>91.046087359996207</v>
      </c>
    </row>
    <row r="6294" spans="89:91">
      <c r="CK6294" s="63">
        <v>41719</v>
      </c>
      <c r="CL6294" s="70">
        <v>111.97870343057264</v>
      </c>
      <c r="CM6294" s="70">
        <v>91.042488563554059</v>
      </c>
    </row>
    <row r="6295" spans="89:91">
      <c r="CK6295" s="63">
        <v>41720</v>
      </c>
      <c r="CL6295" s="70">
        <v>111.8538187053973</v>
      </c>
      <c r="CM6295" s="70">
        <v>90.936137211947582</v>
      </c>
    </row>
    <row r="6296" spans="89:91">
      <c r="CK6296" s="63">
        <v>41721</v>
      </c>
      <c r="CL6296" s="70">
        <v>111.72907325844281</v>
      </c>
      <c r="CM6296" s="70">
        <v>90.829910094752606</v>
      </c>
    </row>
    <row r="6297" spans="89:91">
      <c r="CK6297" s="63">
        <v>41722</v>
      </c>
      <c r="CL6297" s="70">
        <v>111.60446693437854</v>
      </c>
      <c r="CM6297" s="70">
        <v>90.723807066844671</v>
      </c>
    </row>
    <row r="6298" spans="89:91">
      <c r="CK6298" s="63">
        <v>41723</v>
      </c>
      <c r="CL6298" s="70">
        <v>112.48976605222119</v>
      </c>
      <c r="CM6298" s="70">
        <v>90.970117006027806</v>
      </c>
    </row>
    <row r="6299" spans="89:91">
      <c r="CK6299" s="63">
        <v>41724</v>
      </c>
      <c r="CL6299" s="70">
        <v>112.14477189240854</v>
      </c>
      <c r="CM6299" s="70">
        <v>90.818446647430562</v>
      </c>
    </row>
    <row r="6300" spans="89:91">
      <c r="CK6300" s="63">
        <v>41725</v>
      </c>
      <c r="CL6300" s="70">
        <v>112.74093538782168</v>
      </c>
      <c r="CM6300" s="70">
        <v>90.701019383134309</v>
      </c>
    </row>
    <row r="6301" spans="89:91">
      <c r="CK6301" s="63">
        <v>41726</v>
      </c>
      <c r="CL6301" s="70">
        <v>112.85450136810613</v>
      </c>
      <c r="CM6301" s="70">
        <v>90.629040069102842</v>
      </c>
    </row>
    <row r="6302" spans="89:91">
      <c r="CK6302" s="63">
        <v>41727</v>
      </c>
      <c r="CL6302" s="70">
        <v>112.72863990555678</v>
      </c>
      <c r="CM6302" s="70">
        <v>90.523171687666689</v>
      </c>
    </row>
    <row r="6303" spans="89:91">
      <c r="CK6303" s="63">
        <v>41728</v>
      </c>
      <c r="CL6303" s="70">
        <v>112.60291881053877</v>
      </c>
      <c r="CM6303" s="70">
        <v>90.41742697646005</v>
      </c>
    </row>
    <row r="6304" spans="89:91">
      <c r="CK6304" s="63">
        <v>41729</v>
      </c>
      <c r="CL6304" s="70">
        <v>112.3654487953407</v>
      </c>
      <c r="CM6304" s="70">
        <v>90.300521047072593</v>
      </c>
    </row>
    <row r="6305" spans="89:91">
      <c r="CK6305" s="63">
        <v>41730</v>
      </c>
      <c r="CL6305" s="70">
        <v>112.38960217221113</v>
      </c>
      <c r="CM6305" s="70">
        <v>90.229797417349658</v>
      </c>
    </row>
    <row r="6306" spans="89:91">
      <c r="CK6306" s="63">
        <v>41731</v>
      </c>
      <c r="CL6306" s="70">
        <v>112.30405022735148</v>
      </c>
      <c r="CM6306" s="70">
        <v>90.159129178578439</v>
      </c>
    </row>
    <row r="6307" spans="89:91">
      <c r="CK6307" s="63">
        <v>41732</v>
      </c>
      <c r="CL6307" s="70">
        <v>111.5892149207214</v>
      </c>
      <c r="CM6307" s="70">
        <v>90.06599978742976</v>
      </c>
    </row>
    <row r="6308" spans="89:91">
      <c r="CK6308" s="63">
        <v>41733</v>
      </c>
      <c r="CL6308" s="70">
        <v>112.27358464543427</v>
      </c>
      <c r="CM6308" s="70">
        <v>89.99545983543689</v>
      </c>
    </row>
    <row r="6309" spans="89:91">
      <c r="CK6309" s="63">
        <v>41734</v>
      </c>
      <c r="CL6309" s="70">
        <v>112.18812101412735</v>
      </c>
      <c r="CM6309" s="70">
        <v>89.924975130538812</v>
      </c>
    </row>
    <row r="6310" spans="89:91">
      <c r="CK6310" s="63">
        <v>41735</v>
      </c>
      <c r="CL6310" s="70">
        <v>112.10272243848152</v>
      </c>
      <c r="CM6310" s="70">
        <v>89.854545629465818</v>
      </c>
    </row>
    <row r="6311" spans="89:91">
      <c r="CK6311" s="63">
        <v>41736</v>
      </c>
      <c r="CL6311" s="70">
        <v>112.44062987673557</v>
      </c>
      <c r="CM6311" s="70">
        <v>89.795394310393263</v>
      </c>
    </row>
    <row r="6312" spans="89:91">
      <c r="CK6312" s="63">
        <v>41737</v>
      </c>
      <c r="CL6312" s="70">
        <v>112.98213489380831</v>
      </c>
      <c r="CM6312" s="70">
        <v>89.725066297394065</v>
      </c>
    </row>
    <row r="6313" spans="89:91">
      <c r="CK6313" s="63">
        <v>41738</v>
      </c>
      <c r="CL6313" s="70">
        <v>112.74799252740289</v>
      </c>
      <c r="CM6313" s="70">
        <v>89.64358791700883</v>
      </c>
    </row>
    <row r="6314" spans="89:91">
      <c r="CK6314" s="63">
        <v>41739</v>
      </c>
      <c r="CL6314" s="70">
        <v>113.23248549898717</v>
      </c>
      <c r="CM6314" s="70">
        <v>89.573378799216798</v>
      </c>
    </row>
    <row r="6315" spans="89:91">
      <c r="CK6315" s="63">
        <v>41740</v>
      </c>
      <c r="CL6315" s="70">
        <v>112.6351207034606</v>
      </c>
      <c r="CM6315" s="70">
        <v>89.503224669409249</v>
      </c>
    </row>
    <row r="6316" spans="89:91">
      <c r="CK6316" s="63">
        <v>41741</v>
      </c>
      <c r="CL6316" s="70">
        <v>112.54938186775485</v>
      </c>
      <c r="CM6316" s="70">
        <v>89.433125484519408</v>
      </c>
    </row>
    <row r="6317" spans="89:91">
      <c r="CK6317" s="63">
        <v>41742</v>
      </c>
      <c r="CL6317" s="70">
        <v>112.46370829719817</v>
      </c>
      <c r="CM6317" s="70">
        <v>89.363081201514277</v>
      </c>
    </row>
    <row r="6318" spans="89:91">
      <c r="CK6318" s="63">
        <v>41743</v>
      </c>
      <c r="CL6318" s="70">
        <v>112.26069736552013</v>
      </c>
      <c r="CM6318" s="70">
        <v>89.304253413866704</v>
      </c>
    </row>
    <row r="6319" spans="89:91">
      <c r="CK6319" s="63">
        <v>41744</v>
      </c>
      <c r="CL6319" s="70">
        <v>111.65921723068841</v>
      </c>
      <c r="CM6319" s="70">
        <v>89.223157169194579</v>
      </c>
    </row>
    <row r="6320" spans="89:91">
      <c r="CK6320" s="63">
        <v>41745</v>
      </c>
      <c r="CL6320" s="70">
        <v>111.47453892327732</v>
      </c>
      <c r="CM6320" s="70">
        <v>89.164421493649115</v>
      </c>
    </row>
    <row r="6321" spans="89:91">
      <c r="CK6321" s="63">
        <v>41746</v>
      </c>
      <c r="CL6321" s="70">
        <v>111.38968353253931</v>
      </c>
      <c r="CM6321" s="70">
        <v>89.094587660388214</v>
      </c>
    </row>
    <row r="6322" spans="89:91">
      <c r="CK6322" s="63">
        <v>41747</v>
      </c>
      <c r="CL6322" s="70">
        <v>111.30489273446437</v>
      </c>
      <c r="CM6322" s="70">
        <v>89.024808521187879</v>
      </c>
    </row>
    <row r="6323" spans="89:91">
      <c r="CK6323" s="63">
        <v>41748</v>
      </c>
      <c r="CL6323" s="70">
        <v>111.22016647988401</v>
      </c>
      <c r="CM6323" s="70">
        <v>88.955084033211463</v>
      </c>
    </row>
    <row r="6324" spans="89:91">
      <c r="CK6324" s="63">
        <v>41749</v>
      </c>
      <c r="CL6324" s="70">
        <v>111.13550471966724</v>
      </c>
      <c r="CM6324" s="70">
        <v>88.885414153656114</v>
      </c>
    </row>
    <row r="6325" spans="89:91">
      <c r="CK6325" s="63">
        <v>41750</v>
      </c>
      <c r="CL6325" s="70">
        <v>111.02638964434965</v>
      </c>
      <c r="CM6325" s="70">
        <v>88.804698252470729</v>
      </c>
    </row>
    <row r="6326" spans="89:91">
      <c r="CK6326" s="63">
        <v>41751</v>
      </c>
      <c r="CL6326" s="70">
        <v>110.75535702174804</v>
      </c>
      <c r="CM6326" s="70">
        <v>88.746238048763999</v>
      </c>
    </row>
    <row r="6327" spans="89:91">
      <c r="CK6327" s="63">
        <v>41752</v>
      </c>
      <c r="CL6327" s="70">
        <v>110.91884890854304</v>
      </c>
      <c r="CM6327" s="70">
        <v>88.665648531922301</v>
      </c>
    </row>
    <row r="6328" spans="89:91">
      <c r="CK6328" s="63">
        <v>41753</v>
      </c>
      <c r="CL6328" s="70">
        <v>110.95647154837562</v>
      </c>
      <c r="CM6328" s="70">
        <v>88.60727986475753</v>
      </c>
    </row>
    <row r="6329" spans="89:91">
      <c r="CK6329" s="63">
        <v>41754</v>
      </c>
      <c r="CL6329" s="70">
        <v>110.47734094955604</v>
      </c>
      <c r="CM6329" s="70">
        <v>88.526816534367839</v>
      </c>
    </row>
    <row r="6330" spans="89:91">
      <c r="CK6330" s="63">
        <v>41755</v>
      </c>
      <c r="CL6330" s="70">
        <v>110.39324463460802</v>
      </c>
      <c r="CM6330" s="70">
        <v>88.457482075158438</v>
      </c>
    </row>
    <row r="6331" spans="89:91">
      <c r="CK6331" s="63">
        <v>41756</v>
      </c>
      <c r="CL6331" s="70">
        <v>110.309212334508</v>
      </c>
      <c r="CM6331" s="70">
        <v>88.388201918898389</v>
      </c>
    </row>
    <row r="6332" spans="89:91">
      <c r="CK6332" s="63">
        <v>41757</v>
      </c>
      <c r="CL6332" s="70">
        <v>110.50163271699837</v>
      </c>
      <c r="CM6332" s="70">
        <v>88.330015895060299</v>
      </c>
    </row>
    <row r="6333" spans="89:91">
      <c r="CK6333" s="63">
        <v>41758</v>
      </c>
      <c r="CL6333" s="70">
        <v>110.39236925981078</v>
      </c>
      <c r="CM6333" s="70">
        <v>88.271866796224984</v>
      </c>
    </row>
    <row r="6334" spans="89:91">
      <c r="CK6334" s="63">
        <v>41759</v>
      </c>
      <c r="CL6334" s="70">
        <v>110.24909508291229</v>
      </c>
      <c r="CM6334" s="70">
        <v>88.202732014389198</v>
      </c>
    </row>
    <row r="6335" spans="89:91">
      <c r="CK6335" s="63">
        <v>41760</v>
      </c>
      <c r="CL6335" s="70">
        <v>110.17252220778863</v>
      </c>
      <c r="CM6335" s="70">
        <v>88.136196719750501</v>
      </c>
    </row>
    <row r="6336" spans="89:91">
      <c r="CK6336" s="63">
        <v>41761</v>
      </c>
      <c r="CL6336" s="70">
        <v>110.09594404637039</v>
      </c>
      <c r="CM6336" s="70">
        <v>88.069711615682252</v>
      </c>
    </row>
    <row r="6337" spans="89:91">
      <c r="CK6337" s="63">
        <v>41762</v>
      </c>
      <c r="CL6337" s="70">
        <v>110.01941911251463</v>
      </c>
      <c r="CM6337" s="70">
        <v>88.003276664323408</v>
      </c>
    </row>
    <row r="6338" spans="89:91">
      <c r="CK6338" s="63">
        <v>41763</v>
      </c>
      <c r="CL6338" s="70">
        <v>109.94294736922416</v>
      </c>
      <c r="CM6338" s="70">
        <v>87.936891827841521</v>
      </c>
    </row>
    <row r="6339" spans="89:91">
      <c r="CK6339" s="63">
        <v>41764</v>
      </c>
      <c r="CL6339" s="70">
        <v>109.79405269857551</v>
      </c>
      <c r="CM6339" s="70">
        <v>87.85957599406774</v>
      </c>
    </row>
    <row r="6340" spans="89:91">
      <c r="CK6340" s="63">
        <v>41765</v>
      </c>
      <c r="CL6340" s="70">
        <v>110.20837199468639</v>
      </c>
      <c r="CM6340" s="70">
        <v>87.782326766629907</v>
      </c>
    </row>
    <row r="6341" spans="89:91">
      <c r="CK6341" s="63">
        <v>41766</v>
      </c>
      <c r="CL6341" s="70">
        <v>110.16929765463175</v>
      </c>
      <c r="CM6341" s="70">
        <v>87.727073116185821</v>
      </c>
    </row>
    <row r="6342" spans="89:91">
      <c r="CK6342" s="63">
        <v>41767</v>
      </c>
      <c r="CL6342" s="70">
        <v>110.50999002964265</v>
      </c>
      <c r="CM6342" s="70">
        <v>87.671852875033096</v>
      </c>
    </row>
    <row r="6343" spans="89:91">
      <c r="CK6343" s="63">
        <v>41768</v>
      </c>
      <c r="CL6343" s="70">
        <v>109.95986385268786</v>
      </c>
      <c r="CM6343" s="70">
        <v>87.638561979731548</v>
      </c>
    </row>
    <row r="6344" spans="89:91">
      <c r="CK6344" s="63">
        <v>41769</v>
      </c>
      <c r="CL6344" s="70">
        <v>109.8834335047672</v>
      </c>
      <c r="CM6344" s="70">
        <v>87.572452263968074</v>
      </c>
    </row>
    <row r="6345" spans="89:91">
      <c r="CK6345" s="63">
        <v>41770</v>
      </c>
      <c r="CL6345" s="70">
        <v>109.80705628166749</v>
      </c>
      <c r="CM6345" s="70">
        <v>87.506392417741736</v>
      </c>
    </row>
    <row r="6346" spans="89:91">
      <c r="CK6346" s="63">
        <v>41771</v>
      </c>
      <c r="CL6346" s="70">
        <v>109.88772083000089</v>
      </c>
      <c r="CM6346" s="70">
        <v>87.505921728158242</v>
      </c>
    </row>
    <row r="6347" spans="89:91">
      <c r="CK6347" s="63">
        <v>41772</v>
      </c>
      <c r="CL6347" s="70">
        <v>110.03213201012447</v>
      </c>
      <c r="CM6347" s="70">
        <v>87.549061878011145</v>
      </c>
    </row>
    <row r="6348" spans="89:91">
      <c r="CK6348" s="63">
        <v>41773</v>
      </c>
      <c r="CL6348" s="70">
        <v>110.21893016030417</v>
      </c>
      <c r="CM6348" s="70">
        <v>87.646620884926719</v>
      </c>
    </row>
    <row r="6349" spans="89:91">
      <c r="CK6349" s="63">
        <v>41774</v>
      </c>
      <c r="CL6349" s="70">
        <v>110.1264547972542</v>
      </c>
      <c r="CM6349" s="70">
        <v>87.776678446316822</v>
      </c>
    </row>
    <row r="6350" spans="89:91">
      <c r="CK6350" s="63">
        <v>41775</v>
      </c>
      <c r="CL6350" s="70">
        <v>110.26383990300921</v>
      </c>
      <c r="CM6350" s="70">
        <v>87.710464543079965</v>
      </c>
    </row>
    <row r="6351" spans="89:91">
      <c r="CK6351" s="63">
        <v>41776</v>
      </c>
      <c r="CL6351" s="70">
        <v>110.18719826894765</v>
      </c>
      <c r="CM6351" s="70">
        <v>87.644300587973476</v>
      </c>
    </row>
    <row r="6352" spans="89:91">
      <c r="CK6352" s="63">
        <v>41777</v>
      </c>
      <c r="CL6352" s="70">
        <v>110.11060990656678</v>
      </c>
      <c r="CM6352" s="70">
        <v>87.578186543319234</v>
      </c>
    </row>
    <row r="6353" spans="89:91">
      <c r="CK6353" s="63">
        <v>41778</v>
      </c>
      <c r="CL6353" s="70">
        <v>110.20184302058172</v>
      </c>
      <c r="CM6353" s="70">
        <v>87.544719387498716</v>
      </c>
    </row>
    <row r="6354" spans="89:91">
      <c r="CK6354" s="63">
        <v>41779</v>
      </c>
      <c r="CL6354" s="70">
        <v>109.92641147006165</v>
      </c>
      <c r="CM6354" s="70">
        <v>87.511252888063837</v>
      </c>
    </row>
    <row r="6355" spans="89:91">
      <c r="CK6355" s="63">
        <v>41780</v>
      </c>
      <c r="CL6355" s="70">
        <v>109.9193687827737</v>
      </c>
      <c r="CM6355" s="70">
        <v>87.466937777806876</v>
      </c>
    </row>
    <row r="6356" spans="89:91">
      <c r="CK6356" s="63">
        <v>41781</v>
      </c>
      <c r="CL6356" s="70">
        <v>109.77808845382759</v>
      </c>
      <c r="CM6356" s="70">
        <v>87.411798627068052</v>
      </c>
    </row>
    <row r="6357" spans="89:91">
      <c r="CK6357" s="63">
        <v>41782</v>
      </c>
      <c r="CL6357" s="70">
        <v>109.55964074679747</v>
      </c>
      <c r="CM6357" s="70">
        <v>87.35669289234383</v>
      </c>
    </row>
    <row r="6358" spans="89:91">
      <c r="CK6358" s="63">
        <v>41783</v>
      </c>
      <c r="CL6358" s="70">
        <v>109.48348858393595</v>
      </c>
      <c r="CM6358" s="70">
        <v>87.290795803132298</v>
      </c>
    </row>
    <row r="6359" spans="89:91">
      <c r="CK6359" s="63">
        <v>41784</v>
      </c>
      <c r="CL6359" s="70">
        <v>109.40738935253596</v>
      </c>
      <c r="CM6359" s="70">
        <v>87.224948423064092</v>
      </c>
    </row>
    <row r="6360" spans="89:91">
      <c r="CK6360" s="63">
        <v>41785</v>
      </c>
      <c r="CL6360" s="70">
        <v>109.37052108902112</v>
      </c>
      <c r="CM6360" s="70">
        <v>87.180767567497156</v>
      </c>
    </row>
    <row r="6361" spans="89:91">
      <c r="CK6361" s="63">
        <v>41786</v>
      </c>
      <c r="CL6361" s="70">
        <v>108.8728847748754</v>
      </c>
      <c r="CM6361" s="70">
        <v>87.169004552408737</v>
      </c>
    </row>
    <row r="6362" spans="89:91">
      <c r="CK6362" s="63">
        <v>41787</v>
      </c>
      <c r="CL6362" s="70">
        <v>108.91327271160077</v>
      </c>
      <c r="CM6362" s="70">
        <v>87.13562542300491</v>
      </c>
    </row>
    <row r="6363" spans="89:91">
      <c r="CK6363" s="63">
        <v>41788</v>
      </c>
      <c r="CL6363" s="70">
        <v>109.2077969477149</v>
      </c>
      <c r="CM6363" s="70">
        <v>87.080679079970835</v>
      </c>
    </row>
    <row r="6364" spans="89:91">
      <c r="CK6364" s="63">
        <v>41789</v>
      </c>
      <c r="CL6364" s="70">
        <v>108.87312742382474</v>
      </c>
      <c r="CM6364" s="70">
        <v>87.068869451311556</v>
      </c>
    </row>
    <row r="6365" spans="89:91">
      <c r="CK6365" s="63">
        <v>41790</v>
      </c>
      <c r="CL6365" s="70">
        <v>108.79745243918339</v>
      </c>
      <c r="CM6365" s="70">
        <v>87.003189480289194</v>
      </c>
    </row>
    <row r="6366" spans="89:91">
      <c r="CK6366" s="63">
        <v>41791</v>
      </c>
      <c r="CL6366" s="70">
        <v>108.73217197120807</v>
      </c>
      <c r="CM6366" s="70">
        <v>86.94626328973392</v>
      </c>
    </row>
    <row r="6367" spans="89:91">
      <c r="CK6367" s="63">
        <v>41792</v>
      </c>
      <c r="CL6367" s="70">
        <v>108.20649682957877</v>
      </c>
      <c r="CM6367" s="70">
        <v>86.943142523181862</v>
      </c>
    </row>
    <row r="6368" spans="89:91">
      <c r="CK6368" s="63">
        <v>41793</v>
      </c>
      <c r="CL6368" s="70">
        <v>108.07807196608854</v>
      </c>
      <c r="CM6368" s="70">
        <v>86.993721614700561</v>
      </c>
    </row>
    <row r="6369" spans="89:91">
      <c r="CK6369" s="63">
        <v>41794</v>
      </c>
      <c r="CL6369" s="70">
        <v>107.96694354461931</v>
      </c>
      <c r="CM6369" s="70">
        <v>87.054936865147866</v>
      </c>
    </row>
    <row r="6370" spans="89:91">
      <c r="CK6370" s="63">
        <v>41795</v>
      </c>
      <c r="CL6370" s="70">
        <v>108.65189820446304</v>
      </c>
      <c r="CM6370" s="70">
        <v>87.255557798708125</v>
      </c>
    </row>
    <row r="6371" spans="89:91">
      <c r="CK6371" s="63">
        <v>41796</v>
      </c>
      <c r="CL6371" s="70">
        <v>108.91001903288557</v>
      </c>
      <c r="CM6371" s="70">
        <v>87.198466483551456</v>
      </c>
    </row>
    <row r="6372" spans="89:91">
      <c r="CK6372" s="63">
        <v>41797</v>
      </c>
      <c r="CL6372" s="70">
        <v>108.84467102288838</v>
      </c>
      <c r="CM6372" s="70">
        <v>87.141412523244739</v>
      </c>
    </row>
    <row r="6373" spans="89:91">
      <c r="CK6373" s="63">
        <v>41798</v>
      </c>
      <c r="CL6373" s="70">
        <v>108.77936222289632</v>
      </c>
      <c r="CM6373" s="70">
        <v>87.084395893346624</v>
      </c>
    </row>
    <row r="6374" spans="89:91">
      <c r="CK6374" s="63">
        <v>41799</v>
      </c>
      <c r="CL6374" s="70">
        <v>109.02221666047794</v>
      </c>
      <c r="CM6374" s="70">
        <v>87.02741656943185</v>
      </c>
    </row>
    <row r="6375" spans="89:91">
      <c r="CK6375" s="63">
        <v>41800</v>
      </c>
      <c r="CL6375" s="70">
        <v>108.82244577737707</v>
      </c>
      <c r="CM6375" s="70">
        <v>86.970474527091156</v>
      </c>
    </row>
    <row r="6376" spans="89:91">
      <c r="CK6376" s="63">
        <v>41801</v>
      </c>
      <c r="CL6376" s="70">
        <v>108.6959598854633</v>
      </c>
      <c r="CM6376" s="70">
        <v>86.902879265948116</v>
      </c>
    </row>
    <row r="6377" spans="89:91">
      <c r="CK6377" s="63">
        <v>41802</v>
      </c>
      <c r="CL6377" s="70">
        <v>108.75557554709654</v>
      </c>
      <c r="CM6377" s="70">
        <v>86.846018708370366</v>
      </c>
    </row>
    <row r="6378" spans="89:91">
      <c r="CK6378" s="63">
        <v>41803</v>
      </c>
      <c r="CL6378" s="70">
        <v>108.68935494973144</v>
      </c>
      <c r="CM6378" s="70">
        <v>86.799871845659737</v>
      </c>
    </row>
    <row r="6379" spans="89:91">
      <c r="CK6379" s="63">
        <v>41804</v>
      </c>
      <c r="CL6379" s="70">
        <v>108.62413934223345</v>
      </c>
      <c r="CM6379" s="70">
        <v>86.743078685841425</v>
      </c>
    </row>
    <row r="6380" spans="89:91">
      <c r="CK6380" s="63">
        <v>41805</v>
      </c>
      <c r="CL6380" s="70">
        <v>108.55896286529669</v>
      </c>
      <c r="CM6380" s="70">
        <v>86.68632268578996</v>
      </c>
    </row>
    <row r="6381" spans="89:91">
      <c r="CK6381" s="63">
        <v>41806</v>
      </c>
      <c r="CL6381" s="70">
        <v>108.40696962194556</v>
      </c>
      <c r="CM6381" s="70">
        <v>86.618948273366229</v>
      </c>
    </row>
    <row r="6382" spans="89:91">
      <c r="CK6382" s="63">
        <v>41807</v>
      </c>
      <c r="CL6382" s="70">
        <v>107.72785635847197</v>
      </c>
      <c r="CM6382" s="70">
        <v>86.562273491848913</v>
      </c>
    </row>
    <row r="6383" spans="89:91">
      <c r="CK6383" s="63">
        <v>41808</v>
      </c>
      <c r="CL6383" s="70">
        <v>108.09047555094624</v>
      </c>
      <c r="CM6383" s="70">
        <v>86.516277401179977</v>
      </c>
    </row>
    <row r="6384" spans="89:91">
      <c r="CK6384" s="63">
        <v>41809</v>
      </c>
      <c r="CL6384" s="70">
        <v>108.35854833454069</v>
      </c>
      <c r="CM6384" s="70">
        <v>86.459669797218652</v>
      </c>
    </row>
    <row r="6385" spans="89:91">
      <c r="CK6385" s="63">
        <v>41810</v>
      </c>
      <c r="CL6385" s="70">
        <v>108.29353121708232</v>
      </c>
      <c r="CM6385" s="70">
        <v>86.403099231614974</v>
      </c>
    </row>
    <row r="6386" spans="89:91">
      <c r="CK6386" s="63">
        <v>41811</v>
      </c>
      <c r="CL6386" s="70">
        <v>108.22855311108759</v>
      </c>
      <c r="CM6386" s="70">
        <v>86.346565680134816</v>
      </c>
    </row>
    <row r="6387" spans="89:91">
      <c r="CK6387" s="63">
        <v>41812</v>
      </c>
      <c r="CL6387" s="70">
        <v>108.16361399314884</v>
      </c>
      <c r="CM6387" s="70">
        <v>86.290069118559757</v>
      </c>
    </row>
    <row r="6388" spans="89:91">
      <c r="CK6388" s="63">
        <v>41813</v>
      </c>
      <c r="CL6388" s="70">
        <v>108.34573327895187</v>
      </c>
      <c r="CM6388" s="70">
        <v>86.233609522687331</v>
      </c>
    </row>
    <row r="6389" spans="89:91">
      <c r="CK6389" s="63">
        <v>41814</v>
      </c>
      <c r="CL6389" s="70">
        <v>108.1151476229337</v>
      </c>
      <c r="CM6389" s="70">
        <v>86.177186868330864</v>
      </c>
    </row>
    <row r="6390" spans="89:91">
      <c r="CK6390" s="63">
        <v>41815</v>
      </c>
      <c r="CL6390" s="70">
        <v>108.42275944377491</v>
      </c>
      <c r="CM6390" s="70">
        <v>86.141987060257108</v>
      </c>
    </row>
    <row r="6391" spans="89:91">
      <c r="CK6391" s="63">
        <v>41816</v>
      </c>
      <c r="CL6391" s="70">
        <v>108.39707268299735</v>
      </c>
      <c r="CM6391" s="70">
        <v>86.085624354481666</v>
      </c>
    </row>
    <row r="6392" spans="89:91">
      <c r="CK6392" s="63">
        <v>41817</v>
      </c>
      <c r="CL6392" s="70">
        <v>108.51997981300904</v>
      </c>
      <c r="CM6392" s="70">
        <v>86.02929852682702</v>
      </c>
    </row>
    <row r="6393" spans="89:91">
      <c r="CK6393" s="63">
        <v>41818</v>
      </c>
      <c r="CL6393" s="70">
        <v>108.45486583370125</v>
      </c>
      <c r="CM6393" s="70">
        <v>85.973009553163777</v>
      </c>
    </row>
    <row r="6394" spans="89:91">
      <c r="CK6394" s="63">
        <v>41819</v>
      </c>
      <c r="CL6394" s="70">
        <v>108.38979092397591</v>
      </c>
      <c r="CM6394" s="70">
        <v>85.916757409378405</v>
      </c>
    </row>
    <row r="6395" spans="89:91">
      <c r="CK6395" s="63">
        <v>41820</v>
      </c>
      <c r="CL6395" s="70">
        <v>108.33174023712009</v>
      </c>
      <c r="CM6395" s="70">
        <v>85.871100426276087</v>
      </c>
    </row>
    <row r="6396" spans="89:91">
      <c r="CK6396" s="63">
        <v>41821</v>
      </c>
      <c r="CL6396" s="70">
        <v>108.4324956748637</v>
      </c>
      <c r="CM6396" s="70">
        <v>85.839365596036117</v>
      </c>
    </row>
    <row r="6397" spans="89:91">
      <c r="CK6397" s="63">
        <v>41822</v>
      </c>
      <c r="CL6397" s="70">
        <v>107.96163939578751</v>
      </c>
      <c r="CM6397" s="70">
        <v>85.818182672658381</v>
      </c>
    </row>
    <row r="6398" spans="89:91">
      <c r="CK6398" s="63">
        <v>41823</v>
      </c>
      <c r="CL6398" s="70">
        <v>107.95734773033583</v>
      </c>
      <c r="CM6398" s="70">
        <v>85.765376687792283</v>
      </c>
    </row>
    <row r="6399" spans="89:91">
      <c r="CK6399" s="63">
        <v>41824</v>
      </c>
      <c r="CL6399" s="70">
        <v>107.92430165293916</v>
      </c>
      <c r="CM6399" s="70">
        <v>85.712603195714479</v>
      </c>
    </row>
    <row r="6400" spans="89:91">
      <c r="CK6400" s="63">
        <v>41825</v>
      </c>
      <c r="CL6400" s="70">
        <v>107.86086907878844</v>
      </c>
      <c r="CM6400" s="70">
        <v>85.659862176431304</v>
      </c>
    </row>
    <row r="6401" spans="89:91">
      <c r="CK6401" s="63">
        <v>41826</v>
      </c>
      <c r="CL6401" s="70">
        <v>107.79747378717192</v>
      </c>
      <c r="CM6401" s="70">
        <v>85.607153609961472</v>
      </c>
    </row>
    <row r="6402" spans="89:91">
      <c r="CK6402" s="63">
        <v>41827</v>
      </c>
      <c r="CL6402" s="70">
        <v>107.62154153285491</v>
      </c>
      <c r="CM6402" s="70">
        <v>85.575503398547013</v>
      </c>
    </row>
    <row r="6403" spans="89:91">
      <c r="CK6403" s="63">
        <v>41828</v>
      </c>
      <c r="CL6403" s="70">
        <v>107.73946130012828</v>
      </c>
      <c r="CM6403" s="70">
        <v>85.55436621674086</v>
      </c>
    </row>
    <row r="6404" spans="89:91">
      <c r="CK6404" s="63">
        <v>41829</v>
      </c>
      <c r="CL6404" s="70">
        <v>107.67613736600774</v>
      </c>
      <c r="CM6404" s="70">
        <v>85.50172256446379</v>
      </c>
    </row>
    <row r="6405" spans="89:91">
      <c r="CK6405" s="63">
        <v>41830</v>
      </c>
      <c r="CL6405" s="70">
        <v>107.55858863982462</v>
      </c>
      <c r="CM6405" s="70">
        <v>85.480592004328344</v>
      </c>
    </row>
    <row r="6406" spans="89:91">
      <c r="CK6406" s="63">
        <v>41831</v>
      </c>
      <c r="CL6406" s="70">
        <v>107.46629993850753</v>
      </c>
      <c r="CM6406" s="70">
        <v>85.480429294445315</v>
      </c>
    </row>
    <row r="6407" spans="89:91">
      <c r="CK6407" s="63">
        <v>41832</v>
      </c>
      <c r="CL6407" s="70">
        <v>107.40313655514396</v>
      </c>
      <c r="CM6407" s="70">
        <v>85.427831137328809</v>
      </c>
    </row>
    <row r="6408" spans="89:91">
      <c r="CK6408" s="63">
        <v>41833</v>
      </c>
      <c r="CL6408" s="70">
        <v>107.3400102960975</v>
      </c>
      <c r="CM6408" s="70">
        <v>85.375265345119161</v>
      </c>
    </row>
    <row r="6409" spans="89:91">
      <c r="CK6409" s="63">
        <v>41834</v>
      </c>
      <c r="CL6409" s="70">
        <v>107.42956774388416</v>
      </c>
      <c r="CM6409" s="70">
        <v>85.31226413543088</v>
      </c>
    </row>
    <row r="6410" spans="89:91">
      <c r="CK6410" s="63">
        <v>41835</v>
      </c>
      <c r="CL6410" s="70">
        <v>107.07830909919407</v>
      </c>
      <c r="CM6410" s="70">
        <v>85.259769454367671</v>
      </c>
    </row>
    <row r="6411" spans="89:91">
      <c r="CK6411" s="63">
        <v>41836</v>
      </c>
      <c r="CL6411" s="70">
        <v>106.95876365083143</v>
      </c>
      <c r="CM6411" s="70">
        <v>85.249126611754491</v>
      </c>
    </row>
    <row r="6412" spans="89:91">
      <c r="CK6412" s="63">
        <v>41837</v>
      </c>
      <c r="CL6412" s="70">
        <v>106.59413838020801</v>
      </c>
      <c r="CM6412" s="70">
        <v>85.217567683048415</v>
      </c>
    </row>
    <row r="6413" spans="89:91">
      <c r="CK6413" s="63">
        <v>41838</v>
      </c>
      <c r="CL6413" s="70">
        <v>106.80877535891126</v>
      </c>
      <c r="CM6413" s="70">
        <v>85.206899358903257</v>
      </c>
    </row>
    <row r="6414" spans="89:91">
      <c r="CK6414" s="63">
        <v>41839</v>
      </c>
      <c r="CL6414" s="70">
        <v>106.74599843602057</v>
      </c>
      <c r="CM6414" s="70">
        <v>85.154469511312627</v>
      </c>
    </row>
    <row r="6415" spans="89:91">
      <c r="CK6415" s="63">
        <v>41840</v>
      </c>
      <c r="CL6415" s="70">
        <v>106.68325841030463</v>
      </c>
      <c r="CM6415" s="70">
        <v>85.102071925063981</v>
      </c>
    </row>
    <row r="6416" spans="89:91">
      <c r="CK6416" s="63">
        <v>41841</v>
      </c>
      <c r="CL6416" s="70">
        <v>106.7104486051059</v>
      </c>
      <c r="CM6416" s="70">
        <v>85.049706580306108</v>
      </c>
    </row>
    <row r="6417" spans="89:91">
      <c r="CK6417" s="63">
        <v>41842</v>
      </c>
      <c r="CL6417" s="70">
        <v>106.86287945754982</v>
      </c>
      <c r="CM6417" s="70">
        <v>85.059871525918609</v>
      </c>
    </row>
    <row r="6418" spans="89:91">
      <c r="CK6418" s="63">
        <v>41843</v>
      </c>
      <c r="CL6418" s="70">
        <v>106.71449376125599</v>
      </c>
      <c r="CM6418" s="70">
        <v>85.038761954157266</v>
      </c>
    </row>
    <row r="6419" spans="89:91">
      <c r="CK6419" s="63">
        <v>41844</v>
      </c>
      <c r="CL6419" s="70">
        <v>106.74935529984005</v>
      </c>
      <c r="CM6419" s="70">
        <v>85.048856744804311</v>
      </c>
    </row>
    <row r="6420" spans="89:91">
      <c r="CK6420" s="63">
        <v>41845</v>
      </c>
      <c r="CL6420" s="70">
        <v>106.48575015279805</v>
      </c>
      <c r="CM6420" s="70">
        <v>85.027715529629617</v>
      </c>
    </row>
    <row r="6421" spans="89:91">
      <c r="CK6421" s="63">
        <v>41846</v>
      </c>
      <c r="CL6421" s="70">
        <v>106.42316308816937</v>
      </c>
      <c r="CM6421" s="70">
        <v>84.975395938144189</v>
      </c>
    </row>
    <row r="6422" spans="89:91">
      <c r="CK6422" s="63">
        <v>41847</v>
      </c>
      <c r="CL6422" s="70">
        <v>106.3606128091261</v>
      </c>
      <c r="CM6422" s="70">
        <v>84.9231085401575</v>
      </c>
    </row>
    <row r="6423" spans="89:91">
      <c r="CK6423" s="63">
        <v>41848</v>
      </c>
      <c r="CL6423" s="70">
        <v>106.45192444065815</v>
      </c>
      <c r="CM6423" s="70">
        <v>84.93312099987763</v>
      </c>
    </row>
    <row r="6424" spans="89:91">
      <c r="CK6424" s="63">
        <v>41849</v>
      </c>
      <c r="CL6424" s="70">
        <v>106.3369099030903</v>
      </c>
      <c r="CM6424" s="70">
        <v>84.963832106965739</v>
      </c>
    </row>
    <row r="6425" spans="89:91">
      <c r="CK6425" s="63">
        <v>41850</v>
      </c>
      <c r="CL6425" s="70">
        <v>105.76072019198715</v>
      </c>
      <c r="CM6425" s="70">
        <v>85.004838441476267</v>
      </c>
    </row>
    <row r="6426" spans="89:91">
      <c r="CK6426" s="63">
        <v>41851</v>
      </c>
      <c r="CL6426" s="70">
        <v>105.74637534541304</v>
      </c>
      <c r="CM6426" s="70">
        <v>85.076838547482396</v>
      </c>
    </row>
    <row r="6427" spans="89:91">
      <c r="CK6427" s="63">
        <v>41852</v>
      </c>
      <c r="CL6427" s="70">
        <v>105.95163180757619</v>
      </c>
      <c r="CM6427" s="70">
        <v>85.248060698300279</v>
      </c>
    </row>
    <row r="6428" spans="89:91">
      <c r="CK6428" s="63">
        <v>41853</v>
      </c>
      <c r="CL6428" s="70">
        <v>105.88156998203138</v>
      </c>
      <c r="CM6428" s="70">
        <v>85.18108307379984</v>
      </c>
    </row>
    <row r="6429" spans="89:91">
      <c r="CK6429" s="63">
        <v>41854</v>
      </c>
      <c r="CL6429" s="70">
        <v>105.81155448573429</v>
      </c>
      <c r="CM6429" s="70">
        <v>85.114158072222992</v>
      </c>
    </row>
    <row r="6430" spans="89:91">
      <c r="CK6430" s="63">
        <v>41855</v>
      </c>
      <c r="CL6430" s="70">
        <v>106.17096888912243</v>
      </c>
      <c r="CM6430" s="70">
        <v>85.295116499196013</v>
      </c>
    </row>
    <row r="6431" spans="89:91">
      <c r="CK6431" s="63">
        <v>41856</v>
      </c>
      <c r="CL6431" s="70">
        <v>105.63463872942873</v>
      </c>
      <c r="CM6431" s="70">
        <v>85.310647281080236</v>
      </c>
    </row>
    <row r="6432" spans="89:91">
      <c r="CK6432" s="63">
        <v>41857</v>
      </c>
      <c r="CL6432" s="70">
        <v>105.69769946683469</v>
      </c>
      <c r="CM6432" s="70">
        <v>85.253930548976697</v>
      </c>
    </row>
    <row r="6433" spans="89:91">
      <c r="CK6433" s="63">
        <v>41858</v>
      </c>
      <c r="CL6433" s="70">
        <v>105.45622927254992</v>
      </c>
      <c r="CM6433" s="70">
        <v>85.186948312656938</v>
      </c>
    </row>
    <row r="6434" spans="89:91">
      <c r="CK6434" s="63">
        <v>41859</v>
      </c>
      <c r="CL6434" s="70">
        <v>105.52463850393707</v>
      </c>
      <c r="CM6434" s="70">
        <v>85.140606444740001</v>
      </c>
    </row>
    <row r="6435" spans="89:91">
      <c r="CK6435" s="63">
        <v>41860</v>
      </c>
      <c r="CL6435" s="70">
        <v>105.4548590329897</v>
      </c>
      <c r="CM6435" s="70">
        <v>85.073713244806953</v>
      </c>
    </row>
    <row r="6436" spans="89:91">
      <c r="CK6436" s="63">
        <v>41861</v>
      </c>
      <c r="CL6436" s="70">
        <v>105.38512570457961</v>
      </c>
      <c r="CM6436" s="70">
        <v>85.006872601466867</v>
      </c>
    </row>
    <row r="6437" spans="89:91">
      <c r="CK6437" s="63">
        <v>41862</v>
      </c>
      <c r="CL6437" s="70">
        <v>105.47213674223403</v>
      </c>
      <c r="CM6437" s="70">
        <v>84.929814846480753</v>
      </c>
    </row>
    <row r="6438" spans="89:91">
      <c r="CK6438" s="63">
        <v>41863</v>
      </c>
      <c r="CL6438" s="70">
        <v>105.42642617742206</v>
      </c>
      <c r="CM6438" s="70">
        <v>84.883610377742059</v>
      </c>
    </row>
    <row r="6439" spans="89:91">
      <c r="CK6439" s="63">
        <v>41864</v>
      </c>
      <c r="CL6439" s="70">
        <v>105.35426673001729</v>
      </c>
      <c r="CM6439" s="70">
        <v>84.827172590284434</v>
      </c>
    </row>
    <row r="6440" spans="89:91">
      <c r="CK6440" s="63">
        <v>41865</v>
      </c>
      <c r="CL6440" s="70">
        <v>105.43502109955512</v>
      </c>
      <c r="CM6440" s="70">
        <v>84.801507409053727</v>
      </c>
    </row>
    <row r="6441" spans="89:91">
      <c r="CK6441" s="63">
        <v>41866</v>
      </c>
      <c r="CL6441" s="70">
        <v>105.50985791370869</v>
      </c>
      <c r="CM6441" s="70">
        <v>84.775830193906145</v>
      </c>
    </row>
    <row r="6442" spans="89:91">
      <c r="CK6442" s="63">
        <v>41867</v>
      </c>
      <c r="CL6442" s="70">
        <v>105.4400882166092</v>
      </c>
      <c r="CM6442" s="70">
        <v>84.709223591070511</v>
      </c>
    </row>
    <row r="6443" spans="89:91">
      <c r="CK6443" s="63">
        <v>41868</v>
      </c>
      <c r="CL6443" s="70">
        <v>105.37036465558391</v>
      </c>
      <c r="CM6443" s="70">
        <v>84.642669319654445</v>
      </c>
    </row>
    <row r="6444" spans="89:91">
      <c r="CK6444" s="63">
        <v>41869</v>
      </c>
      <c r="CL6444" s="70">
        <v>105.3006872001248</v>
      </c>
      <c r="CM6444" s="70">
        <v>84.576167338542291</v>
      </c>
    </row>
    <row r="6445" spans="89:91">
      <c r="CK6445" s="63">
        <v>41870</v>
      </c>
      <c r="CL6445" s="70">
        <v>105.4072241397312</v>
      </c>
      <c r="CM6445" s="70">
        <v>84.560743882225211</v>
      </c>
    </row>
    <row r="6446" spans="89:91">
      <c r="CK6446" s="63">
        <v>41871</v>
      </c>
      <c r="CL6446" s="70">
        <v>105.5905321431966</v>
      </c>
      <c r="CM6446" s="70">
        <v>84.871604039392864</v>
      </c>
    </row>
    <row r="6447" spans="89:91">
      <c r="CK6447" s="63">
        <v>41872</v>
      </c>
      <c r="CL6447" s="70">
        <v>106.42428559209796</v>
      </c>
      <c r="CM6447" s="70">
        <v>85.538546410791284</v>
      </c>
    </row>
    <row r="6448" spans="89:91">
      <c r="CK6448" s="63">
        <v>41873</v>
      </c>
      <c r="CL6448" s="70">
        <v>105.99364291121458</v>
      </c>
      <c r="CM6448" s="70">
        <v>85.573152756122113</v>
      </c>
    </row>
    <row r="6449" spans="89:91">
      <c r="CK6449" s="63">
        <v>41874</v>
      </c>
      <c r="CL6449" s="70">
        <v>105.92355330530847</v>
      </c>
      <c r="CM6449" s="70">
        <v>85.505919713567621</v>
      </c>
    </row>
    <row r="6450" spans="89:91">
      <c r="CK6450" s="63">
        <v>41875</v>
      </c>
      <c r="CL6450" s="70">
        <v>105.85351004702015</v>
      </c>
      <c r="CM6450" s="70">
        <v>85.438739494613301</v>
      </c>
    </row>
    <row r="6451" spans="89:91">
      <c r="CK6451" s="63">
        <v>41876</v>
      </c>
      <c r="CL6451" s="70">
        <v>105.5621706910552</v>
      </c>
      <c r="CM6451" s="70">
        <v>85.371612057756835</v>
      </c>
    </row>
    <row r="6452" spans="89:91">
      <c r="CK6452" s="63">
        <v>41877</v>
      </c>
      <c r="CL6452" s="70">
        <v>105.75207077889755</v>
      </c>
      <c r="CM6452" s="70">
        <v>85.314686622368598</v>
      </c>
    </row>
    <row r="6453" spans="89:91">
      <c r="CK6453" s="63">
        <v>41878</v>
      </c>
      <c r="CL6453" s="70">
        <v>105.85771588050135</v>
      </c>
      <c r="CM6453" s="70">
        <v>85.196950217380987</v>
      </c>
    </row>
    <row r="6454" spans="89:91">
      <c r="CK6454" s="63">
        <v>41879</v>
      </c>
      <c r="CL6454" s="70">
        <v>106.06391735019587</v>
      </c>
      <c r="CM6454" s="70">
        <v>85.170546025239318</v>
      </c>
    </row>
    <row r="6455" spans="89:91">
      <c r="CK6455" s="63">
        <v>41880</v>
      </c>
      <c r="CL6455" s="70">
        <v>106.01289973875055</v>
      </c>
      <c r="CM6455" s="70">
        <v>85.063127872632762</v>
      </c>
    </row>
    <row r="6456" spans="89:91">
      <c r="CK6456" s="63">
        <v>41881</v>
      </c>
      <c r="CL6456" s="70">
        <v>105.94279739902927</v>
      </c>
      <c r="CM6456" s="70">
        <v>84.996295545998976</v>
      </c>
    </row>
    <row r="6457" spans="89:91">
      <c r="CK6457" s="63">
        <v>41882</v>
      </c>
      <c r="CL6457" s="70">
        <v>105.87274141534625</v>
      </c>
      <c r="CM6457" s="70">
        <v>84.929515728131264</v>
      </c>
    </row>
    <row r="6458" spans="89:91">
      <c r="CK6458" s="63">
        <v>41883</v>
      </c>
      <c r="CL6458" s="70">
        <v>105.7704798240312</v>
      </c>
      <c r="CM6458" s="70">
        <v>84.91826815148724</v>
      </c>
    </row>
    <row r="6459" spans="89:91">
      <c r="CK6459" s="63">
        <v>41884</v>
      </c>
      <c r="CL6459" s="70">
        <v>105.64936749114831</v>
      </c>
      <c r="CM6459" s="70">
        <v>84.88679410751098</v>
      </c>
    </row>
    <row r="6460" spans="89:91">
      <c r="CK6460" s="63">
        <v>41885</v>
      </c>
      <c r="CL6460" s="70">
        <v>105.68354140724981</v>
      </c>
      <c r="CM6460" s="70">
        <v>84.814977273348333</v>
      </c>
    </row>
    <row r="6461" spans="89:91">
      <c r="CK6461" s="63">
        <v>41886</v>
      </c>
      <c r="CL6461" s="70">
        <v>105.08527355268546</v>
      </c>
      <c r="CM6461" s="70">
        <v>84.642468349545922</v>
      </c>
    </row>
    <row r="6462" spans="89:91">
      <c r="CK6462" s="63">
        <v>41887</v>
      </c>
      <c r="CL6462" s="70">
        <v>105.19724944418644</v>
      </c>
      <c r="CM6462" s="70">
        <v>84.711792874912192</v>
      </c>
    </row>
    <row r="6463" spans="89:91">
      <c r="CK6463" s="63">
        <v>41888</v>
      </c>
      <c r="CL6463" s="70">
        <v>105.10471672017651</v>
      </c>
      <c r="CM6463" s="70">
        <v>84.640124097165526</v>
      </c>
    </row>
    <row r="6464" spans="89:91">
      <c r="CK6464" s="63">
        <v>41889</v>
      </c>
      <c r="CL6464" s="70">
        <v>105.01226538902671</v>
      </c>
      <c r="CM6464" s="70">
        <v>84.56851595340531</v>
      </c>
    </row>
    <row r="6465" spans="89:91">
      <c r="CK6465" s="63">
        <v>41890</v>
      </c>
      <c r="CL6465" s="70">
        <v>104.21726783492282</v>
      </c>
      <c r="CM6465" s="70">
        <v>84.356391142482764</v>
      </c>
    </row>
    <row r="6466" spans="89:91">
      <c r="CK6466" s="63">
        <v>41891</v>
      </c>
      <c r="CL6466" s="70">
        <v>103.85041043267611</v>
      </c>
      <c r="CM6466" s="70">
        <v>84.274990308572399</v>
      </c>
    </row>
    <row r="6467" spans="89:91">
      <c r="CK6467" s="63">
        <v>41892</v>
      </c>
      <c r="CL6467" s="70">
        <v>103.46312908969595</v>
      </c>
      <c r="CM6467" s="70">
        <v>84.203691079208355</v>
      </c>
    </row>
    <row r="6468" spans="89:91">
      <c r="CK6468" s="63">
        <v>41893</v>
      </c>
      <c r="CL6468" s="70">
        <v>103.6002910889739</v>
      </c>
      <c r="CM6468" s="70">
        <v>84.142467939297106</v>
      </c>
    </row>
    <row r="6469" spans="89:91">
      <c r="CK6469" s="63">
        <v>41894</v>
      </c>
      <c r="CL6469" s="70">
        <v>102.67229065397608</v>
      </c>
      <c r="CM6469" s="70">
        <v>84.081288122394668</v>
      </c>
    </row>
    <row r="6470" spans="89:91">
      <c r="CK6470" s="63">
        <v>41895</v>
      </c>
      <c r="CL6470" s="70">
        <v>102.58197891308211</v>
      </c>
      <c r="CM6470" s="70">
        <v>84.010152771027492</v>
      </c>
    </row>
    <row r="6471" spans="89:91">
      <c r="CK6471" s="63">
        <v>41896</v>
      </c>
      <c r="CL6471" s="70">
        <v>102.49174661144581</v>
      </c>
      <c r="CM6471" s="70">
        <v>83.939077602351702</v>
      </c>
    </row>
    <row r="6472" spans="89:91">
      <c r="CK6472" s="63">
        <v>41897</v>
      </c>
      <c r="CL6472" s="70">
        <v>102.2314271270677</v>
      </c>
      <c r="CM6472" s="70">
        <v>83.868062565450913</v>
      </c>
    </row>
    <row r="6473" spans="89:91">
      <c r="CK6473" s="63">
        <v>41898</v>
      </c>
      <c r="CL6473" s="70">
        <v>102.58350509336327</v>
      </c>
      <c r="CM6473" s="70">
        <v>83.807081080959691</v>
      </c>
    </row>
    <row r="6474" spans="89:91">
      <c r="CK6474" s="63">
        <v>41899</v>
      </c>
      <c r="CL6474" s="70">
        <v>102.14195585544927</v>
      </c>
      <c r="CM6474" s="70">
        <v>83.875688188195824</v>
      </c>
    </row>
    <row r="6475" spans="89:91">
      <c r="CK6475" s="63">
        <v>41900</v>
      </c>
      <c r="CL6475" s="70">
        <v>101.84342440312632</v>
      </c>
      <c r="CM6475" s="70">
        <v>83.804726780685698</v>
      </c>
    </row>
    <row r="6476" spans="89:91">
      <c r="CK6476" s="63">
        <v>41901</v>
      </c>
      <c r="CL6476" s="70">
        <v>101.5026064864234</v>
      </c>
      <c r="CM6476" s="70">
        <v>83.783566305348018</v>
      </c>
    </row>
    <row r="6477" spans="89:91">
      <c r="CK6477" s="63">
        <v>41902</v>
      </c>
      <c r="CL6477" s="70">
        <v>101.4133236133262</v>
      </c>
      <c r="CM6477" s="70">
        <v>83.712682835779276</v>
      </c>
    </row>
    <row r="6478" spans="89:91">
      <c r="CK6478" s="63">
        <v>41903</v>
      </c>
      <c r="CL6478" s="70">
        <v>101.3241192744825</v>
      </c>
      <c r="CM6478" s="70">
        <v>83.641859335802167</v>
      </c>
    </row>
    <row r="6479" spans="89:91">
      <c r="CK6479" s="63">
        <v>41904</v>
      </c>
      <c r="CL6479" s="70">
        <v>100.93267204839211</v>
      </c>
      <c r="CM6479" s="70">
        <v>83.620710511124798</v>
      </c>
    </row>
    <row r="6480" spans="89:91">
      <c r="CK6480" s="63">
        <v>41905</v>
      </c>
      <c r="CL6480" s="70">
        <v>100.65916230303031</v>
      </c>
      <c r="CM6480" s="70">
        <v>83.480562929386579</v>
      </c>
    </row>
    <row r="6481" spans="89:91">
      <c r="CK6481" s="63">
        <v>41906</v>
      </c>
      <c r="CL6481" s="70">
        <v>100.54463363738849</v>
      </c>
      <c r="CM6481" s="70">
        <v>83.409935809977242</v>
      </c>
    </row>
    <row r="6482" spans="89:91">
      <c r="CK6482" s="63">
        <v>41907</v>
      </c>
      <c r="CL6482" s="70">
        <v>100.05021814616946</v>
      </c>
      <c r="CM6482" s="70">
        <v>83.378959592183634</v>
      </c>
    </row>
    <row r="6483" spans="89:91">
      <c r="CK6483" s="63">
        <v>41908</v>
      </c>
      <c r="CL6483" s="70">
        <v>100.19771490081106</v>
      </c>
      <c r="CM6483" s="70">
        <v>83.555653767170938</v>
      </c>
    </row>
    <row r="6484" spans="89:91">
      <c r="CK6484" s="63">
        <v>41909</v>
      </c>
      <c r="CL6484" s="70">
        <v>100.10957982552786</v>
      </c>
      <c r="CM6484" s="70">
        <v>83.484963118607254</v>
      </c>
    </row>
    <row r="6485" spans="89:91">
      <c r="CK6485" s="63">
        <v>41910</v>
      </c>
      <c r="CL6485" s="70">
        <v>100.0215222748819</v>
      </c>
      <c r="CM6485" s="70">
        <v>83.414332276502762</v>
      </c>
    </row>
    <row r="6486" spans="89:91">
      <c r="CK6486" s="63">
        <v>41911</v>
      </c>
      <c r="CL6486" s="70">
        <v>99.681967445721014</v>
      </c>
      <c r="CM6486" s="70">
        <v>83.560776546654793</v>
      </c>
    </row>
    <row r="6487" spans="89:91">
      <c r="CK6487" s="63">
        <v>41912</v>
      </c>
      <c r="CL6487" s="70">
        <v>98.904468928674817</v>
      </c>
      <c r="CM6487" s="70">
        <v>83.085986021136364</v>
      </c>
    </row>
    <row r="6488" spans="89:91">
      <c r="CK6488" s="63">
        <v>41913</v>
      </c>
      <c r="CL6488" s="70">
        <v>98.784612522438564</v>
      </c>
      <c r="CM6488" s="70">
        <v>83.240919061925908</v>
      </c>
    </row>
    <row r="6489" spans="89:91">
      <c r="CK6489" s="63">
        <v>41914</v>
      </c>
      <c r="CL6489" s="70">
        <v>98.817958879115707</v>
      </c>
      <c r="CM6489" s="70">
        <v>83.149523663434749</v>
      </c>
    </row>
    <row r="6490" spans="89:91">
      <c r="CK6490" s="63">
        <v>41915</v>
      </c>
      <c r="CL6490" s="70">
        <v>98.609392907162288</v>
      </c>
      <c r="CM6490" s="70">
        <v>83.156609687192187</v>
      </c>
    </row>
    <row r="6491" spans="89:91">
      <c r="CK6491" s="63">
        <v>41916</v>
      </c>
      <c r="CL6491" s="70">
        <v>98.558527603263514</v>
      </c>
      <c r="CM6491" s="70">
        <v>83.114487027062111</v>
      </c>
    </row>
    <row r="6492" spans="89:91">
      <c r="CK6492" s="63">
        <v>41917</v>
      </c>
      <c r="CL6492" s="70">
        <v>98.507688537018851</v>
      </c>
      <c r="CM6492" s="70">
        <v>83.072385704003196</v>
      </c>
    </row>
    <row r="6493" spans="89:91">
      <c r="CK6493" s="63">
        <v>41918</v>
      </c>
      <c r="CL6493" s="70">
        <v>99.40478687016244</v>
      </c>
      <c r="CM6493" s="70">
        <v>83.079436065613891</v>
      </c>
    </row>
    <row r="6494" spans="89:91">
      <c r="CK6494" s="63">
        <v>41919</v>
      </c>
      <c r="CL6494" s="70">
        <v>99.836461450451338</v>
      </c>
      <c r="CM6494" s="70">
        <v>83.03735249748442</v>
      </c>
    </row>
    <row r="6495" spans="89:91">
      <c r="CK6495" s="63">
        <v>41920</v>
      </c>
      <c r="CL6495" s="70">
        <v>99.753769571540857</v>
      </c>
      <c r="CM6495" s="70">
        <v>83.093451441475281</v>
      </c>
    </row>
    <row r="6496" spans="89:91">
      <c r="CK6496" s="63">
        <v>41921</v>
      </c>
      <c r="CL6496" s="70">
        <v>100.10292781386529</v>
      </c>
      <c r="CM6496" s="70">
        <v>83.10041650974928</v>
      </c>
    </row>
    <row r="6497" spans="89:91">
      <c r="CK6497" s="63">
        <v>41922</v>
      </c>
      <c r="CL6497" s="70">
        <v>99.690172508706638</v>
      </c>
      <c r="CM6497" s="70">
        <v>83.019097604581304</v>
      </c>
    </row>
    <row r="6498" spans="89:91">
      <c r="CK6498" s="63">
        <v>41923</v>
      </c>
      <c r="CL6498" s="70">
        <v>99.63874971042263</v>
      </c>
      <c r="CM6498" s="70">
        <v>82.977044600666702</v>
      </c>
    </row>
    <row r="6499" spans="89:91">
      <c r="CK6499" s="63">
        <v>41924</v>
      </c>
      <c r="CL6499" s="70">
        <v>99.587353437362907</v>
      </c>
      <c r="CM6499" s="70">
        <v>82.935012898539156</v>
      </c>
    </row>
    <row r="6500" spans="89:91">
      <c r="CK6500" s="63">
        <v>41925</v>
      </c>
      <c r="CL6500" s="70">
        <v>99.535983675845046</v>
      </c>
      <c r="CM6500" s="70">
        <v>82.89300248740831</v>
      </c>
    </row>
    <row r="6501" spans="89:91">
      <c r="CK6501" s="63">
        <v>41926</v>
      </c>
      <c r="CL6501" s="70">
        <v>99.778221913713026</v>
      </c>
      <c r="CM6501" s="70">
        <v>82.91951761983627</v>
      </c>
    </row>
    <row r="6502" spans="89:91">
      <c r="CK6502" s="63">
        <v>41927</v>
      </c>
      <c r="CL6502" s="70">
        <v>99.126816382744494</v>
      </c>
      <c r="CM6502" s="70">
        <v>82.877515057779121</v>
      </c>
    </row>
    <row r="6503" spans="89:91">
      <c r="CK6503" s="63">
        <v>41928</v>
      </c>
      <c r="CL6503" s="70">
        <v>98.928192702955272</v>
      </c>
      <c r="CM6503" s="70">
        <v>82.845310183355522</v>
      </c>
    </row>
    <row r="6504" spans="89:91">
      <c r="CK6504" s="63">
        <v>41929</v>
      </c>
      <c r="CL6504" s="70">
        <v>99.218699758608381</v>
      </c>
      <c r="CM6504" s="70">
        <v>82.8228881291775</v>
      </c>
    </row>
    <row r="6505" spans="89:91">
      <c r="CK6505" s="63">
        <v>41930</v>
      </c>
      <c r="CL6505" s="70">
        <v>99.167520158299823</v>
      </c>
      <c r="CM6505" s="70">
        <v>82.780934514416444</v>
      </c>
    </row>
    <row r="6506" spans="89:91">
      <c r="CK6506" s="63">
        <v>41931</v>
      </c>
      <c r="CL6506" s="70">
        <v>99.116366957767667</v>
      </c>
      <c r="CM6506" s="70">
        <v>82.73900215109721</v>
      </c>
    </row>
    <row r="6507" spans="89:91">
      <c r="CK6507" s="63">
        <v>41932</v>
      </c>
      <c r="CL6507" s="70">
        <v>98.97802804180462</v>
      </c>
      <c r="CM6507" s="70">
        <v>82.814170440010102</v>
      </c>
    </row>
    <row r="6508" spans="89:91">
      <c r="CK6508" s="63">
        <v>41933</v>
      </c>
      <c r="CL6508" s="70">
        <v>98.684237327441821</v>
      </c>
      <c r="CM6508" s="70">
        <v>82.772221241160906</v>
      </c>
    </row>
    <row r="6509" spans="89:91">
      <c r="CK6509" s="63">
        <v>41934</v>
      </c>
      <c r="CL6509" s="70">
        <v>98.280985078697839</v>
      </c>
      <c r="CM6509" s="70">
        <v>82.740040027295578</v>
      </c>
    </row>
    <row r="6510" spans="89:91">
      <c r="CK6510" s="63">
        <v>41935</v>
      </c>
      <c r="CL6510" s="70">
        <v>97.92566963107511</v>
      </c>
      <c r="CM6510" s="70">
        <v>82.698128378921183</v>
      </c>
    </row>
    <row r="6511" spans="89:91">
      <c r="CK6511" s="63">
        <v>41936</v>
      </c>
      <c r="CL6511" s="70">
        <v>98.633108624951575</v>
      </c>
      <c r="CM6511" s="70">
        <v>82.685448552541573</v>
      </c>
    </row>
    <row r="6512" spans="89:91">
      <c r="CK6512" s="63">
        <v>41937</v>
      </c>
      <c r="CL6512" s="70">
        <v>98.582231087865324</v>
      </c>
      <c r="CM6512" s="70">
        <v>82.643564557268306</v>
      </c>
    </row>
    <row r="6513" spans="89:91">
      <c r="CK6513" s="63">
        <v>41938</v>
      </c>
      <c r="CL6513" s="70">
        <v>98.531379794743373</v>
      </c>
      <c r="CM6513" s="70">
        <v>82.601701778171403</v>
      </c>
    </row>
    <row r="6514" spans="89:91">
      <c r="CK6514" s="63">
        <v>41939</v>
      </c>
      <c r="CL6514" s="70">
        <v>97.826279521462979</v>
      </c>
      <c r="CM6514" s="70">
        <v>82.637636803848721</v>
      </c>
    </row>
    <row r="6515" spans="89:91">
      <c r="CK6515" s="63">
        <v>41940</v>
      </c>
      <c r="CL6515" s="70">
        <v>98.500099617192987</v>
      </c>
      <c r="CM6515" s="70">
        <v>82.615211327909506</v>
      </c>
    </row>
    <row r="6516" spans="89:91">
      <c r="CK6516" s="63">
        <v>41941</v>
      </c>
      <c r="CL6516" s="70">
        <v>98.676431280997278</v>
      </c>
      <c r="CM6516" s="70">
        <v>82.563650682978135</v>
      </c>
    </row>
    <row r="6517" spans="89:91">
      <c r="CK6517" s="63">
        <v>41942</v>
      </c>
      <c r="CL6517" s="70">
        <v>99.189518774229697</v>
      </c>
      <c r="CM6517" s="70">
        <v>82.512121075584446</v>
      </c>
    </row>
    <row r="6518" spans="89:91">
      <c r="CK6518" s="63">
        <v>41943</v>
      </c>
      <c r="CL6518" s="70">
        <v>98.049691480903945</v>
      </c>
      <c r="CM6518" s="70">
        <v>82.470324878676578</v>
      </c>
    </row>
    <row r="6519" spans="89:91">
      <c r="CK6519" s="63">
        <v>41944</v>
      </c>
      <c r="CL6519" s="70">
        <v>97.997707292533207</v>
      </c>
      <c r="CM6519" s="70">
        <v>82.42105701550328</v>
      </c>
    </row>
    <row r="6520" spans="89:91">
      <c r="CK6520" s="63">
        <v>41945</v>
      </c>
      <c r="CL6520" s="70">
        <v>97.94575066524709</v>
      </c>
      <c r="CM6520" s="70">
        <v>82.371818585005911</v>
      </c>
    </row>
    <row r="6521" spans="89:91">
      <c r="CK6521" s="63">
        <v>41946</v>
      </c>
      <c r="CL6521" s="70">
        <v>97.366486418399916</v>
      </c>
      <c r="CM6521" s="70">
        <v>82.400089672725585</v>
      </c>
    </row>
    <row r="6522" spans="89:91">
      <c r="CK6522" s="63">
        <v>41947</v>
      </c>
      <c r="CL6522" s="70">
        <v>97.254780879897254</v>
      </c>
      <c r="CM6522" s="70">
        <v>82.35086376814192</v>
      </c>
    </row>
    <row r="6523" spans="89:91">
      <c r="CK6523" s="63">
        <v>41948</v>
      </c>
      <c r="CL6523" s="70">
        <v>97.028121421346327</v>
      </c>
      <c r="CM6523" s="70">
        <v>82.301667271168</v>
      </c>
    </row>
    <row r="6524" spans="89:91">
      <c r="CK6524" s="63">
        <v>41949</v>
      </c>
      <c r="CL6524" s="70">
        <v>96.976678851104239</v>
      </c>
      <c r="CM6524" s="70">
        <v>82.252500164235769</v>
      </c>
    </row>
    <row r="6525" spans="89:91">
      <c r="CK6525" s="63">
        <v>41950</v>
      </c>
      <c r="CL6525" s="70">
        <v>96.143374051968166</v>
      </c>
      <c r="CM6525" s="70">
        <v>82.222686210330437</v>
      </c>
    </row>
    <row r="6526" spans="89:91">
      <c r="CK6526" s="63">
        <v>41951</v>
      </c>
      <c r="CL6526" s="70">
        <v>96.092400558917575</v>
      </c>
      <c r="CM6526" s="70">
        <v>82.173566286771148</v>
      </c>
    </row>
    <row r="6527" spans="89:91">
      <c r="CK6527" s="63">
        <v>41952</v>
      </c>
      <c r="CL6527" s="70">
        <v>96.04145409109907</v>
      </c>
      <c r="CM6527" s="70">
        <v>82.124475707508452</v>
      </c>
    </row>
    <row r="6528" spans="89:91">
      <c r="CK6528" s="63">
        <v>41953</v>
      </c>
      <c r="CL6528" s="70">
        <v>96.239177486568337</v>
      </c>
      <c r="CM6528" s="70">
        <v>82.065769870469722</v>
      </c>
    </row>
    <row r="6529" spans="89:91">
      <c r="CK6529" s="63">
        <v>41954</v>
      </c>
      <c r="CL6529" s="70">
        <v>96.006726961894131</v>
      </c>
      <c r="CM6529" s="70">
        <v>82.026382511762023</v>
      </c>
    </row>
    <row r="6530" spans="89:91">
      <c r="CK6530" s="63">
        <v>41955</v>
      </c>
      <c r="CL6530" s="70">
        <v>95.983193428942911</v>
      </c>
      <c r="CM6530" s="70">
        <v>81.977379860249115</v>
      </c>
    </row>
    <row r="6531" spans="89:91">
      <c r="CK6531" s="63">
        <v>41956</v>
      </c>
      <c r="CL6531" s="70">
        <v>95.454196724969563</v>
      </c>
      <c r="CM6531" s="70">
        <v>81.928406482974296</v>
      </c>
    </row>
    <row r="6532" spans="89:91">
      <c r="CK6532" s="63">
        <v>41957</v>
      </c>
      <c r="CL6532" s="70">
        <v>95.481579415828577</v>
      </c>
      <c r="CM6532" s="70">
        <v>81.88908392089364</v>
      </c>
    </row>
    <row r="6533" spans="89:91">
      <c r="CK6533" s="63">
        <v>41958</v>
      </c>
      <c r="CL6533" s="70">
        <v>95.430956794427971</v>
      </c>
      <c r="CM6533" s="70">
        <v>81.840163291710539</v>
      </c>
    </row>
    <row r="6534" spans="89:91">
      <c r="CK6534" s="63">
        <v>41959</v>
      </c>
      <c r="CL6534" s="70">
        <v>95.380361012233507</v>
      </c>
      <c r="CM6534" s="70">
        <v>81.791271887765333</v>
      </c>
    </row>
    <row r="6535" spans="89:91">
      <c r="CK6535" s="63">
        <v>41960</v>
      </c>
      <c r="CL6535" s="70">
        <v>95.136409242685801</v>
      </c>
      <c r="CM6535" s="70">
        <v>81.752014016553844</v>
      </c>
    </row>
    <row r="6536" spans="89:91">
      <c r="CK6536" s="63">
        <v>41961</v>
      </c>
      <c r="CL6536" s="70">
        <v>95.388244138149119</v>
      </c>
      <c r="CM6536" s="70">
        <v>81.703175273082977</v>
      </c>
    </row>
    <row r="6537" spans="89:91">
      <c r="CK6537" s="63">
        <v>41962</v>
      </c>
      <c r="CL6537" s="70">
        <v>95.487099694300383</v>
      </c>
      <c r="CM6537" s="70">
        <v>81.673551412159298</v>
      </c>
    </row>
    <row r="6538" spans="89:91">
      <c r="CK6538" s="63">
        <v>41963</v>
      </c>
      <c r="CL6538" s="70">
        <v>95.498059560050478</v>
      </c>
      <c r="CM6538" s="70">
        <v>81.624759542334985</v>
      </c>
    </row>
    <row r="6539" spans="89:91">
      <c r="CK6539" s="63">
        <v>41964</v>
      </c>
      <c r="CL6539" s="70">
        <v>95.964282133080275</v>
      </c>
      <c r="CM6539" s="70">
        <v>81.595159610778452</v>
      </c>
    </row>
    <row r="6540" spans="89:91">
      <c r="CK6540" s="63">
        <v>41965</v>
      </c>
      <c r="CL6540" s="70">
        <v>95.913403591353926</v>
      </c>
      <c r="CM6540" s="70">
        <v>81.546414572302865</v>
      </c>
    </row>
    <row r="6541" spans="89:91">
      <c r="CK6541" s="63">
        <v>41966</v>
      </c>
      <c r="CL6541" s="70">
        <v>95.862552024518124</v>
      </c>
      <c r="CM6541" s="70">
        <v>81.497698654167095</v>
      </c>
    </row>
    <row r="6542" spans="89:91">
      <c r="CK6542" s="63">
        <v>41967</v>
      </c>
      <c r="CL6542" s="70">
        <v>95.811727418271303</v>
      </c>
      <c r="CM6542" s="70">
        <v>81.449011838974627</v>
      </c>
    </row>
    <row r="6543" spans="89:91">
      <c r="CK6543" s="63">
        <v>41968</v>
      </c>
      <c r="CL6543" s="70">
        <v>95.640506472650983</v>
      </c>
      <c r="CM6543" s="70">
        <v>81.467263747522196</v>
      </c>
    </row>
    <row r="6544" spans="89:91">
      <c r="CK6544" s="63">
        <v>41969</v>
      </c>
      <c r="CL6544" s="70">
        <v>96.168869265515625</v>
      </c>
      <c r="CM6544" s="70">
        <v>81.418595114176597</v>
      </c>
    </row>
    <row r="6545" spans="89:91">
      <c r="CK6545" s="63">
        <v>41970</v>
      </c>
      <c r="CL6545" s="70">
        <v>95.877901400088334</v>
      </c>
      <c r="CM6545" s="70">
        <v>81.39859686335997</v>
      </c>
    </row>
    <row r="6546" spans="89:91">
      <c r="CK6546" s="63">
        <v>41971</v>
      </c>
      <c r="CL6546" s="70">
        <v>94.843045237077035</v>
      </c>
      <c r="CM6546" s="70">
        <v>81.330886453363604</v>
      </c>
    </row>
    <row r="6547" spans="89:91">
      <c r="CK6547" s="63">
        <v>41972</v>
      </c>
      <c r="CL6547" s="70">
        <v>94.792761155048908</v>
      </c>
      <c r="CM6547" s="70">
        <v>81.282299291964151</v>
      </c>
    </row>
    <row r="6548" spans="89:91">
      <c r="CK6548" s="63">
        <v>41973</v>
      </c>
      <c r="CL6548" s="70">
        <v>94.742503732739479</v>
      </c>
      <c r="CM6548" s="70">
        <v>81.233741156588579</v>
      </c>
    </row>
    <row r="6549" spans="89:91">
      <c r="CK6549" s="63">
        <v>41974</v>
      </c>
      <c r="CL6549" s="70">
        <v>95.077337496890308</v>
      </c>
      <c r="CM6549" s="70">
        <v>81.262589289160545</v>
      </c>
    </row>
    <row r="6550" spans="89:91">
      <c r="CK6550" s="63">
        <v>41975</v>
      </c>
      <c r="CL6550" s="70">
        <v>94.646408462924825</v>
      </c>
      <c r="CM6550" s="70">
        <v>81.29137619653163</v>
      </c>
    </row>
    <row r="6551" spans="89:91">
      <c r="CK6551" s="63">
        <v>41976</v>
      </c>
      <c r="CL6551" s="70">
        <v>94.876224353601657</v>
      </c>
      <c r="CM6551" s="70">
        <v>81.263021850000769</v>
      </c>
    </row>
    <row r="6552" spans="89:91">
      <c r="CK6552" s="63">
        <v>41977</v>
      </c>
      <c r="CL6552" s="70">
        <v>94.550164396412683</v>
      </c>
      <c r="CM6552" s="70">
        <v>81.282211957536546</v>
      </c>
    </row>
    <row r="6553" spans="89:91">
      <c r="CK6553" s="63">
        <v>41978</v>
      </c>
      <c r="CL6553" s="70">
        <v>94.30988765788392</v>
      </c>
      <c r="CM6553" s="70">
        <v>81.310854350185551</v>
      </c>
    </row>
    <row r="6554" spans="89:91">
      <c r="CK6554" s="63">
        <v>41979</v>
      </c>
      <c r="CL6554" s="70">
        <v>94.275736071824923</v>
      </c>
      <c r="CM6554" s="70">
        <v>81.263461953968246</v>
      </c>
    </row>
    <row r="6555" spans="89:91">
      <c r="CK6555" s="63">
        <v>41980</v>
      </c>
      <c r="CL6555" s="70">
        <v>94.241596852770712</v>
      </c>
      <c r="CM6555" s="70">
        <v>81.216097180621688</v>
      </c>
    </row>
    <row r="6556" spans="89:91">
      <c r="CK6556" s="63">
        <v>41981</v>
      </c>
      <c r="CL6556" s="70">
        <v>94.207469996242907</v>
      </c>
      <c r="CM6556" s="70">
        <v>81.168760014045745</v>
      </c>
    </row>
    <row r="6557" spans="89:91">
      <c r="CK6557" s="63">
        <v>41982</v>
      </c>
      <c r="CL6557" s="70">
        <v>94.169203152530287</v>
      </c>
      <c r="CM6557" s="70">
        <v>81.07404980098822</v>
      </c>
    </row>
    <row r="6558" spans="89:91">
      <c r="CK6558" s="63">
        <v>41983</v>
      </c>
      <c r="CL6558" s="70">
        <v>93.947803551014673</v>
      </c>
      <c r="CM6558" s="70">
        <v>81.017320825467252</v>
      </c>
    </row>
    <row r="6559" spans="89:91">
      <c r="CK6559" s="63">
        <v>41984</v>
      </c>
      <c r="CL6559" s="70">
        <v>93.360721611485076</v>
      </c>
      <c r="CM6559" s="70">
        <v>80.960630436998358</v>
      </c>
    </row>
    <row r="6560" spans="89:91">
      <c r="CK6560" s="63">
        <v>41985</v>
      </c>
      <c r="CL6560" s="70">
        <v>93.200777498232441</v>
      </c>
      <c r="CM6560" s="70">
        <v>80.922905730847717</v>
      </c>
    </row>
    <row r="6561" spans="89:91">
      <c r="CK6561" s="63">
        <v>41986</v>
      </c>
      <c r="CL6561" s="70">
        <v>93.167027544197495</v>
      </c>
      <c r="CM6561" s="70">
        <v>80.875739452223527</v>
      </c>
    </row>
    <row r="6562" spans="89:91">
      <c r="CK6562" s="63">
        <v>41987</v>
      </c>
      <c r="CL6562" s="70">
        <v>93.133289811727906</v>
      </c>
      <c r="CM6562" s="70">
        <v>80.828600664676429</v>
      </c>
    </row>
    <row r="6563" spans="89:91">
      <c r="CK6563" s="63">
        <v>41988</v>
      </c>
      <c r="CL6563" s="70">
        <v>92.680600627969383</v>
      </c>
      <c r="CM6563" s="70">
        <v>80.781489352183101</v>
      </c>
    </row>
    <row r="6564" spans="89:91">
      <c r="CK6564" s="63">
        <v>41989</v>
      </c>
      <c r="CL6564" s="70">
        <v>92.198543930438674</v>
      </c>
      <c r="CM6564" s="70">
        <v>80.734405498729643</v>
      </c>
    </row>
    <row r="6565" spans="89:91">
      <c r="CK6565" s="63">
        <v>41990</v>
      </c>
      <c r="CL6565" s="70">
        <v>92.481722924894385</v>
      </c>
      <c r="CM6565" s="70">
        <v>80.687349088311336</v>
      </c>
    </row>
    <row r="6566" spans="89:91">
      <c r="CK6566" s="63">
        <v>41991</v>
      </c>
      <c r="CL6566" s="70">
        <v>92.741944707209782</v>
      </c>
      <c r="CM6566" s="70">
        <v>80.630889591530462</v>
      </c>
    </row>
    <row r="6567" spans="89:91">
      <c r="CK6567" s="63">
        <v>41992</v>
      </c>
      <c r="CL6567" s="70">
        <v>92.595477072646773</v>
      </c>
      <c r="CM6567" s="70">
        <v>80.593318532608521</v>
      </c>
    </row>
    <row r="6568" spans="89:91">
      <c r="CK6568" s="63">
        <v>41993</v>
      </c>
      <c r="CL6568" s="70">
        <v>92.561946310576602</v>
      </c>
      <c r="CM6568" s="70">
        <v>80.546344355361356</v>
      </c>
    </row>
    <row r="6569" spans="89:91">
      <c r="CK6569" s="63">
        <v>41994</v>
      </c>
      <c r="CL6569" s="70">
        <v>92.528427690697839</v>
      </c>
      <c r="CM6569" s="70">
        <v>80.499397557224114</v>
      </c>
    </row>
    <row r="6570" spans="89:91">
      <c r="CK6570" s="63">
        <v>41995</v>
      </c>
      <c r="CL6570" s="70">
        <v>92.458433003296818</v>
      </c>
      <c r="CM6570" s="70">
        <v>80.443069576089528</v>
      </c>
    </row>
    <row r="6571" spans="89:91">
      <c r="CK6571" s="63">
        <v>41996</v>
      </c>
      <c r="CL6571" s="70">
        <v>91.766443697265103</v>
      </c>
      <c r="CM6571" s="70">
        <v>80.396182972120684</v>
      </c>
    </row>
    <row r="6572" spans="89:91">
      <c r="CK6572" s="63">
        <v>41997</v>
      </c>
      <c r="CL6572" s="70">
        <v>91.909346415474033</v>
      </c>
      <c r="CM6572" s="70">
        <v>80.37751644137586</v>
      </c>
    </row>
    <row r="6573" spans="89:91">
      <c r="CK6573" s="63">
        <v>41998</v>
      </c>
      <c r="CL6573" s="70">
        <v>91.876064115688877</v>
      </c>
      <c r="CM6573" s="70">
        <v>80.330668045345647</v>
      </c>
    </row>
    <row r="6574" spans="89:91">
      <c r="CK6574" s="63">
        <v>41999</v>
      </c>
      <c r="CL6574" s="70">
        <v>91.842793868121703</v>
      </c>
      <c r="CM6574" s="70">
        <v>80.283846955113219</v>
      </c>
    </row>
    <row r="6575" spans="89:91">
      <c r="CK6575" s="63">
        <v>42000</v>
      </c>
      <c r="CL6575" s="70">
        <v>91.809535668408174</v>
      </c>
      <c r="CM6575" s="70">
        <v>80.237053154763288</v>
      </c>
    </row>
    <row r="6576" spans="89:91">
      <c r="CK6576" s="63">
        <v>42001</v>
      </c>
      <c r="CL6576" s="70">
        <v>91.7762895121855</v>
      </c>
      <c r="CM6576" s="70">
        <v>80.190286628389799</v>
      </c>
    </row>
    <row r="6577" spans="89:91">
      <c r="CK6577" s="63">
        <v>42002</v>
      </c>
      <c r="CL6577" s="70">
        <v>91.602667644330765</v>
      </c>
      <c r="CM6577" s="70">
        <v>80.134177133583634</v>
      </c>
    </row>
    <row r="6578" spans="89:91">
      <c r="CK6578" s="63">
        <v>42003</v>
      </c>
      <c r="CL6578" s="70">
        <v>92.265916042363344</v>
      </c>
      <c r="CM6578" s="70">
        <v>80.078105803926832</v>
      </c>
    </row>
    <row r="6579" spans="89:91">
      <c r="CK6579" s="63">
        <v>42004</v>
      </c>
      <c r="CL6579" s="70">
        <v>92.01382023904327</v>
      </c>
      <c r="CM6579" s="70">
        <v>80.031431920729815</v>
      </c>
    </row>
    <row r="6580" spans="89:91">
      <c r="CK6580" s="63">
        <v>42005</v>
      </c>
      <c r="CL6580" s="70">
        <v>91.968950440949925</v>
      </c>
      <c r="CM6580" s="70">
        <v>79.972057965215853</v>
      </c>
    </row>
    <row r="6581" spans="89:91">
      <c r="CK6581" s="63">
        <v>42006</v>
      </c>
      <c r="CL6581" s="70">
        <v>91.283413539761597</v>
      </c>
      <c r="CM6581" s="70">
        <v>79.950109757705249</v>
      </c>
    </row>
    <row r="6582" spans="89:91">
      <c r="CK6582" s="63">
        <v>42007</v>
      </c>
      <c r="CL6582" s="70">
        <v>91.238899918610343</v>
      </c>
      <c r="CM6582" s="70">
        <v>79.890796133718212</v>
      </c>
    </row>
    <row r="6583" spans="89:91">
      <c r="CK6583" s="63">
        <v>42008</v>
      </c>
      <c r="CL6583" s="70">
        <v>91.194408004167798</v>
      </c>
      <c r="CM6583" s="70">
        <v>79.831526513498019</v>
      </c>
    </row>
    <row r="6584" spans="89:91">
      <c r="CK6584" s="63">
        <v>42009</v>
      </c>
      <c r="CL6584" s="70">
        <v>90.651136219974944</v>
      </c>
      <c r="CM6584" s="70">
        <v>79.828248708371774</v>
      </c>
    </row>
    <row r="6585" spans="89:91">
      <c r="CK6585" s="63">
        <v>42010</v>
      </c>
      <c r="CL6585" s="70">
        <v>91.086636092188428</v>
      </c>
      <c r="CM6585" s="70">
        <v>79.871520442591773</v>
      </c>
    </row>
    <row r="6586" spans="89:91">
      <c r="CK6586" s="63">
        <v>42011</v>
      </c>
      <c r="CL6586" s="70">
        <v>91.07264105536926</v>
      </c>
      <c r="CM6586" s="70">
        <v>79.933305655412255</v>
      </c>
    </row>
    <row r="6587" spans="89:91">
      <c r="CK6587" s="63">
        <v>42012</v>
      </c>
      <c r="CL6587" s="70">
        <v>91.42625989267772</v>
      </c>
      <c r="CM6587" s="70">
        <v>79.939131816854442</v>
      </c>
    </row>
    <row r="6588" spans="89:91">
      <c r="CK6588" s="63">
        <v>42013</v>
      </c>
      <c r="CL6588" s="70">
        <v>91.770661594312813</v>
      </c>
      <c r="CM6588" s="70">
        <v>79.870529336942582</v>
      </c>
    </row>
    <row r="6589" spans="89:91">
      <c r="CK6589" s="63">
        <v>42014</v>
      </c>
      <c r="CL6589" s="70">
        <v>91.725910370573487</v>
      </c>
      <c r="CM6589" s="70">
        <v>79.811274752313565</v>
      </c>
    </row>
    <row r="6590" spans="89:91">
      <c r="CK6590" s="63">
        <v>42015</v>
      </c>
      <c r="CL6590" s="70">
        <v>91.681180969407848</v>
      </c>
      <c r="CM6590" s="70">
        <v>79.75206412765111</v>
      </c>
    </row>
    <row r="6591" spans="89:91">
      <c r="CK6591" s="63">
        <v>42016</v>
      </c>
      <c r="CL6591" s="70">
        <v>91.353278152620661</v>
      </c>
      <c r="CM6591" s="70">
        <v>79.692897430342086</v>
      </c>
    </row>
    <row r="6592" spans="89:91">
      <c r="CK6592" s="63">
        <v>42017</v>
      </c>
      <c r="CL6592" s="70">
        <v>91.608486743158451</v>
      </c>
      <c r="CM6592" s="70">
        <v>79.652313511426371</v>
      </c>
    </row>
    <row r="6593" spans="89:91">
      <c r="CK6593" s="63">
        <v>42018</v>
      </c>
      <c r="CL6593" s="70">
        <v>91.758842821662299</v>
      </c>
      <c r="CM6593" s="70">
        <v>79.611745947346719</v>
      </c>
    </row>
    <row r="6594" spans="89:91">
      <c r="CK6594" s="63">
        <v>42019</v>
      </c>
      <c r="CL6594" s="70">
        <v>91.469262719586325</v>
      </c>
      <c r="CM6594" s="70">
        <v>79.571194736173268</v>
      </c>
    </row>
    <row r="6595" spans="89:91">
      <c r="CK6595" s="63">
        <v>42020</v>
      </c>
      <c r="CL6595" s="70">
        <v>91.501776884593298</v>
      </c>
      <c r="CM6595" s="70">
        <v>79.549157529156815</v>
      </c>
    </row>
    <row r="6596" spans="89:91">
      <c r="CK6596" s="63">
        <v>42021</v>
      </c>
      <c r="CL6596" s="70">
        <v>91.457156780316282</v>
      </c>
      <c r="CM6596" s="70">
        <v>79.490141364795448</v>
      </c>
    </row>
    <row r="6597" spans="89:91">
      <c r="CK6597" s="63">
        <v>42022</v>
      </c>
      <c r="CL6597" s="70">
        <v>91.412558434673628</v>
      </c>
      <c r="CM6597" s="70">
        <v>79.431168983520735</v>
      </c>
    </row>
    <row r="6598" spans="89:91">
      <c r="CK6598" s="63">
        <v>42023</v>
      </c>
      <c r="CL6598" s="70">
        <v>91.21207137886725</v>
      </c>
      <c r="CM6598" s="70">
        <v>79.409153381732395</v>
      </c>
    </row>
    <row r="6599" spans="89:91">
      <c r="CK6599" s="63">
        <v>42024</v>
      </c>
      <c r="CL6599" s="70">
        <v>91.414243134267508</v>
      </c>
      <c r="CM6599" s="70">
        <v>79.405569549664051</v>
      </c>
    </row>
    <row r="6600" spans="89:91">
      <c r="CK6600" s="63">
        <v>42025</v>
      </c>
      <c r="CL6600" s="70">
        <v>91.497370640216346</v>
      </c>
      <c r="CM6600" s="70">
        <v>79.392732759407849</v>
      </c>
    </row>
    <row r="6601" spans="89:91">
      <c r="CK6601" s="63">
        <v>42026</v>
      </c>
      <c r="CL6601" s="70">
        <v>91.718479241918104</v>
      </c>
      <c r="CM6601" s="70">
        <v>79.379871311886347</v>
      </c>
    </row>
    <row r="6602" spans="89:91">
      <c r="CK6602" s="63">
        <v>42027</v>
      </c>
      <c r="CL6602" s="70">
        <v>91.318402617895629</v>
      </c>
      <c r="CM6602" s="70">
        <v>79.357784348217237</v>
      </c>
    </row>
    <row r="6603" spans="89:91">
      <c r="CK6603" s="63">
        <v>42028</v>
      </c>
      <c r="CL6603" s="70">
        <v>91.273871934602354</v>
      </c>
      <c r="CM6603" s="70">
        <v>79.298910160357607</v>
      </c>
    </row>
    <row r="6604" spans="89:91">
      <c r="CK6604" s="63">
        <v>42029</v>
      </c>
      <c r="CL6604" s="70">
        <v>91.229362966337987</v>
      </c>
      <c r="CM6604" s="70">
        <v>79.240079650254657</v>
      </c>
    </row>
    <row r="6605" spans="89:91">
      <c r="CK6605" s="63">
        <v>42030</v>
      </c>
      <c r="CL6605" s="70">
        <v>91.082841709428436</v>
      </c>
      <c r="CM6605" s="70">
        <v>79.181292785504567</v>
      </c>
    </row>
    <row r="6606" spans="89:91">
      <c r="CK6606" s="63">
        <v>42031</v>
      </c>
      <c r="CL6606" s="70">
        <v>91.403505745047013</v>
      </c>
      <c r="CM6606" s="70">
        <v>79.159244049453463</v>
      </c>
    </row>
    <row r="6607" spans="89:91">
      <c r="CK6607" s="63">
        <v>42032</v>
      </c>
      <c r="CL6607" s="70">
        <v>91.293655700022143</v>
      </c>
      <c r="CM6607" s="70">
        <v>79.118850801603045</v>
      </c>
    </row>
    <row r="6608" spans="89:91">
      <c r="CK6608" s="63">
        <v>42033</v>
      </c>
      <c r="CL6608" s="70">
        <v>90.664189731694549</v>
      </c>
      <c r="CM6608" s="70">
        <v>79.087633941857661</v>
      </c>
    </row>
    <row r="6609" spans="89:91">
      <c r="CK6609" s="63">
        <v>42034</v>
      </c>
      <c r="CL6609" s="70">
        <v>89.833332210586605</v>
      </c>
      <c r="CM6609" s="70">
        <v>79.120492441960849</v>
      </c>
    </row>
    <row r="6610" spans="89:91">
      <c r="CK6610" s="63">
        <v>42035</v>
      </c>
      <c r="CL6610" s="70">
        <v>89.789525709912382</v>
      </c>
      <c r="CM6610" s="70">
        <v>79.061794296922727</v>
      </c>
    </row>
    <row r="6611" spans="89:91">
      <c r="CK6611" s="63">
        <v>42036</v>
      </c>
      <c r="CL6611" s="70">
        <v>89.768279312771426</v>
      </c>
      <c r="CM6611" s="70">
        <v>79.020365138924092</v>
      </c>
    </row>
    <row r="6612" spans="89:91">
      <c r="CK6612" s="63">
        <v>42037</v>
      </c>
      <c r="CL6612" s="70">
        <v>89.700727776520793</v>
      </c>
      <c r="CM6612" s="70">
        <v>79.088599926709108</v>
      </c>
    </row>
    <row r="6613" spans="89:91">
      <c r="CK6613" s="63">
        <v>42038</v>
      </c>
      <c r="CL6613" s="70">
        <v>90.044787101245319</v>
      </c>
      <c r="CM6613" s="70">
        <v>79.092817048499583</v>
      </c>
    </row>
    <row r="6614" spans="89:91">
      <c r="CK6614" s="63">
        <v>42039</v>
      </c>
      <c r="CL6614" s="70">
        <v>89.483614867730623</v>
      </c>
      <c r="CM6614" s="70">
        <v>79.042244354325419</v>
      </c>
    </row>
    <row r="6615" spans="89:91">
      <c r="CK6615" s="63">
        <v>42040</v>
      </c>
      <c r="CL6615" s="70">
        <v>89.688273928287543</v>
      </c>
      <c r="CM6615" s="70">
        <v>79.00082544068907</v>
      </c>
    </row>
    <row r="6616" spans="89:91">
      <c r="CK6616" s="63">
        <v>42041</v>
      </c>
      <c r="CL6616" s="70">
        <v>89.005579003557372</v>
      </c>
      <c r="CM6616" s="70">
        <v>78.950310514085118</v>
      </c>
    </row>
    <row r="6617" spans="89:91">
      <c r="CK6617" s="63">
        <v>42042</v>
      </c>
      <c r="CL6617" s="70">
        <v>88.984518107374669</v>
      </c>
      <c r="CM6617" s="70">
        <v>78.908939774685436</v>
      </c>
    </row>
    <row r="6618" spans="89:91">
      <c r="CK6618" s="63">
        <v>42043</v>
      </c>
      <c r="CL6618" s="70">
        <v>88.963462194714964</v>
      </c>
      <c r="CM6618" s="70">
        <v>78.867590713960212</v>
      </c>
    </row>
    <row r="6619" spans="89:91">
      <c r="CK6619" s="63">
        <v>42044</v>
      </c>
      <c r="CL6619" s="70">
        <v>88.990520532234925</v>
      </c>
      <c r="CM6619" s="70">
        <v>78.889987058076287</v>
      </c>
    </row>
    <row r="6620" spans="89:91">
      <c r="CK6620" s="63">
        <v>42045</v>
      </c>
      <c r="CL6620" s="70">
        <v>88.521151548786065</v>
      </c>
      <c r="CM6620" s="70">
        <v>78.903239653613625</v>
      </c>
    </row>
    <row r="6621" spans="89:91">
      <c r="CK6621" s="63">
        <v>42046</v>
      </c>
      <c r="CL6621" s="70">
        <v>87.842821079981789</v>
      </c>
      <c r="CM6621" s="70">
        <v>78.916456698059619</v>
      </c>
    </row>
    <row r="6622" spans="89:91">
      <c r="CK6622" s="63">
        <v>42047</v>
      </c>
      <c r="CL6622" s="70">
        <v>88.667079573984381</v>
      </c>
      <c r="CM6622" s="70">
        <v>78.902370961713061</v>
      </c>
    </row>
    <row r="6623" spans="89:91">
      <c r="CK6623" s="63">
        <v>42048</v>
      </c>
      <c r="CL6623" s="70">
        <v>88.668873030589012</v>
      </c>
      <c r="CM6623" s="70">
        <v>78.897362643118825</v>
      </c>
    </row>
    <row r="6624" spans="89:91">
      <c r="CK6624" s="63">
        <v>42049</v>
      </c>
      <c r="CL6624" s="70">
        <v>88.647891807272032</v>
      </c>
      <c r="CM6624" s="70">
        <v>78.856019648924416</v>
      </c>
    </row>
    <row r="6625" spans="89:91">
      <c r="CK6625" s="63">
        <v>42050</v>
      </c>
      <c r="CL6625" s="70">
        <v>88.626915548625476</v>
      </c>
      <c r="CM6625" s="70">
        <v>78.814698318865695</v>
      </c>
    </row>
    <row r="6626" spans="89:91">
      <c r="CK6626" s="63">
        <v>42051</v>
      </c>
      <c r="CL6626" s="70">
        <v>88.605944253474561</v>
      </c>
      <c r="CM6626" s="70">
        <v>78.773398641590433</v>
      </c>
    </row>
    <row r="6627" spans="89:91">
      <c r="CK6627" s="63">
        <v>42052</v>
      </c>
      <c r="CL6627" s="70">
        <v>88.584977920644846</v>
      </c>
      <c r="CM6627" s="70">
        <v>78.732120605752385</v>
      </c>
    </row>
    <row r="6628" spans="89:91">
      <c r="CK6628" s="63">
        <v>42053</v>
      </c>
      <c r="CL6628" s="70">
        <v>88.366800582569766</v>
      </c>
      <c r="CM6628" s="70">
        <v>78.736166942786085</v>
      </c>
    </row>
    <row r="6629" spans="89:91">
      <c r="CK6629" s="63">
        <v>42054</v>
      </c>
      <c r="CL6629" s="70">
        <v>88.196903162310676</v>
      </c>
      <c r="CM6629" s="70">
        <v>78.758299021893251</v>
      </c>
    </row>
    <row r="6630" spans="89:91">
      <c r="CK6630" s="63">
        <v>42055</v>
      </c>
      <c r="CL6630" s="70">
        <v>88.191987103130089</v>
      </c>
      <c r="CM6630" s="70">
        <v>78.771335230862832</v>
      </c>
    </row>
    <row r="6631" spans="89:91">
      <c r="CK6631" s="63">
        <v>42056</v>
      </c>
      <c r="CL6631" s="70">
        <v>88.171118722683389</v>
      </c>
      <c r="CM6631" s="70">
        <v>78.730058276272288</v>
      </c>
    </row>
    <row r="6632" spans="89:91">
      <c r="CK6632" s="63">
        <v>42057</v>
      </c>
      <c r="CL6632" s="70">
        <v>88.150255280205769</v>
      </c>
      <c r="CM6632" s="70">
        <v>78.688802951212011</v>
      </c>
    </row>
    <row r="6633" spans="89:91">
      <c r="CK6633" s="63">
        <v>42058</v>
      </c>
      <c r="CL6633" s="70">
        <v>88.081330231314865</v>
      </c>
      <c r="CM6633" s="70">
        <v>78.710827084714523</v>
      </c>
    </row>
    <row r="6634" spans="89:91">
      <c r="CK6634" s="63">
        <v>42059</v>
      </c>
      <c r="CL6634" s="70">
        <v>88.569809280214571</v>
      </c>
      <c r="CM6634" s="70">
        <v>78.741838628571713</v>
      </c>
    </row>
    <row r="6635" spans="89:91">
      <c r="CK6635" s="63">
        <v>42060</v>
      </c>
      <c r="CL6635" s="70">
        <v>88.250429906425737</v>
      </c>
      <c r="CM6635" s="70">
        <v>78.736686594648091</v>
      </c>
    </row>
    <row r="6636" spans="89:91">
      <c r="CK6636" s="63">
        <v>42061</v>
      </c>
      <c r="CL6636" s="70">
        <v>87.923430862214573</v>
      </c>
      <c r="CM6636" s="70">
        <v>78.686405160673146</v>
      </c>
    </row>
    <row r="6637" spans="89:91">
      <c r="CK6637" s="63">
        <v>42062</v>
      </c>
      <c r="CL6637" s="70">
        <v>88.198342900230401</v>
      </c>
      <c r="CM6637" s="70">
        <v>78.690262248579131</v>
      </c>
    </row>
    <row r="6638" spans="89:91">
      <c r="CK6638" s="63">
        <v>42063</v>
      </c>
      <c r="CL6638" s="70">
        <v>88.177473015846729</v>
      </c>
      <c r="CM6638" s="70">
        <v>78.649027777028849</v>
      </c>
    </row>
    <row r="6639" spans="89:91">
      <c r="CK6639" s="63">
        <v>42064</v>
      </c>
      <c r="CL6639" s="70">
        <v>88.137302896724222</v>
      </c>
      <c r="CM6639" s="70">
        <v>78.607679192121921</v>
      </c>
    </row>
    <row r="6640" spans="89:91">
      <c r="CK6640" s="63">
        <v>42065</v>
      </c>
      <c r="CL6640" s="70">
        <v>87.714725679635848</v>
      </c>
      <c r="CM6640" s="70">
        <v>78.629378298695457</v>
      </c>
    </row>
    <row r="6641" spans="89:91">
      <c r="CK6641" s="63">
        <v>42066</v>
      </c>
      <c r="CL6641" s="70">
        <v>87.663366356326335</v>
      </c>
      <c r="CM6641" s="70">
        <v>78.642033888286761</v>
      </c>
    </row>
    <row r="6642" spans="89:91">
      <c r="CK6642" s="63">
        <v>42067</v>
      </c>
      <c r="CL6642" s="70">
        <v>86.722163179148524</v>
      </c>
      <c r="CM6642" s="70">
        <v>78.645660194973956</v>
      </c>
    </row>
    <row r="6643" spans="89:91">
      <c r="CK6643" s="63">
        <v>42068</v>
      </c>
      <c r="CL6643" s="70">
        <v>86.338659443162442</v>
      </c>
      <c r="CM6643" s="70">
        <v>78.658250466558641</v>
      </c>
    </row>
    <row r="6644" spans="89:91">
      <c r="CK6644" s="63">
        <v>42069</v>
      </c>
      <c r="CL6644" s="70">
        <v>85.571798347538348</v>
      </c>
      <c r="CM6644" s="70">
        <v>78.688775338815205</v>
      </c>
    </row>
    <row r="6645" spans="89:91">
      <c r="CK6645" s="63">
        <v>42070</v>
      </c>
      <c r="CL6645" s="70">
        <v>85.532765936609749</v>
      </c>
      <c r="CM6645" s="70">
        <v>78.647405857204518</v>
      </c>
    </row>
    <row r="6646" spans="89:91">
      <c r="CK6646" s="63">
        <v>42071</v>
      </c>
      <c r="CL6646" s="70">
        <v>85.493751329784047</v>
      </c>
      <c r="CM6646" s="70">
        <v>78.606058124998384</v>
      </c>
    </row>
    <row r="6647" spans="89:91">
      <c r="CK6647" s="63">
        <v>42072</v>
      </c>
      <c r="CL6647" s="70">
        <v>84.94681647790361</v>
      </c>
      <c r="CM6647" s="70">
        <v>78.618555879653059</v>
      </c>
    </row>
    <row r="6648" spans="89:91">
      <c r="CK6648" s="63">
        <v>42073</v>
      </c>
      <c r="CL6648" s="70">
        <v>84.839287651158216</v>
      </c>
      <c r="CM6648" s="70">
        <v>78.631018766739786</v>
      </c>
    </row>
    <row r="6649" spans="89:91">
      <c r="CK6649" s="63">
        <v>42074</v>
      </c>
      <c r="CL6649" s="70">
        <v>84.311523750674709</v>
      </c>
      <c r="CM6649" s="70">
        <v>78.652408014409417</v>
      </c>
    </row>
    <row r="6650" spans="89:91">
      <c r="CK6650" s="63">
        <v>42075</v>
      </c>
      <c r="CL6650" s="70">
        <v>84.121391502670548</v>
      </c>
      <c r="CM6650" s="70">
        <v>78.637927103566042</v>
      </c>
    </row>
    <row r="6651" spans="89:91">
      <c r="CK6651" s="63">
        <v>42076</v>
      </c>
      <c r="CL6651" s="70">
        <v>83.041739669372163</v>
      </c>
      <c r="CM6651" s="70">
        <v>78.623439679627438</v>
      </c>
    </row>
    <row r="6652" spans="89:91">
      <c r="CK6652" s="63">
        <v>42077</v>
      </c>
      <c r="CL6652" s="70">
        <v>83.003861310267951</v>
      </c>
      <c r="CM6652" s="70">
        <v>78.582104547291337</v>
      </c>
    </row>
    <row r="6653" spans="89:91">
      <c r="CK6653" s="63">
        <v>42078</v>
      </c>
      <c r="CL6653" s="70">
        <v>82.966000228861631</v>
      </c>
      <c r="CM6653" s="70">
        <v>78.54079114630116</v>
      </c>
    </row>
    <row r="6654" spans="89:91">
      <c r="CK6654" s="63">
        <v>42079</v>
      </c>
      <c r="CL6654" s="70">
        <v>83.342064183320772</v>
      </c>
      <c r="CM6654" s="70">
        <v>78.499499465231992</v>
      </c>
    </row>
    <row r="6655" spans="89:91">
      <c r="CK6655" s="63">
        <v>42080</v>
      </c>
      <c r="CL6655" s="70">
        <v>82.937632111144538</v>
      </c>
      <c r="CM6655" s="70">
        <v>78.493961351707412</v>
      </c>
    </row>
    <row r="6656" spans="89:91">
      <c r="CK6656" s="63">
        <v>42081</v>
      </c>
      <c r="CL6656" s="70">
        <v>83.41044273911092</v>
      </c>
      <c r="CM6656" s="70">
        <v>78.488407364259317</v>
      </c>
    </row>
    <row r="6657" spans="89:91">
      <c r="CK6657" s="63">
        <v>42082</v>
      </c>
      <c r="CL6657" s="70">
        <v>82.935966335280398</v>
      </c>
      <c r="CM6657" s="70">
        <v>78.473913946632891</v>
      </c>
    </row>
    <row r="6658" spans="89:91">
      <c r="CK6658" s="63">
        <v>42083</v>
      </c>
      <c r="CL6658" s="70">
        <v>84.125469010120909</v>
      </c>
      <c r="CM6658" s="70">
        <v>78.477251840464604</v>
      </c>
    </row>
    <row r="6659" spans="89:91">
      <c r="CK6659" s="63">
        <v>42084</v>
      </c>
      <c r="CL6659" s="70">
        <v>84.087096322630714</v>
      </c>
      <c r="CM6659" s="70">
        <v>78.435993564263299</v>
      </c>
    </row>
    <row r="6660" spans="89:91">
      <c r="CK6660" s="63">
        <v>42085</v>
      </c>
      <c r="CL6660" s="70">
        <v>84.048741138319571</v>
      </c>
      <c r="CM6660" s="70">
        <v>78.394756979001926</v>
      </c>
    </row>
    <row r="6661" spans="89:91">
      <c r="CK6661" s="63">
        <v>42086</v>
      </c>
      <c r="CL6661" s="70">
        <v>84.010403449203594</v>
      </c>
      <c r="CM6661" s="70">
        <v>78.35354207327677</v>
      </c>
    </row>
    <row r="6662" spans="89:91">
      <c r="CK6662" s="63">
        <v>42087</v>
      </c>
      <c r="CL6662" s="70">
        <v>83.972083247302635</v>
      </c>
      <c r="CM6662" s="70">
        <v>78.312348835690145</v>
      </c>
    </row>
    <row r="6663" spans="89:91">
      <c r="CK6663" s="63">
        <v>42088</v>
      </c>
      <c r="CL6663" s="70">
        <v>84.500698014632619</v>
      </c>
      <c r="CM6663" s="70">
        <v>78.288968180468004</v>
      </c>
    </row>
    <row r="6664" spans="89:91">
      <c r="CK6664" s="63">
        <v>42089</v>
      </c>
      <c r="CL6664" s="70">
        <v>84.122737600818425</v>
      </c>
      <c r="CM6664" s="70">
        <v>78.292262822410123</v>
      </c>
    </row>
    <row r="6665" spans="89:91">
      <c r="CK6665" s="63">
        <v>42090</v>
      </c>
      <c r="CL6665" s="70">
        <v>83.95281694202572</v>
      </c>
      <c r="CM6665" s="70">
        <v>78.286646249286562</v>
      </c>
    </row>
    <row r="6666" spans="89:91">
      <c r="CK6666" s="63">
        <v>42091</v>
      </c>
      <c r="CL6666" s="70">
        <v>83.914523007426084</v>
      </c>
      <c r="CM6666" s="70">
        <v>78.245488181208515</v>
      </c>
    </row>
    <row r="6667" spans="89:91">
      <c r="CK6667" s="63">
        <v>42092</v>
      </c>
      <c r="CL6667" s="70">
        <v>83.876246540083415</v>
      </c>
      <c r="CM6667" s="70">
        <v>78.204351751387449</v>
      </c>
    </row>
    <row r="6668" spans="89:91">
      <c r="CK6668" s="63">
        <v>42093</v>
      </c>
      <c r="CL6668" s="70">
        <v>83.685565752346989</v>
      </c>
      <c r="CM6668" s="70">
        <v>78.216469572929839</v>
      </c>
    </row>
    <row r="6669" spans="89:91">
      <c r="CK6669" s="63">
        <v>42094</v>
      </c>
      <c r="CL6669" s="70">
        <v>83.73190139916818</v>
      </c>
      <c r="CM6669" s="70">
        <v>78.228553037423609</v>
      </c>
    </row>
    <row r="6670" spans="89:91">
      <c r="CK6670" s="63">
        <v>42095</v>
      </c>
      <c r="CL6670" s="70">
        <v>84.317148904170381</v>
      </c>
      <c r="CM6670" s="70">
        <v>78.221131832070242</v>
      </c>
    </row>
    <row r="6671" spans="89:91">
      <c r="CK6671" s="63">
        <v>42096</v>
      </c>
      <c r="CL6671" s="70">
        <v>84.265947989933807</v>
      </c>
      <c r="CM6671" s="70">
        <v>78.169407653760132</v>
      </c>
    </row>
    <row r="6672" spans="89:91">
      <c r="CK6672" s="63">
        <v>42097</v>
      </c>
      <c r="CL6672" s="70">
        <v>84.214778167042866</v>
      </c>
      <c r="CM6672" s="70">
        <v>78.117717678363675</v>
      </c>
    </row>
    <row r="6673" spans="89:91">
      <c r="CK6673" s="63">
        <v>42098</v>
      </c>
      <c r="CL6673" s="70">
        <v>84.163639416617613</v>
      </c>
      <c r="CM6673" s="70">
        <v>78.066061883264112</v>
      </c>
    </row>
    <row r="6674" spans="89:91">
      <c r="CK6674" s="63">
        <v>42099</v>
      </c>
      <c r="CL6674" s="70">
        <v>84.112531719789459</v>
      </c>
      <c r="CM6674" s="70">
        <v>78.014440245859419</v>
      </c>
    </row>
    <row r="6675" spans="89:91">
      <c r="CK6675" s="63">
        <v>42100</v>
      </c>
      <c r="CL6675" s="70">
        <v>84.980844052947418</v>
      </c>
      <c r="CM6675" s="70">
        <v>77.998182007296009</v>
      </c>
    </row>
    <row r="6676" spans="89:91">
      <c r="CK6676" s="63">
        <v>42101</v>
      </c>
      <c r="CL6676" s="70">
        <v>84.677258519735076</v>
      </c>
      <c r="CM6676" s="70">
        <v>77.9907376334194</v>
      </c>
    </row>
    <row r="6677" spans="89:91">
      <c r="CK6677" s="63">
        <v>42102</v>
      </c>
      <c r="CL6677" s="70">
        <v>84.992170188708357</v>
      </c>
      <c r="CM6677" s="70">
        <v>77.983268999386951</v>
      </c>
    </row>
    <row r="6678" spans="89:91">
      <c r="CK6678" s="63">
        <v>42103</v>
      </c>
      <c r="CL6678" s="70">
        <v>84.819746409462653</v>
      </c>
      <c r="CM6678" s="70">
        <v>77.966961334282189</v>
      </c>
    </row>
    <row r="6679" spans="89:91">
      <c r="CK6679" s="63">
        <v>42104</v>
      </c>
      <c r="CL6679" s="70">
        <v>84.355979667551367</v>
      </c>
      <c r="CM6679" s="70">
        <v>77.959450114762305</v>
      </c>
    </row>
    <row r="6680" spans="89:91">
      <c r="CK6680" s="63">
        <v>42105</v>
      </c>
      <c r="CL6680" s="70">
        <v>84.304755173644367</v>
      </c>
      <c r="CM6680" s="70">
        <v>77.907898975009559</v>
      </c>
    </row>
    <row r="6681" spans="89:91">
      <c r="CK6681" s="63">
        <v>42106</v>
      </c>
      <c r="CL6681" s="70">
        <v>84.253561785401516</v>
      </c>
      <c r="CM6681" s="70">
        <v>77.856381923747705</v>
      </c>
    </row>
    <row r="6682" spans="89:91">
      <c r="CK6682" s="63">
        <v>42107</v>
      </c>
      <c r="CL6682" s="70">
        <v>83.900966388194547</v>
      </c>
      <c r="CM6682" s="70">
        <v>77.857648022461689</v>
      </c>
    </row>
    <row r="6683" spans="89:91">
      <c r="CK6683" s="63">
        <v>42108</v>
      </c>
      <c r="CL6683" s="70">
        <v>84.545708525748992</v>
      </c>
      <c r="CM6683" s="70">
        <v>77.823735601063632</v>
      </c>
    </row>
    <row r="6684" spans="89:91">
      <c r="CK6684" s="63">
        <v>42109</v>
      </c>
      <c r="CL6684" s="70">
        <v>84.840528203655694</v>
      </c>
      <c r="CM6684" s="70">
        <v>77.842513331074201</v>
      </c>
    </row>
    <row r="6685" spans="89:91">
      <c r="CK6685" s="63">
        <v>42110</v>
      </c>
      <c r="CL6685" s="70">
        <v>85.353831834294112</v>
      </c>
      <c r="CM6685" s="70">
        <v>77.791039516449672</v>
      </c>
    </row>
    <row r="6686" spans="89:91">
      <c r="CK6686" s="63">
        <v>42111</v>
      </c>
      <c r="CL6686" s="70">
        <v>84.825945006345677</v>
      </c>
      <c r="CM6686" s="70">
        <v>77.74836802248457</v>
      </c>
    </row>
    <row r="6687" spans="89:91">
      <c r="CK6687" s="63">
        <v>42112</v>
      </c>
      <c r="CL6687" s="70">
        <v>84.774435129745825</v>
      </c>
      <c r="CM6687" s="70">
        <v>77.696956461992841</v>
      </c>
    </row>
    <row r="6688" spans="89:91">
      <c r="CK6688" s="63">
        <v>42113</v>
      </c>
      <c r="CL6688" s="70">
        <v>84.722956532106537</v>
      </c>
      <c r="CM6688" s="70">
        <v>77.645578897694463</v>
      </c>
    </row>
    <row r="6689" spans="89:91">
      <c r="CK6689" s="63">
        <v>42114</v>
      </c>
      <c r="CL6689" s="70">
        <v>84.812536710092047</v>
      </c>
      <c r="CM6689" s="70">
        <v>77.629238909368027</v>
      </c>
    </row>
    <row r="6690" spans="89:91">
      <c r="CK6690" s="63">
        <v>42115</v>
      </c>
      <c r="CL6690" s="70">
        <v>84.761493800877219</v>
      </c>
      <c r="CM6690" s="70">
        <v>77.604141465637539</v>
      </c>
    </row>
    <row r="6691" spans="89:91">
      <c r="CK6691" s="63">
        <v>42116</v>
      </c>
      <c r="CL6691" s="70">
        <v>84.923729312892604</v>
      </c>
      <c r="CM6691" s="70">
        <v>77.596521931911866</v>
      </c>
    </row>
    <row r="6692" spans="89:91">
      <c r="CK6692" s="63">
        <v>42117</v>
      </c>
      <c r="CL6692" s="70">
        <v>85.323144336027426</v>
      </c>
      <c r="CM6692" s="70">
        <v>77.597612094268996</v>
      </c>
    </row>
    <row r="6693" spans="89:91">
      <c r="CK6693" s="63">
        <v>42118</v>
      </c>
      <c r="CL6693" s="70">
        <v>85.636696566968979</v>
      </c>
      <c r="CM6693" s="70">
        <v>77.589939107898957</v>
      </c>
    </row>
    <row r="6694" spans="89:91">
      <c r="CK6694" s="63">
        <v>42119</v>
      </c>
      <c r="CL6694" s="70">
        <v>85.584694367968964</v>
      </c>
      <c r="CM6694" s="70">
        <v>77.538632309448317</v>
      </c>
    </row>
    <row r="6695" spans="89:91">
      <c r="CK6695" s="63">
        <v>42120</v>
      </c>
      <c r="CL6695" s="70">
        <v>85.532723746888379</v>
      </c>
      <c r="CM6695" s="70">
        <v>77.487359437916538</v>
      </c>
    </row>
    <row r="6696" spans="89:91">
      <c r="CK6696" s="63">
        <v>42121</v>
      </c>
      <c r="CL6696" s="70">
        <v>86.089059611765109</v>
      </c>
      <c r="CM6696" s="70">
        <v>77.479672844587341</v>
      </c>
    </row>
    <row r="6697" spans="89:91">
      <c r="CK6697" s="63">
        <v>42122</v>
      </c>
      <c r="CL6697" s="70">
        <v>86.259707841914178</v>
      </c>
      <c r="CM6697" s="70">
        <v>77.445848390127665</v>
      </c>
    </row>
    <row r="6698" spans="89:91">
      <c r="CK6698" s="63">
        <v>42123</v>
      </c>
      <c r="CL6698" s="70">
        <v>86.196868899640194</v>
      </c>
      <c r="CM6698" s="70">
        <v>77.438131666743161</v>
      </c>
    </row>
    <row r="6699" spans="89:91">
      <c r="CK6699" s="63">
        <v>42124</v>
      </c>
      <c r="CL6699" s="70">
        <v>85.584993528574955</v>
      </c>
      <c r="CM6699" s="70">
        <v>77.430391284901233</v>
      </c>
    </row>
    <row r="6700" spans="89:91">
      <c r="CK6700" s="63">
        <v>42125</v>
      </c>
      <c r="CL6700" s="70">
        <v>85.541264413375288</v>
      </c>
      <c r="CM6700" s="70">
        <v>77.386133651337573</v>
      </c>
    </row>
    <row r="6701" spans="89:91">
      <c r="CK6701" s="63">
        <v>42126</v>
      </c>
      <c r="CL6701" s="70">
        <v>85.497534648325441</v>
      </c>
      <c r="CM6701" s="70">
        <v>77.341901314535292</v>
      </c>
    </row>
    <row r="6702" spans="89:91">
      <c r="CK6702" s="63">
        <v>42127</v>
      </c>
      <c r="CL6702" s="70">
        <v>85.453827238478837</v>
      </c>
      <c r="CM6702" s="70">
        <v>77.2976942600352</v>
      </c>
    </row>
    <row r="6703" spans="89:91">
      <c r="CK6703" s="63">
        <v>42128</v>
      </c>
      <c r="CL6703" s="70">
        <v>84.72723297759903</v>
      </c>
      <c r="CM6703" s="70">
        <v>77.296879214417942</v>
      </c>
    </row>
    <row r="6704" spans="89:91">
      <c r="CK6704" s="63">
        <v>42129</v>
      </c>
      <c r="CL6704" s="70">
        <v>84.930890233343689</v>
      </c>
      <c r="CM6704" s="70">
        <v>77.296039847118806</v>
      </c>
    </row>
    <row r="6705" spans="89:91">
      <c r="CK6705" s="63">
        <v>42130</v>
      </c>
      <c r="CL6705" s="70">
        <v>85.360716399734912</v>
      </c>
      <c r="CM6705" s="70">
        <v>77.295176186207669</v>
      </c>
    </row>
    <row r="6706" spans="89:91">
      <c r="CK6706" s="63">
        <v>42131</v>
      </c>
      <c r="CL6706" s="70">
        <v>85.397879757654422</v>
      </c>
      <c r="CM6706" s="70">
        <v>77.268312807195244</v>
      </c>
    </row>
    <row r="6707" spans="89:91">
      <c r="CK6707" s="63">
        <v>42132</v>
      </c>
      <c r="CL6707" s="70">
        <v>85.805004364543038</v>
      </c>
      <c r="CM6707" s="70">
        <v>77.258761955047049</v>
      </c>
    </row>
    <row r="6708" spans="89:91">
      <c r="CK6708" s="63">
        <v>42133</v>
      </c>
      <c r="CL6708" s="70">
        <v>85.761139772329045</v>
      </c>
      <c r="CM6708" s="70">
        <v>77.214602421310403</v>
      </c>
    </row>
    <row r="6709" spans="89:91">
      <c r="CK6709" s="63">
        <v>42134</v>
      </c>
      <c r="CL6709" s="70">
        <v>85.717297604243612</v>
      </c>
      <c r="CM6709" s="70">
        <v>77.170468128263238</v>
      </c>
    </row>
    <row r="6710" spans="89:91">
      <c r="CK6710" s="63">
        <v>42135</v>
      </c>
      <c r="CL6710" s="70">
        <v>85.051100166587034</v>
      </c>
      <c r="CM6710" s="70">
        <v>77.169552586938565</v>
      </c>
    </row>
    <row r="6711" spans="89:91">
      <c r="CK6711" s="63">
        <v>42136</v>
      </c>
      <c r="CL6711" s="70">
        <v>85.258214548963821</v>
      </c>
      <c r="CM6711" s="70">
        <v>77.15134534561129</v>
      </c>
    </row>
    <row r="6712" spans="89:91">
      <c r="CK6712" s="63">
        <v>42137</v>
      </c>
      <c r="CL6712" s="70">
        <v>85.608871732832228</v>
      </c>
      <c r="CM6712" s="70">
        <v>77.141762539014451</v>
      </c>
    </row>
    <row r="6713" spans="89:91">
      <c r="CK6713" s="63">
        <v>42138</v>
      </c>
      <c r="CL6713" s="70">
        <v>85.889451957579581</v>
      </c>
      <c r="CM6713" s="70">
        <v>77.132165481495377</v>
      </c>
    </row>
    <row r="6714" spans="89:91">
      <c r="CK6714" s="63">
        <v>42139</v>
      </c>
      <c r="CL6714" s="70">
        <v>86.098764791722516</v>
      </c>
      <c r="CM6714" s="70">
        <v>77.113935221287619</v>
      </c>
    </row>
    <row r="6715" spans="89:91">
      <c r="CK6715" s="63">
        <v>42140</v>
      </c>
      <c r="CL6715" s="70">
        <v>86.054750025501278</v>
      </c>
      <c r="CM6715" s="70">
        <v>77.069858467560294</v>
      </c>
    </row>
    <row r="6716" spans="89:91">
      <c r="CK6716" s="63">
        <v>42141</v>
      </c>
      <c r="CL6716" s="70">
        <v>86.010757760179459</v>
      </c>
      <c r="CM6716" s="70">
        <v>77.025806907207112</v>
      </c>
    </row>
    <row r="6717" spans="89:91">
      <c r="CK6717" s="63">
        <v>42142</v>
      </c>
      <c r="CL6717" s="70">
        <v>85.400485678129414</v>
      </c>
      <c r="CM6717" s="70">
        <v>77.033405727924219</v>
      </c>
    </row>
    <row r="6718" spans="89:91">
      <c r="CK6718" s="63">
        <v>42143</v>
      </c>
      <c r="CL6718" s="70">
        <v>85.023249764932515</v>
      </c>
      <c r="CM6718" s="70">
        <v>77.032371415033126</v>
      </c>
    </row>
    <row r="6719" spans="89:91">
      <c r="CK6719" s="63">
        <v>42144</v>
      </c>
      <c r="CL6719" s="70">
        <v>85.068140965924215</v>
      </c>
      <c r="CM6719" s="70">
        <v>77.022718750272233</v>
      </c>
    </row>
    <row r="6720" spans="89:91">
      <c r="CK6720" s="63">
        <v>42145</v>
      </c>
      <c r="CL6720" s="70">
        <v>84.967888556399714</v>
      </c>
      <c r="CM6720" s="70">
        <v>77.030230862965567</v>
      </c>
    </row>
    <row r="6721" spans="89:91">
      <c r="CK6721" s="63">
        <v>42146</v>
      </c>
      <c r="CL6721" s="70">
        <v>84.217780402773812</v>
      </c>
      <c r="CM6721" s="70">
        <v>77.011955588744016</v>
      </c>
    </row>
    <row r="6722" spans="89:91">
      <c r="CK6722" s="63">
        <v>42147</v>
      </c>
      <c r="CL6722" s="70">
        <v>84.174727219315642</v>
      </c>
      <c r="CM6722" s="70">
        <v>76.967937124496245</v>
      </c>
    </row>
    <row r="6723" spans="89:91">
      <c r="CK6723" s="63">
        <v>42148</v>
      </c>
      <c r="CL6723" s="70">
        <v>84.131696045183745</v>
      </c>
      <c r="CM6723" s="70">
        <v>76.923943820305482</v>
      </c>
    </row>
    <row r="6724" spans="89:91">
      <c r="CK6724" s="63">
        <v>42149</v>
      </c>
      <c r="CL6724" s="70">
        <v>84.088686869126661</v>
      </c>
      <c r="CM6724" s="70">
        <v>76.879975661790809</v>
      </c>
    </row>
    <row r="6725" spans="89:91">
      <c r="CK6725" s="63">
        <v>42150</v>
      </c>
      <c r="CL6725" s="70">
        <v>83.280371075417193</v>
      </c>
      <c r="CM6725" s="70">
        <v>76.895987180164283</v>
      </c>
    </row>
    <row r="6726" spans="89:91">
      <c r="CK6726" s="63">
        <v>42151</v>
      </c>
      <c r="CL6726" s="70">
        <v>83.161973744852162</v>
      </c>
      <c r="CM6726" s="70">
        <v>76.894835198801445</v>
      </c>
    </row>
    <row r="6727" spans="89:91">
      <c r="CK6727" s="63">
        <v>42152</v>
      </c>
      <c r="CL6727" s="70">
        <v>83.113895172598347</v>
      </c>
      <c r="CM6727" s="70">
        <v>76.876549118572783</v>
      </c>
    </row>
    <row r="6728" spans="89:91">
      <c r="CK6728" s="63">
        <v>42153</v>
      </c>
      <c r="CL6728" s="70">
        <v>83.153591808568123</v>
      </c>
      <c r="CM6728" s="70">
        <v>76.883909591000872</v>
      </c>
    </row>
    <row r="6729" spans="89:91">
      <c r="CK6729" s="63">
        <v>42154</v>
      </c>
      <c r="CL6729" s="70">
        <v>83.111082651639293</v>
      </c>
      <c r="CM6729" s="70">
        <v>76.839964315235719</v>
      </c>
    </row>
    <row r="6730" spans="89:91">
      <c r="CK6730" s="63">
        <v>42155</v>
      </c>
      <c r="CL6730" s="70">
        <v>83.068595225923531</v>
      </c>
      <c r="CM6730" s="70">
        <v>76.796044157694553</v>
      </c>
    </row>
    <row r="6731" spans="89:91">
      <c r="CK6731" s="63">
        <v>42156</v>
      </c>
      <c r="CL6731" s="70">
        <v>82.808788525309083</v>
      </c>
      <c r="CM6731" s="70">
        <v>76.804777488040614</v>
      </c>
    </row>
    <row r="6732" spans="89:91">
      <c r="CK6732" s="63">
        <v>42157</v>
      </c>
      <c r="CL6732" s="70">
        <v>83.776718377127636</v>
      </c>
      <c r="CM6732" s="70">
        <v>76.822031457973381</v>
      </c>
    </row>
    <row r="6733" spans="89:91">
      <c r="CK6733" s="63">
        <v>42158</v>
      </c>
      <c r="CL6733" s="70">
        <v>83.834293726955849</v>
      </c>
      <c r="CM6733" s="70">
        <v>76.84779760157123</v>
      </c>
    </row>
    <row r="6734" spans="89:91">
      <c r="CK6734" s="63">
        <v>42159</v>
      </c>
      <c r="CL6734" s="70">
        <v>83.773967500730691</v>
      </c>
      <c r="CM6734" s="70">
        <v>76.847950721238803</v>
      </c>
    </row>
    <row r="6735" spans="89:91">
      <c r="CK6735" s="63">
        <v>42160</v>
      </c>
      <c r="CL6735" s="70">
        <v>83.357415239560012</v>
      </c>
      <c r="CM6735" s="70">
        <v>76.85662168287908</v>
      </c>
    </row>
    <row r="6736" spans="89:91">
      <c r="CK6736" s="63">
        <v>42161</v>
      </c>
      <c r="CL6736" s="70">
        <v>83.334806954584167</v>
      </c>
      <c r="CM6736" s="70">
        <v>76.831184329067625</v>
      </c>
    </row>
    <row r="6737" spans="89:91">
      <c r="CK6737" s="63">
        <v>42162</v>
      </c>
      <c r="CL6737" s="70">
        <v>83.312204801450903</v>
      </c>
      <c r="CM6737" s="70">
        <v>76.805755394296071</v>
      </c>
    </row>
    <row r="6738" spans="89:91">
      <c r="CK6738" s="63">
        <v>42163</v>
      </c>
      <c r="CL6738" s="70">
        <v>83.915070263563564</v>
      </c>
      <c r="CM6738" s="70">
        <v>76.814406468800385</v>
      </c>
    </row>
    <row r="6739" spans="89:91">
      <c r="CK6739" s="63">
        <v>42164</v>
      </c>
      <c r="CL6739" s="70">
        <v>84.153744684408366</v>
      </c>
      <c r="CM6739" s="70">
        <v>76.831558482391699</v>
      </c>
    </row>
    <row r="6740" spans="89:91">
      <c r="CK6740" s="63">
        <v>42165</v>
      </c>
      <c r="CL6740" s="70">
        <v>84.219789399582652</v>
      </c>
      <c r="CM6740" s="70">
        <v>76.857202988735935</v>
      </c>
    </row>
    <row r="6741" spans="89:91">
      <c r="CK6741" s="63">
        <v>42166</v>
      </c>
      <c r="CL6741" s="70">
        <v>83.962906218495561</v>
      </c>
      <c r="CM6741" s="70">
        <v>76.857293773055702</v>
      </c>
    </row>
    <row r="6742" spans="89:91">
      <c r="CK6742" s="63">
        <v>42167</v>
      </c>
      <c r="CL6742" s="70">
        <v>84.14501375990973</v>
      </c>
      <c r="CM6742" s="70">
        <v>76.87438933242862</v>
      </c>
    </row>
    <row r="6743" spans="89:91">
      <c r="CK6743" s="63">
        <v>42168</v>
      </c>
      <c r="CL6743" s="70">
        <v>84.122191861642918</v>
      </c>
      <c r="CM6743" s="70">
        <v>76.848946098030936</v>
      </c>
    </row>
    <row r="6744" spans="89:91">
      <c r="CK6744" s="63">
        <v>42169</v>
      </c>
      <c r="CL6744" s="70">
        <v>84.09937615315512</v>
      </c>
      <c r="CM6744" s="70">
        <v>76.823511284619528</v>
      </c>
    </row>
    <row r="6745" spans="89:91">
      <c r="CK6745" s="63">
        <v>42170</v>
      </c>
      <c r="CL6745" s="70">
        <v>84.038078116910924</v>
      </c>
      <c r="CM6745" s="70">
        <v>76.832077623672816</v>
      </c>
    </row>
    <row r="6746" spans="89:91">
      <c r="CK6746" s="63">
        <v>42171</v>
      </c>
      <c r="CL6746" s="70">
        <v>84.15385320536511</v>
      </c>
      <c r="CM6746" s="70">
        <v>76.832134505974864</v>
      </c>
    </row>
    <row r="6747" spans="89:91">
      <c r="CK6747" s="63">
        <v>42172</v>
      </c>
      <c r="CL6747" s="70">
        <v>84.45550913304595</v>
      </c>
      <c r="CM6747" s="70">
        <v>76.85766061182359</v>
      </c>
    </row>
    <row r="6748" spans="89:91">
      <c r="CK6748" s="63">
        <v>42173</v>
      </c>
      <c r="CL6748" s="70">
        <v>84.855143101505959</v>
      </c>
      <c r="CM6748" s="70">
        <v>76.84920241093279</v>
      </c>
    </row>
    <row r="6749" spans="89:91">
      <c r="CK6749" s="63">
        <v>42174</v>
      </c>
      <c r="CL6749" s="70">
        <v>84.586676407768294</v>
      </c>
      <c r="CM6749" s="70">
        <v>76.857715266782208</v>
      </c>
    </row>
    <row r="6750" spans="89:91">
      <c r="CK6750" s="63">
        <v>42175</v>
      </c>
      <c r="CL6750" s="70">
        <v>84.563734721298147</v>
      </c>
      <c r="CM6750" s="70">
        <v>76.832277551025612</v>
      </c>
    </row>
    <row r="6751" spans="89:91">
      <c r="CK6751" s="63">
        <v>42176</v>
      </c>
      <c r="CL6751" s="70">
        <v>84.540799257096111</v>
      </c>
      <c r="CM6751" s="70">
        <v>76.806848254428729</v>
      </c>
    </row>
    <row r="6752" spans="89:91">
      <c r="CK6752" s="63">
        <v>42177</v>
      </c>
      <c r="CL6752" s="70">
        <v>84.562389161404028</v>
      </c>
      <c r="CM6752" s="70">
        <v>76.823819946739462</v>
      </c>
    </row>
    <row r="6753" spans="89:91">
      <c r="CK6753" s="63">
        <v>42178</v>
      </c>
      <c r="CL6753" s="70">
        <v>84.145546623882936</v>
      </c>
      <c r="CM6753" s="70">
        <v>76.832296282808599</v>
      </c>
    </row>
    <row r="6754" spans="89:91">
      <c r="CK6754" s="63">
        <v>42179</v>
      </c>
      <c r="CL6754" s="70">
        <v>84.196507383702169</v>
      </c>
      <c r="CM6754" s="70">
        <v>76.840758592579064</v>
      </c>
    </row>
    <row r="6755" spans="89:91">
      <c r="CK6755" s="63">
        <v>42180</v>
      </c>
      <c r="CL6755" s="70">
        <v>83.997488388206264</v>
      </c>
      <c r="CM6755" s="70">
        <v>76.849206884406968</v>
      </c>
    </row>
    <row r="6756" spans="89:91">
      <c r="CK6756" s="63">
        <v>42181</v>
      </c>
      <c r="CL6756" s="70">
        <v>83.879729847214463</v>
      </c>
      <c r="CM6756" s="70">
        <v>76.866108462134832</v>
      </c>
    </row>
    <row r="6757" spans="89:91">
      <c r="CK6757" s="63">
        <v>42182</v>
      </c>
      <c r="CL6757" s="70">
        <v>83.856979899526749</v>
      </c>
      <c r="CM6757" s="70">
        <v>76.840667968469504</v>
      </c>
    </row>
    <row r="6758" spans="89:91">
      <c r="CK6758" s="63">
        <v>42183</v>
      </c>
      <c r="CL6758" s="70">
        <v>83.834236122103533</v>
      </c>
      <c r="CM6758" s="70">
        <v>76.815235894883315</v>
      </c>
    </row>
    <row r="6759" spans="89:91">
      <c r="CK6759" s="63">
        <v>42184</v>
      </c>
      <c r="CL6759" s="70">
        <v>84.028427476994352</v>
      </c>
      <c r="CM6759" s="70">
        <v>76.832106693446605</v>
      </c>
    </row>
    <row r="6760" spans="89:91">
      <c r="CK6760" s="63">
        <v>42185</v>
      </c>
      <c r="CL6760" s="70">
        <v>84.046698510746907</v>
      </c>
      <c r="CM6760" s="70">
        <v>76.848957909995335</v>
      </c>
    </row>
    <row r="6761" spans="89:91">
      <c r="CK6761" s="63">
        <v>42186</v>
      </c>
      <c r="CL6761" s="70">
        <v>83.504664555573115</v>
      </c>
      <c r="CM6761" s="70">
        <v>76.842548859949119</v>
      </c>
    </row>
    <row r="6762" spans="89:91">
      <c r="CK6762" s="63">
        <v>42187</v>
      </c>
      <c r="CL6762" s="70">
        <v>83.925741559506633</v>
      </c>
      <c r="CM6762" s="70">
        <v>76.827671726678858</v>
      </c>
    </row>
    <row r="6763" spans="89:91">
      <c r="CK6763" s="63">
        <v>42188</v>
      </c>
      <c r="CL6763" s="70">
        <v>83.653561032664541</v>
      </c>
      <c r="CM6763" s="70">
        <v>76.838102735591676</v>
      </c>
    </row>
    <row r="6764" spans="89:91">
      <c r="CK6764" s="63">
        <v>42189</v>
      </c>
      <c r="CL6764" s="70">
        <v>83.608693281700823</v>
      </c>
      <c r="CM6764" s="70">
        <v>76.78944687579488</v>
      </c>
    </row>
    <row r="6765" spans="89:91">
      <c r="CK6765" s="63">
        <v>42190</v>
      </c>
      <c r="CL6765" s="70">
        <v>83.563849595643035</v>
      </c>
      <c r="CM6765" s="70">
        <v>76.74082182613796</v>
      </c>
    </row>
    <row r="6766" spans="89:91">
      <c r="CK6766" s="63">
        <v>42191</v>
      </c>
      <c r="CL6766" s="70">
        <v>83.361254254486056</v>
      </c>
      <c r="CM6766" s="70">
        <v>76.725923624917456</v>
      </c>
    </row>
    <row r="6767" spans="89:91">
      <c r="CK6767" s="63">
        <v>42192</v>
      </c>
      <c r="CL6767" s="70">
        <v>82.758350524852304</v>
      </c>
      <c r="CM6767" s="70">
        <v>76.727850880709994</v>
      </c>
    </row>
    <row r="6768" spans="89:91">
      <c r="CK6768" s="63">
        <v>42193</v>
      </c>
      <c r="CL6768" s="70">
        <v>82.625797119450723</v>
      </c>
      <c r="CM6768" s="70">
        <v>76.712918232118255</v>
      </c>
    </row>
    <row r="6769" spans="89:91">
      <c r="CK6769" s="63">
        <v>42194</v>
      </c>
      <c r="CL6769" s="70">
        <v>82.581480611670671</v>
      </c>
      <c r="CM6769" s="70">
        <v>76.664341642363723</v>
      </c>
    </row>
    <row r="6770" spans="89:91">
      <c r="CK6770" s="63">
        <v>42195</v>
      </c>
      <c r="CL6770" s="70">
        <v>83.126917190886118</v>
      </c>
      <c r="CM6770" s="70">
        <v>76.666211997558207</v>
      </c>
    </row>
    <row r="6771" spans="89:91">
      <c r="CK6771" s="63">
        <v>42196</v>
      </c>
      <c r="CL6771" s="70">
        <v>83.082331906376282</v>
      </c>
      <c r="CM6771" s="70">
        <v>76.617664983390753</v>
      </c>
    </row>
    <row r="6772" spans="89:91">
      <c r="CK6772" s="63">
        <v>42197</v>
      </c>
      <c r="CL6772" s="70">
        <v>83.037770535270965</v>
      </c>
      <c r="CM6772" s="70">
        <v>76.569148710439322</v>
      </c>
    </row>
    <row r="6773" spans="89:91">
      <c r="CK6773" s="63">
        <v>42198</v>
      </c>
      <c r="CL6773" s="70">
        <v>83.101589333411653</v>
      </c>
      <c r="CM6773" s="70">
        <v>76.55421014001783</v>
      </c>
    </row>
    <row r="6774" spans="89:91">
      <c r="CK6774" s="63">
        <v>42199</v>
      </c>
      <c r="CL6774" s="70">
        <v>83.277885949090702</v>
      </c>
      <c r="CM6774" s="70">
        <v>76.539259786273036</v>
      </c>
    </row>
    <row r="6775" spans="89:91">
      <c r="CK6775" s="63">
        <v>42200</v>
      </c>
      <c r="CL6775" s="70">
        <v>83.019147811440703</v>
      </c>
      <c r="CM6775" s="70">
        <v>76.532673797270988</v>
      </c>
    </row>
    <row r="6776" spans="89:91">
      <c r="CK6776" s="63">
        <v>42201</v>
      </c>
      <c r="CL6776" s="70">
        <v>82.7444442665427</v>
      </c>
      <c r="CM6776" s="70">
        <v>76.526065458792232</v>
      </c>
    </row>
    <row r="6777" spans="89:91">
      <c r="CK6777" s="63">
        <v>42202</v>
      </c>
      <c r="CL6777" s="70">
        <v>82.294651994851563</v>
      </c>
      <c r="CM6777" s="70">
        <v>76.511069279228181</v>
      </c>
    </row>
    <row r="6778" spans="89:91">
      <c r="CK6778" s="63">
        <v>42203</v>
      </c>
      <c r="CL6778" s="70">
        <v>82.250513097406341</v>
      </c>
      <c r="CM6778" s="70">
        <v>76.462620505413938</v>
      </c>
    </row>
    <row r="6779" spans="89:91">
      <c r="CK6779" s="63">
        <v>42204</v>
      </c>
      <c r="CL6779" s="70">
        <v>82.206397873945008</v>
      </c>
      <c r="CM6779" s="70">
        <v>76.414202410607402</v>
      </c>
    </row>
    <row r="6780" spans="89:91">
      <c r="CK6780" s="63">
        <v>42205</v>
      </c>
      <c r="CL6780" s="70">
        <v>82.050917193565283</v>
      </c>
      <c r="CM6780" s="70">
        <v>76.407563179501324</v>
      </c>
    </row>
    <row r="6781" spans="89:91">
      <c r="CK6781" s="63">
        <v>42206</v>
      </c>
      <c r="CL6781" s="70">
        <v>82.526800906426672</v>
      </c>
      <c r="CM6781" s="70">
        <v>76.40090171649193</v>
      </c>
    </row>
    <row r="6782" spans="89:91">
      <c r="CK6782" s="63">
        <v>42207</v>
      </c>
      <c r="CL6782" s="70">
        <v>81.967480855540529</v>
      </c>
      <c r="CM6782" s="70">
        <v>76.394218052397079</v>
      </c>
    </row>
    <row r="6783" spans="89:91">
      <c r="CK6783" s="63">
        <v>42208</v>
      </c>
      <c r="CL6783" s="70">
        <v>81.574024861394918</v>
      </c>
      <c r="CM6783" s="70">
        <v>76.379178428759573</v>
      </c>
    </row>
    <row r="6784" spans="89:91">
      <c r="CK6784" s="63">
        <v>42209</v>
      </c>
      <c r="CL6784" s="70">
        <v>81.022891310230349</v>
      </c>
      <c r="CM6784" s="70">
        <v>76.355798707845096</v>
      </c>
    </row>
    <row r="6785" spans="89:91">
      <c r="CK6785" s="63">
        <v>42210</v>
      </c>
      <c r="CL6785" s="70">
        <v>80.979434524113998</v>
      </c>
      <c r="CM6785" s="70">
        <v>76.307448255343871</v>
      </c>
    </row>
    <row r="6786" spans="89:91">
      <c r="CK6786" s="63">
        <v>42211</v>
      </c>
      <c r="CL6786" s="70">
        <v>80.936001046129846</v>
      </c>
      <c r="CM6786" s="70">
        <v>76.25912841959078</v>
      </c>
    </row>
    <row r="6787" spans="89:91">
      <c r="CK6787" s="63">
        <v>42212</v>
      </c>
      <c r="CL6787" s="70">
        <v>80.910941812990529</v>
      </c>
      <c r="CM6787" s="70">
        <v>76.252402684242355</v>
      </c>
    </row>
    <row r="6788" spans="89:91">
      <c r="CK6788" s="63">
        <v>42213</v>
      </c>
      <c r="CL6788" s="70">
        <v>80.729108475429896</v>
      </c>
      <c r="CM6788" s="70">
        <v>76.245654888724829</v>
      </c>
    </row>
    <row r="6789" spans="89:91">
      <c r="CK6789" s="63">
        <v>42214</v>
      </c>
      <c r="CL6789" s="70">
        <v>81.243519960509673</v>
      </c>
      <c r="CM6789" s="70">
        <v>76.230582887362218</v>
      </c>
    </row>
    <row r="6790" spans="89:91">
      <c r="CK6790" s="63">
        <v>42215</v>
      </c>
      <c r="CL6790" s="70">
        <v>80.489374378414183</v>
      </c>
      <c r="CM6790" s="70">
        <v>76.223796320532628</v>
      </c>
    </row>
    <row r="6791" spans="89:91">
      <c r="CK6791" s="63">
        <v>42216</v>
      </c>
      <c r="CL6791" s="70">
        <v>80.362535975467111</v>
      </c>
      <c r="CM6791" s="70">
        <v>76.200404451345207</v>
      </c>
    </row>
    <row r="6792" spans="89:91">
      <c r="CK6792" s="63">
        <v>42217</v>
      </c>
      <c r="CL6792" s="70">
        <v>80.324074184941836</v>
      </c>
      <c r="CM6792" s="70">
        <v>76.154131993537604</v>
      </c>
    </row>
    <row r="6793" spans="89:91">
      <c r="CK6793" s="63">
        <v>42218</v>
      </c>
      <c r="CL6793" s="70">
        <v>80.285630802363897</v>
      </c>
      <c r="CM6793" s="70">
        <v>76.107887634535615</v>
      </c>
    </row>
    <row r="6794" spans="89:91">
      <c r="CK6794" s="63">
        <v>42219</v>
      </c>
      <c r="CL6794" s="70">
        <v>79.897005657884861</v>
      </c>
      <c r="CM6794" s="70">
        <v>76.103054203498985</v>
      </c>
    </row>
    <row r="6795" spans="89:91">
      <c r="CK6795" s="63">
        <v>42220</v>
      </c>
      <c r="CL6795" s="70">
        <v>79.588282143633478</v>
      </c>
      <c r="CM6795" s="70">
        <v>76.098198577944032</v>
      </c>
    </row>
    <row r="6796" spans="89:91">
      <c r="CK6796" s="63">
        <v>42221</v>
      </c>
      <c r="CL6796" s="70">
        <v>79.496210829493378</v>
      </c>
      <c r="CM6796" s="70">
        <v>76.093320786608231</v>
      </c>
    </row>
    <row r="6797" spans="89:91">
      <c r="CK6797" s="63">
        <v>42222</v>
      </c>
      <c r="CL6797" s="70">
        <v>79.154406765187417</v>
      </c>
      <c r="CM6797" s="70">
        <v>76.080159357566131</v>
      </c>
    </row>
    <row r="6798" spans="89:91">
      <c r="CK6798" s="63">
        <v>42223</v>
      </c>
      <c r="CL6798" s="70">
        <v>79.454449075024073</v>
      </c>
      <c r="CM6798" s="70">
        <v>76.075242337544452</v>
      </c>
    </row>
    <row r="6799" spans="89:91">
      <c r="CK6799" s="63">
        <v>42224</v>
      </c>
      <c r="CL6799" s="70">
        <v>79.416421898062438</v>
      </c>
      <c r="CM6799" s="70">
        <v>76.029045884039874</v>
      </c>
    </row>
    <row r="6800" spans="89:91">
      <c r="CK6800" s="63">
        <v>42225</v>
      </c>
      <c r="CL6800" s="70">
        <v>79.378412921040592</v>
      </c>
      <c r="CM6800" s="70">
        <v>75.982877483187536</v>
      </c>
    </row>
    <row r="6801" spans="89:91">
      <c r="CK6801" s="63">
        <v>42226</v>
      </c>
      <c r="CL6801" s="70">
        <v>79.871293920134306</v>
      </c>
      <c r="CM6801" s="70">
        <v>75.986185828904084</v>
      </c>
    </row>
    <row r="6802" spans="89:91">
      <c r="CK6802" s="63">
        <v>42227</v>
      </c>
      <c r="CL6802" s="70">
        <v>79.238009091039004</v>
      </c>
      <c r="CM6802" s="70">
        <v>75.997698585291971</v>
      </c>
    </row>
    <row r="6803" spans="89:91">
      <c r="CK6803" s="63">
        <v>42228</v>
      </c>
      <c r="CL6803" s="70">
        <v>79.527670777896091</v>
      </c>
      <c r="CM6803" s="70">
        <v>75.984475002678877</v>
      </c>
    </row>
    <row r="6804" spans="89:91">
      <c r="CK6804" s="63">
        <v>42229</v>
      </c>
      <c r="CL6804" s="70">
        <v>79.213552904441713</v>
      </c>
      <c r="CM6804" s="70">
        <v>75.987692350271843</v>
      </c>
    </row>
    <row r="6805" spans="89:91">
      <c r="CK6805" s="63">
        <v>42230</v>
      </c>
      <c r="CL6805" s="70">
        <v>79.430036727379971</v>
      </c>
      <c r="CM6805" s="70">
        <v>75.966213416229095</v>
      </c>
    </row>
    <row r="6806" spans="89:91">
      <c r="CK6806" s="63">
        <v>42231</v>
      </c>
      <c r="CL6806" s="70">
        <v>79.392021234253235</v>
      </c>
      <c r="CM6806" s="70">
        <v>75.920083170196747</v>
      </c>
    </row>
    <row r="6807" spans="89:91">
      <c r="CK6807" s="63">
        <v>42232</v>
      </c>
      <c r="CL6807" s="70">
        <v>79.354023935474345</v>
      </c>
      <c r="CM6807" s="70">
        <v>75.873980936612341</v>
      </c>
    </row>
    <row r="6808" spans="89:91">
      <c r="CK6808" s="63">
        <v>42233</v>
      </c>
      <c r="CL6808" s="70">
        <v>79.316044822335414</v>
      </c>
      <c r="CM6808" s="70">
        <v>75.827906698465426</v>
      </c>
    </row>
    <row r="6809" spans="89:91">
      <c r="CK6809" s="63">
        <v>42234</v>
      </c>
      <c r="CL6809" s="70">
        <v>79.192404250980914</v>
      </c>
      <c r="CM6809" s="70">
        <v>75.822867938993213</v>
      </c>
    </row>
    <row r="6810" spans="89:91">
      <c r="CK6810" s="63">
        <v>42235</v>
      </c>
      <c r="CL6810" s="70">
        <v>79.176709218946726</v>
      </c>
      <c r="CM6810" s="70">
        <v>75.826003857327635</v>
      </c>
    </row>
    <row r="6811" spans="89:91">
      <c r="CK6811" s="63">
        <v>42236</v>
      </c>
      <c r="CL6811" s="70">
        <v>79.4947902520924</v>
      </c>
      <c r="CM6811" s="70">
        <v>75.812724922717024</v>
      </c>
    </row>
    <row r="6812" spans="89:91">
      <c r="CK6812" s="63">
        <v>42237</v>
      </c>
      <c r="CL6812" s="70">
        <v>79.376136488426425</v>
      </c>
      <c r="CM6812" s="70">
        <v>75.807620722656353</v>
      </c>
    </row>
    <row r="6813" spans="89:91">
      <c r="CK6813" s="63">
        <v>42238</v>
      </c>
      <c r="CL6813" s="70">
        <v>79.338146792142368</v>
      </c>
      <c r="CM6813" s="70">
        <v>75.761586781542249</v>
      </c>
    </row>
    <row r="6814" spans="89:91">
      <c r="CK6814" s="63">
        <v>42239</v>
      </c>
      <c r="CL6814" s="70">
        <v>79.300175277859736</v>
      </c>
      <c r="CM6814" s="70">
        <v>75.715580794395265</v>
      </c>
    </row>
    <row r="6815" spans="89:91">
      <c r="CK6815" s="63">
        <v>42240</v>
      </c>
      <c r="CL6815" s="70">
        <v>79.120298502375363</v>
      </c>
      <c r="CM6815" s="70">
        <v>75.726804387783545</v>
      </c>
    </row>
    <row r="6816" spans="89:91">
      <c r="CK6816" s="63">
        <v>42241</v>
      </c>
      <c r="CL6816" s="70">
        <v>78.722169919089154</v>
      </c>
      <c r="CM6816" s="70">
        <v>75.721653027867774</v>
      </c>
    </row>
    <row r="6817" spans="89:91">
      <c r="CK6817" s="63">
        <v>42242</v>
      </c>
      <c r="CL6817" s="70">
        <v>78.287806284105088</v>
      </c>
      <c r="CM6817" s="70">
        <v>75.732803483965156</v>
      </c>
    </row>
    <row r="6818" spans="89:91">
      <c r="CK6818" s="63">
        <v>42243</v>
      </c>
      <c r="CL6818" s="70">
        <v>78.806005261740083</v>
      </c>
      <c r="CM6818" s="70">
        <v>75.7275989041364</v>
      </c>
    </row>
    <row r="6819" spans="89:91">
      <c r="CK6819" s="63">
        <v>42244</v>
      </c>
      <c r="CL6819" s="70">
        <v>78.538201037232085</v>
      </c>
      <c r="CM6819" s="70">
        <v>75.730524551426456</v>
      </c>
    </row>
    <row r="6820" spans="89:91">
      <c r="CK6820" s="63">
        <v>42245</v>
      </c>
      <c r="CL6820" s="70">
        <v>78.500612379782964</v>
      </c>
      <c r="CM6820" s="70">
        <v>75.684537426721761</v>
      </c>
    </row>
    <row r="6821" spans="89:91">
      <c r="CK6821" s="63">
        <v>42246</v>
      </c>
      <c r="CL6821" s="70">
        <v>78.463041712396631</v>
      </c>
      <c r="CM6821" s="70">
        <v>75.638578227555016</v>
      </c>
    </row>
    <row r="6822" spans="89:91">
      <c r="CK6822" s="63">
        <v>42247</v>
      </c>
      <c r="CL6822" s="70">
        <v>78.261931754053379</v>
      </c>
      <c r="CM6822" s="70">
        <v>75.641468883321821</v>
      </c>
    </row>
    <row r="6823" spans="89:91">
      <c r="CK6823" s="63">
        <v>42248</v>
      </c>
      <c r="CL6823" s="70">
        <v>78.026468288148081</v>
      </c>
      <c r="CM6823" s="70">
        <v>75.651740516780592</v>
      </c>
    </row>
    <row r="6824" spans="89:91">
      <c r="CK6824" s="63">
        <v>42249</v>
      </c>
      <c r="CL6824" s="70">
        <v>77.433464121851927</v>
      </c>
      <c r="CM6824" s="70">
        <v>75.645707185129169</v>
      </c>
    </row>
    <row r="6825" spans="89:91">
      <c r="CK6825" s="63">
        <v>42250</v>
      </c>
      <c r="CL6825" s="70">
        <v>77.359518278838436</v>
      </c>
      <c r="CM6825" s="70">
        <v>75.647762244711075</v>
      </c>
    </row>
    <row r="6826" spans="89:91">
      <c r="CK6826" s="63">
        <v>42251</v>
      </c>
      <c r="CL6826" s="70">
        <v>76.782603392600805</v>
      </c>
      <c r="CM6826" s="70">
        <v>75.633547764881826</v>
      </c>
    </row>
    <row r="6827" spans="89:91">
      <c r="CK6827" s="63">
        <v>42252</v>
      </c>
      <c r="CL6827" s="70">
        <v>76.725196099601547</v>
      </c>
      <c r="CM6827" s="70">
        <v>75.578776346500973</v>
      </c>
    </row>
    <row r="6828" spans="89:91">
      <c r="CK6828" s="63">
        <v>42253</v>
      </c>
      <c r="CL6828" s="70">
        <v>76.667831727747739</v>
      </c>
      <c r="CM6828" s="70">
        <v>75.524044591845552</v>
      </c>
    </row>
    <row r="6829" spans="89:91">
      <c r="CK6829" s="63">
        <v>42254</v>
      </c>
      <c r="CL6829" s="70">
        <v>76.674809231612812</v>
      </c>
      <c r="CM6829" s="70">
        <v>75.615077460874986</v>
      </c>
    </row>
    <row r="6830" spans="89:91">
      <c r="CK6830" s="63">
        <v>42255</v>
      </c>
      <c r="CL6830" s="70">
        <v>76.891363295956282</v>
      </c>
      <c r="CM6830" s="70">
        <v>75.536049508225588</v>
      </c>
    </row>
    <row r="6831" spans="89:91">
      <c r="CK6831" s="63">
        <v>42256</v>
      </c>
      <c r="CL6831" s="70">
        <v>76.906673746490981</v>
      </c>
      <c r="CM6831" s="70">
        <v>75.537937475207144</v>
      </c>
    </row>
    <row r="6832" spans="89:91">
      <c r="CK6832" s="63">
        <v>42257</v>
      </c>
      <c r="CL6832" s="70">
        <v>76.8374463897933</v>
      </c>
      <c r="CM6832" s="70">
        <v>75.531704837979589</v>
      </c>
    </row>
    <row r="6833" spans="89:91">
      <c r="CK6833" s="63">
        <v>42258</v>
      </c>
      <c r="CL6833" s="70">
        <v>76.608870351696808</v>
      </c>
      <c r="CM6833" s="70">
        <v>75.509296799755163</v>
      </c>
    </row>
    <row r="6834" spans="89:91">
      <c r="CK6834" s="63">
        <v>42259</v>
      </c>
      <c r="CL6834" s="70">
        <v>76.551592951969496</v>
      </c>
      <c r="CM6834" s="70">
        <v>75.454615359985596</v>
      </c>
    </row>
    <row r="6835" spans="89:91">
      <c r="CK6835" s="63">
        <v>42260</v>
      </c>
      <c r="CL6835" s="70">
        <v>76.49435837627162</v>
      </c>
      <c r="CM6835" s="70">
        <v>75.39997351878182</v>
      </c>
    </row>
    <row r="6836" spans="89:91">
      <c r="CK6836" s="63">
        <v>42261</v>
      </c>
      <c r="CL6836" s="70">
        <v>76.569791406026255</v>
      </c>
      <c r="CM6836" s="70">
        <v>75.385645660150828</v>
      </c>
    </row>
    <row r="6837" spans="89:91">
      <c r="CK6837" s="63">
        <v>42262</v>
      </c>
      <c r="CL6837" s="70">
        <v>76.364487278047221</v>
      </c>
      <c r="CM6837" s="70">
        <v>75.379348061293612</v>
      </c>
    </row>
    <row r="6838" spans="89:91">
      <c r="CK6838" s="63">
        <v>42263</v>
      </c>
      <c r="CL6838" s="70">
        <v>76.801522209466683</v>
      </c>
      <c r="CM6838" s="70">
        <v>75.373020049758765</v>
      </c>
    </row>
    <row r="6839" spans="89:91">
      <c r="CK6839" s="63">
        <v>42264</v>
      </c>
      <c r="CL6839" s="70">
        <v>76.62534912472438</v>
      </c>
      <c r="CM6839" s="70">
        <v>75.366661672896669</v>
      </c>
    </row>
    <row r="6840" spans="89:91">
      <c r="CK6840" s="63">
        <v>42265</v>
      </c>
      <c r="CL6840" s="70">
        <v>76.344990338976871</v>
      </c>
      <c r="CM6840" s="70">
        <v>75.352241402498464</v>
      </c>
    </row>
    <row r="6841" spans="89:91">
      <c r="CK6841" s="63">
        <v>42266</v>
      </c>
      <c r="CL6841" s="70">
        <v>76.28791023182022</v>
      </c>
      <c r="CM6841" s="70">
        <v>75.297673697270326</v>
      </c>
    </row>
    <row r="6842" spans="89:91">
      <c r="CK6842" s="63">
        <v>42267</v>
      </c>
      <c r="CL6842" s="70">
        <v>76.230872801185242</v>
      </c>
      <c r="CM6842" s="70">
        <v>75.243145508245021</v>
      </c>
    </row>
    <row r="6843" spans="89:91">
      <c r="CK6843" s="63">
        <v>42268</v>
      </c>
      <c r="CL6843" s="70">
        <v>75.515555267389104</v>
      </c>
      <c r="CM6843" s="70">
        <v>75.228727504315657</v>
      </c>
    </row>
    <row r="6844" spans="89:91">
      <c r="CK6844" s="63">
        <v>42269</v>
      </c>
      <c r="CL6844" s="70">
        <v>74.925009943992748</v>
      </c>
      <c r="CM6844" s="70">
        <v>75.206282587602487</v>
      </c>
    </row>
    <row r="6845" spans="89:91">
      <c r="CK6845" s="63">
        <v>42270</v>
      </c>
      <c r="CL6845" s="70">
        <v>74.597376243737003</v>
      </c>
      <c r="CM6845" s="70">
        <v>75.207838336853314</v>
      </c>
    </row>
    <row r="6846" spans="89:91">
      <c r="CK6846" s="63">
        <v>42271</v>
      </c>
      <c r="CL6846" s="70">
        <v>74.668045723771243</v>
      </c>
      <c r="CM6846" s="70">
        <v>75.201355651846782</v>
      </c>
    </row>
    <row r="6847" spans="89:91">
      <c r="CK6847" s="63">
        <v>42272</v>
      </c>
      <c r="CL6847" s="70">
        <v>75.438954392741991</v>
      </c>
      <c r="CM6847" s="70">
        <v>75.170870064386435</v>
      </c>
    </row>
    <row r="6848" spans="89:91">
      <c r="CK6848" s="63">
        <v>42273</v>
      </c>
      <c r="CL6848" s="70">
        <v>75.382551692559531</v>
      </c>
      <c r="CM6848" s="70">
        <v>75.116433702533513</v>
      </c>
    </row>
    <row r="6849" spans="89:91">
      <c r="CK6849" s="63">
        <v>42274</v>
      </c>
      <c r="CL6849" s="70">
        <v>75.326191162428515</v>
      </c>
      <c r="CM6849" s="70">
        <v>75.062036761768709</v>
      </c>
    </row>
    <row r="6850" spans="89:91">
      <c r="CK6850" s="63">
        <v>42275</v>
      </c>
      <c r="CL6850" s="70">
        <v>74.867050053856147</v>
      </c>
      <c r="CM6850" s="70">
        <v>75.031600021202692</v>
      </c>
    </row>
    <row r="6851" spans="89:91">
      <c r="CK6851" s="63">
        <v>42276</v>
      </c>
      <c r="CL6851" s="70">
        <v>74.763774071691188</v>
      </c>
      <c r="CM6851" s="70">
        <v>75.02507148423615</v>
      </c>
    </row>
    <row r="6852" spans="89:91">
      <c r="CK6852" s="63">
        <v>42277</v>
      </c>
      <c r="CL6852" s="70">
        <v>75.25069859843282</v>
      </c>
      <c r="CM6852" s="70">
        <v>75.018513054736601</v>
      </c>
    </row>
    <row r="6853" spans="89:91">
      <c r="CK6853" s="63">
        <v>42278</v>
      </c>
      <c r="CL6853" s="70">
        <v>75.123867879657354</v>
      </c>
      <c r="CM6853" s="70">
        <v>75.048456060914916</v>
      </c>
    </row>
    <row r="6854" spans="89:91">
      <c r="CK6854" s="63">
        <v>42279</v>
      </c>
      <c r="CL6854" s="70">
        <v>75.5819157609169</v>
      </c>
      <c r="CM6854" s="70">
        <v>75.0783569840262</v>
      </c>
    </row>
    <row r="6855" spans="89:91">
      <c r="CK6855" s="63">
        <v>42280</v>
      </c>
      <c r="CL6855" s="70">
        <v>75.545784397327282</v>
      </c>
      <c r="CM6855" s="70">
        <v>75.044605255935892</v>
      </c>
    </row>
    <row r="6856" spans="89:91">
      <c r="CK6856" s="63">
        <v>42281</v>
      </c>
      <c r="CL6856" s="70">
        <v>75.50967030606293</v>
      </c>
      <c r="CM6856" s="70">
        <v>75.010868701048551</v>
      </c>
    </row>
    <row r="6857" spans="89:91">
      <c r="CK6857" s="63">
        <v>42282</v>
      </c>
      <c r="CL6857" s="70">
        <v>75.746014566975745</v>
      </c>
      <c r="CM6857" s="70">
        <v>75.024812377586002</v>
      </c>
    </row>
    <row r="6858" spans="89:91">
      <c r="CK6858" s="63">
        <v>42283</v>
      </c>
      <c r="CL6858" s="70">
        <v>76.265730039637461</v>
      </c>
      <c r="CM6858" s="70">
        <v>75.046668963881658</v>
      </c>
    </row>
    <row r="6859" spans="89:91">
      <c r="CK6859" s="63">
        <v>42284</v>
      </c>
      <c r="CL6859" s="70">
        <v>76.281884131704757</v>
      </c>
      <c r="CM6859" s="70">
        <v>75.052616663493382</v>
      </c>
    </row>
    <row r="6860" spans="89:91">
      <c r="CK6860" s="63">
        <v>42285</v>
      </c>
      <c r="CL6860" s="70">
        <v>76.588875276842344</v>
      </c>
      <c r="CM6860" s="70">
        <v>75.050610380361775</v>
      </c>
    </row>
    <row r="6861" spans="89:91">
      <c r="CK6861" s="63">
        <v>42286</v>
      </c>
      <c r="CL6861" s="70">
        <v>77.163835525327187</v>
      </c>
      <c r="CM6861" s="70">
        <v>75.056520634902242</v>
      </c>
    </row>
    <row r="6862" spans="89:91">
      <c r="CK6862" s="63">
        <v>42287</v>
      </c>
      <c r="CL6862" s="70">
        <v>77.126947936950174</v>
      </c>
      <c r="CM6862" s="70">
        <v>75.022778723416209</v>
      </c>
    </row>
    <row r="6863" spans="89:91">
      <c r="CK6863" s="63">
        <v>42288</v>
      </c>
      <c r="CL6863" s="70">
        <v>77.090077982406001</v>
      </c>
      <c r="CM6863" s="70">
        <v>74.989051980720035</v>
      </c>
    </row>
    <row r="6864" spans="89:91">
      <c r="CK6864" s="63">
        <v>42289</v>
      </c>
      <c r="CL6864" s="70">
        <v>77.053225653264903</v>
      </c>
      <c r="CM6864" s="70">
        <v>74.95534039999454</v>
      </c>
    </row>
    <row r="6865" spans="89:91">
      <c r="CK6865" s="63">
        <v>42290</v>
      </c>
      <c r="CL6865" s="70">
        <v>76.462157448298612</v>
      </c>
      <c r="CM6865" s="70">
        <v>74.992884840326454</v>
      </c>
    </row>
    <row r="6866" spans="89:91">
      <c r="CK6866" s="63">
        <v>42291</v>
      </c>
      <c r="CL6866" s="70">
        <v>76.577098861279907</v>
      </c>
      <c r="CM6866" s="70">
        <v>74.998732002821427</v>
      </c>
    </row>
    <row r="6867" spans="89:91">
      <c r="CK6867" s="63">
        <v>42292</v>
      </c>
      <c r="CL6867" s="70">
        <v>76.678397590347927</v>
      </c>
      <c r="CM6867" s="70">
        <v>75.004558752164073</v>
      </c>
    </row>
    <row r="6868" spans="89:91">
      <c r="CK6868" s="63">
        <v>42293</v>
      </c>
      <c r="CL6868" s="70">
        <v>76.65123849083183</v>
      </c>
      <c r="CM6868" s="70">
        <v>75.018270086568037</v>
      </c>
    </row>
    <row r="6869" spans="89:91">
      <c r="CK6869" s="63">
        <v>42294</v>
      </c>
      <c r="CL6869" s="70">
        <v>76.614595945592981</v>
      </c>
      <c r="CM6869" s="70">
        <v>74.984545370744712</v>
      </c>
    </row>
    <row r="6870" spans="89:91">
      <c r="CK6870" s="63">
        <v>42295</v>
      </c>
      <c r="CL6870" s="70">
        <v>76.577970917045931</v>
      </c>
      <c r="CM6870" s="70">
        <v>74.950835815980909</v>
      </c>
    </row>
    <row r="6871" spans="89:91">
      <c r="CK6871" s="63">
        <v>42296</v>
      </c>
      <c r="CL6871" s="70">
        <v>76.058537795396305</v>
      </c>
      <c r="CM6871" s="70">
        <v>74.980296013071424</v>
      </c>
    </row>
    <row r="6872" spans="89:91">
      <c r="CK6872" s="63">
        <v>42297</v>
      </c>
      <c r="CL6872" s="70">
        <v>76.017954379772959</v>
      </c>
      <c r="CM6872" s="70">
        <v>74.993933023307108</v>
      </c>
    </row>
    <row r="6873" spans="89:91">
      <c r="CK6873" s="63">
        <v>42298</v>
      </c>
      <c r="CL6873" s="70">
        <v>75.983293394866706</v>
      </c>
      <c r="CM6873" s="70">
        <v>75.015429847486331</v>
      </c>
    </row>
    <row r="6874" spans="89:91">
      <c r="CK6874" s="63">
        <v>42299</v>
      </c>
      <c r="CL6874" s="70">
        <v>75.575855011738099</v>
      </c>
      <c r="CM6874" s="70">
        <v>75.005357456680557</v>
      </c>
    </row>
    <row r="6875" spans="89:91">
      <c r="CK6875" s="63">
        <v>42300</v>
      </c>
      <c r="CL6875" s="70">
        <v>75.577924364466156</v>
      </c>
      <c r="CM6875" s="70">
        <v>75.018919377313807</v>
      </c>
    </row>
    <row r="6876" spans="89:91">
      <c r="CK6876" s="63">
        <v>42301</v>
      </c>
      <c r="CL6876" s="70">
        <v>75.54179490893344</v>
      </c>
      <c r="CM6876" s="70">
        <v>74.985194369599668</v>
      </c>
    </row>
    <row r="6877" spans="89:91">
      <c r="CK6877" s="63">
        <v>42302</v>
      </c>
      <c r="CL6877" s="70">
        <v>75.50568272481388</v>
      </c>
      <c r="CM6877" s="70">
        <v>74.951484523076246</v>
      </c>
    </row>
    <row r="6878" spans="89:91">
      <c r="CK6878" s="63">
        <v>42303</v>
      </c>
      <c r="CL6878" s="70">
        <v>75.557406494362496</v>
      </c>
      <c r="CM6878" s="70">
        <v>74.972876441097597</v>
      </c>
    </row>
    <row r="6879" spans="89:91">
      <c r="CK6879" s="63">
        <v>42304</v>
      </c>
      <c r="CL6879" s="70">
        <v>75.520487702746735</v>
      </c>
      <c r="CM6879" s="70">
        <v>74.986367999967939</v>
      </c>
    </row>
    <row r="6880" spans="89:91">
      <c r="CK6880" s="63">
        <v>42305</v>
      </c>
      <c r="CL6880" s="70">
        <v>75.629619078840747</v>
      </c>
      <c r="CM6880" s="70">
        <v>74.99196983480698</v>
      </c>
    </row>
    <row r="6881" spans="89:91">
      <c r="CK6881" s="63">
        <v>42306</v>
      </c>
      <c r="CL6881" s="70">
        <v>75.662076358762747</v>
      </c>
      <c r="CM6881" s="70">
        <v>74.989692571179219</v>
      </c>
    </row>
    <row r="6882" spans="89:91">
      <c r="CK6882" s="63">
        <v>42307</v>
      </c>
      <c r="CL6882" s="70">
        <v>75.823625485446755</v>
      </c>
      <c r="CM6882" s="70">
        <v>74.987402199310225</v>
      </c>
    </row>
    <row r="6883" spans="89:91">
      <c r="CK6883" s="63">
        <v>42308</v>
      </c>
      <c r="CL6883" s="70">
        <v>75.787378574350129</v>
      </c>
      <c r="CM6883" s="70">
        <v>74.953691360249522</v>
      </c>
    </row>
    <row r="6884" spans="89:91">
      <c r="CK6884" s="63">
        <v>42309</v>
      </c>
      <c r="CL6884" s="70">
        <v>75.733512673413102</v>
      </c>
      <c r="CM6884" s="70">
        <v>74.897945758090444</v>
      </c>
    </row>
    <row r="6885" spans="89:91">
      <c r="CK6885" s="63">
        <v>42310</v>
      </c>
      <c r="CL6885" s="70">
        <v>75.751935765472879</v>
      </c>
      <c r="CM6885" s="70">
        <v>74.912803125834785</v>
      </c>
    </row>
    <row r="6886" spans="89:91">
      <c r="CK6886" s="63">
        <v>42311</v>
      </c>
      <c r="CL6886" s="70">
        <v>76.298715598582206</v>
      </c>
      <c r="CM6886" s="70">
        <v>74.911928291102839</v>
      </c>
    </row>
    <row r="6887" spans="89:91">
      <c r="CK6887" s="63">
        <v>42312</v>
      </c>
      <c r="CL6887" s="70">
        <v>75.866061653263827</v>
      </c>
      <c r="CM6887" s="70">
        <v>74.934498850735864</v>
      </c>
    </row>
    <row r="6888" spans="89:91">
      <c r="CK6888" s="63">
        <v>42313</v>
      </c>
      <c r="CL6888" s="70">
        <v>75.980436795329695</v>
      </c>
      <c r="CM6888" s="70">
        <v>74.941349025014333</v>
      </c>
    </row>
    <row r="6889" spans="89:91">
      <c r="CK6889" s="63">
        <v>42314</v>
      </c>
      <c r="CL6889" s="70">
        <v>75.926433678207061</v>
      </c>
      <c r="CM6889" s="70">
        <v>74.885612602268509</v>
      </c>
    </row>
    <row r="6890" spans="89:91">
      <c r="CK6890" s="63">
        <v>42315</v>
      </c>
      <c r="CL6890" s="70">
        <v>75.872468943815306</v>
      </c>
      <c r="CM6890" s="70">
        <v>74.829917632590465</v>
      </c>
    </row>
    <row r="6891" spans="89:91">
      <c r="CK6891" s="63">
        <v>42316</v>
      </c>
      <c r="CL6891" s="70">
        <v>75.818542564873937</v>
      </c>
      <c r="CM6891" s="70">
        <v>74.774264085150165</v>
      </c>
    </row>
    <row r="6892" spans="89:91">
      <c r="CK6892" s="63">
        <v>42317</v>
      </c>
      <c r="CL6892" s="70">
        <v>75.401723316070715</v>
      </c>
      <c r="CM6892" s="70">
        <v>74.773248021364267</v>
      </c>
    </row>
    <row r="6893" spans="89:91">
      <c r="CK6893" s="63">
        <v>42318</v>
      </c>
      <c r="CL6893" s="70">
        <v>75.355813294143275</v>
      </c>
      <c r="CM6893" s="70">
        <v>74.787779390368001</v>
      </c>
    </row>
    <row r="6894" spans="89:91">
      <c r="CK6894" s="63">
        <v>42319</v>
      </c>
      <c r="CL6894" s="70">
        <v>75.489266018735179</v>
      </c>
      <c r="CM6894" s="70">
        <v>74.78667209505997</v>
      </c>
    </row>
    <row r="6895" spans="89:91">
      <c r="CK6895" s="63">
        <v>42320</v>
      </c>
      <c r="CL6895" s="70">
        <v>75.554831882300533</v>
      </c>
      <c r="CM6895" s="70">
        <v>74.824435341483891</v>
      </c>
    </row>
    <row r="6896" spans="89:91">
      <c r="CK6896" s="63">
        <v>42321</v>
      </c>
      <c r="CL6896" s="70">
        <v>75.180416138059087</v>
      </c>
      <c r="CM6896" s="70">
        <v>74.838772254440386</v>
      </c>
    </row>
    <row r="6897" spans="89:91">
      <c r="CK6897" s="63">
        <v>42322</v>
      </c>
      <c r="CL6897" s="70">
        <v>75.126981635846775</v>
      </c>
      <c r="CM6897" s="70">
        <v>74.783112121517533</v>
      </c>
    </row>
    <row r="6898" spans="89:91">
      <c r="CK6898" s="63">
        <v>42323</v>
      </c>
      <c r="CL6898" s="70">
        <v>75.073585112222148</v>
      </c>
      <c r="CM6898" s="70">
        <v>74.727493384923108</v>
      </c>
    </row>
    <row r="6899" spans="89:91">
      <c r="CK6899" s="63">
        <v>42324</v>
      </c>
      <c r="CL6899" s="70">
        <v>75.050177447401794</v>
      </c>
      <c r="CM6899" s="70">
        <v>74.757264213802017</v>
      </c>
    </row>
    <row r="6900" spans="89:91">
      <c r="CK6900" s="63">
        <v>42325</v>
      </c>
      <c r="CL6900" s="70">
        <v>75.066916784692353</v>
      </c>
      <c r="CM6900" s="70">
        <v>74.755936797998046</v>
      </c>
    </row>
    <row r="6901" spans="89:91">
      <c r="CK6901" s="63">
        <v>42326</v>
      </c>
      <c r="CL6901" s="70">
        <v>75.141045366864191</v>
      </c>
      <c r="CM6901" s="70">
        <v>74.74682261503564</v>
      </c>
    </row>
    <row r="6902" spans="89:91">
      <c r="CK6902" s="63">
        <v>42327</v>
      </c>
      <c r="CL6902" s="70">
        <v>75.674032550979959</v>
      </c>
      <c r="CM6902" s="70">
        <v>74.760905523838517</v>
      </c>
    </row>
    <row r="6903" spans="89:91">
      <c r="CK6903" s="63">
        <v>42328</v>
      </c>
      <c r="CL6903" s="70">
        <v>75.752757087654501</v>
      </c>
      <c r="CM6903" s="70">
        <v>74.790397880690492</v>
      </c>
    </row>
    <row r="6904" spans="89:91">
      <c r="CK6904" s="63">
        <v>42329</v>
      </c>
      <c r="CL6904" s="70">
        <v>75.698915793949027</v>
      </c>
      <c r="CM6904" s="70">
        <v>74.734773725429889</v>
      </c>
    </row>
    <row r="6905" spans="89:91">
      <c r="CK6905" s="63">
        <v>42330</v>
      </c>
      <c r="CL6905" s="70">
        <v>75.645112767958437</v>
      </c>
      <c r="CM6905" s="70">
        <v>74.679190939739954</v>
      </c>
    </row>
    <row r="6906" spans="89:91">
      <c r="CK6906" s="63">
        <v>42331</v>
      </c>
      <c r="CL6906" s="70">
        <v>75.416817380970542</v>
      </c>
      <c r="CM6906" s="70">
        <v>74.654523985816226</v>
      </c>
    </row>
    <row r="6907" spans="89:91">
      <c r="CK6907" s="63">
        <v>42332</v>
      </c>
      <c r="CL6907" s="70">
        <v>75.613943307681524</v>
      </c>
      <c r="CM6907" s="70">
        <v>74.614426649857165</v>
      </c>
    </row>
    <row r="6908" spans="89:91">
      <c r="CK6908" s="63">
        <v>42333</v>
      </c>
      <c r="CL6908" s="70">
        <v>75.216360345972234</v>
      </c>
      <c r="CM6908" s="70">
        <v>74.589761955595165</v>
      </c>
    </row>
    <row r="6909" spans="89:91">
      <c r="CK6909" s="63">
        <v>42334</v>
      </c>
      <c r="CL6909" s="70">
        <v>75.148198313857577</v>
      </c>
      <c r="CM6909" s="70">
        <v>74.534287020076206</v>
      </c>
    </row>
    <row r="6910" spans="89:91">
      <c r="CK6910" s="63">
        <v>42335</v>
      </c>
      <c r="CL6910" s="70">
        <v>75.094786710473002</v>
      </c>
      <c r="CM6910" s="70">
        <v>74.478853343148103</v>
      </c>
    </row>
    <row r="6911" spans="89:91">
      <c r="CK6911" s="63">
        <v>42336</v>
      </c>
      <c r="CL6911" s="70">
        <v>75.041413069400775</v>
      </c>
      <c r="CM6911" s="70">
        <v>74.423460894125441</v>
      </c>
    </row>
    <row r="6912" spans="89:91">
      <c r="CK6912" s="63">
        <v>42337</v>
      </c>
      <c r="CL6912" s="70">
        <v>74.988077363659173</v>
      </c>
      <c r="CM6912" s="70">
        <v>74.368109642345644</v>
      </c>
    </row>
    <row r="6913" spans="89:91">
      <c r="CK6913" s="63">
        <v>42338</v>
      </c>
      <c r="CL6913" s="70">
        <v>74.049962530495804</v>
      </c>
      <c r="CM6913" s="70">
        <v>74.389584842927519</v>
      </c>
    </row>
    <row r="6914" spans="89:91">
      <c r="CK6914" s="63">
        <v>42339</v>
      </c>
      <c r="CL6914" s="70">
        <v>74.343172801280915</v>
      </c>
      <c r="CM6914" s="70">
        <v>74.341579557101454</v>
      </c>
    </row>
    <row r="6915" spans="89:91">
      <c r="CK6915" s="63">
        <v>42340</v>
      </c>
      <c r="CL6915" s="70">
        <v>74.318556530770223</v>
      </c>
      <c r="CM6915" s="70">
        <v>74.301179072272191</v>
      </c>
    </row>
    <row r="6916" spans="89:91">
      <c r="CK6916" s="63">
        <v>42341</v>
      </c>
      <c r="CL6916" s="70">
        <v>75.341961690837721</v>
      </c>
      <c r="CM6916" s="70">
        <v>74.260705220218426</v>
      </c>
    </row>
    <row r="6917" spans="89:91">
      <c r="CK6917" s="63">
        <v>42342</v>
      </c>
      <c r="CL6917" s="70">
        <v>75.216704034821007</v>
      </c>
      <c r="CM6917" s="70">
        <v>74.212531173123054</v>
      </c>
    </row>
    <row r="6918" spans="89:91">
      <c r="CK6918" s="63">
        <v>42343</v>
      </c>
      <c r="CL6918" s="70">
        <v>75.105238397017729</v>
      </c>
      <c r="CM6918" s="70">
        <v>74.088165984275619</v>
      </c>
    </row>
    <row r="6919" spans="89:91">
      <c r="CK6919" s="63">
        <v>42344</v>
      </c>
      <c r="CL6919" s="70">
        <v>74.993937943113025</v>
      </c>
      <c r="CM6919" s="70">
        <v>73.964009206325244</v>
      </c>
    </row>
    <row r="6920" spans="89:91">
      <c r="CK6920" s="63">
        <v>42345</v>
      </c>
      <c r="CL6920" s="70">
        <v>74.882802428316481</v>
      </c>
      <c r="CM6920" s="70">
        <v>73.840060490017478</v>
      </c>
    </row>
    <row r="6921" spans="89:91">
      <c r="CK6921" s="63">
        <v>42346</v>
      </c>
      <c r="CL6921" s="70">
        <v>74.771831608200443</v>
      </c>
      <c r="CM6921" s="70">
        <v>73.716319486683076</v>
      </c>
    </row>
    <row r="6922" spans="89:91">
      <c r="CK6922" s="63">
        <v>42347</v>
      </c>
      <c r="CL6922" s="70">
        <v>74.896408904667325</v>
      </c>
      <c r="CM6922" s="70">
        <v>73.638166805594736</v>
      </c>
    </row>
    <row r="6923" spans="89:91">
      <c r="CK6923" s="63">
        <v>42348</v>
      </c>
      <c r="CL6923" s="70">
        <v>74.401453808250778</v>
      </c>
      <c r="CM6923" s="70">
        <v>73.628026405366157</v>
      </c>
    </row>
    <row r="6924" spans="89:91">
      <c r="CK6924" s="63">
        <v>42349</v>
      </c>
      <c r="CL6924" s="70">
        <v>73.930461166276501</v>
      </c>
      <c r="CM6924" s="70">
        <v>73.670480344304167</v>
      </c>
    </row>
    <row r="6925" spans="89:91">
      <c r="CK6925" s="63">
        <v>42350</v>
      </c>
      <c r="CL6925" s="70">
        <v>73.820901646051112</v>
      </c>
      <c r="CM6925" s="70">
        <v>73.547023522987459</v>
      </c>
    </row>
    <row r="6926" spans="89:91">
      <c r="CK6926" s="63">
        <v>42351</v>
      </c>
      <c r="CL6926" s="70">
        <v>73.711504484997889</v>
      </c>
      <c r="CM6926" s="70">
        <v>73.423773590327613</v>
      </c>
    </row>
    <row r="6927" spans="89:91">
      <c r="CK6927" s="63">
        <v>42352</v>
      </c>
      <c r="CL6927" s="70">
        <v>73.701378867188097</v>
      </c>
      <c r="CM6927" s="70">
        <v>73.398234496417899</v>
      </c>
    </row>
    <row r="6928" spans="89:91">
      <c r="CK6928" s="63">
        <v>42353</v>
      </c>
      <c r="CL6928" s="70">
        <v>73.565005859872329</v>
      </c>
      <c r="CM6928" s="70">
        <v>73.42498913379039</v>
      </c>
    </row>
    <row r="6929" spans="89:91">
      <c r="CK6929" s="63">
        <v>42354</v>
      </c>
      <c r="CL6929" s="70">
        <v>73.45746162029485</v>
      </c>
      <c r="CM6929" s="70">
        <v>73.451447976334066</v>
      </c>
    </row>
    <row r="6930" spans="89:91">
      <c r="CK6930" s="63">
        <v>42355</v>
      </c>
      <c r="CL6930" s="70">
        <v>100</v>
      </c>
      <c r="CM6930" s="70">
        <v>99.999999999999972</v>
      </c>
    </row>
    <row r="6931" spans="89:91">
      <c r="CK6931" s="63">
        <v>42356</v>
      </c>
      <c r="CL6931" s="70">
        <v>98.499777997215034</v>
      </c>
      <c r="CM6931" s="70">
        <v>98.714893138144475</v>
      </c>
    </row>
    <row r="6932" spans="89:91">
      <c r="CK6932" s="63">
        <v>42357</v>
      </c>
      <c r="CL6932" s="70">
        <v>98.353808551746397</v>
      </c>
      <c r="CM6932" s="70">
        <v>98.549466947538733</v>
      </c>
    </row>
    <row r="6933" spans="89:91">
      <c r="CK6933" s="63">
        <v>42358</v>
      </c>
      <c r="CL6933" s="70">
        <v>98.208055422288226</v>
      </c>
      <c r="CM6933" s="70">
        <v>98.384317977762251</v>
      </c>
    </row>
    <row r="6934" spans="89:91">
      <c r="CK6934" s="63">
        <v>42359</v>
      </c>
      <c r="CL6934" s="70">
        <v>94.778147179892386</v>
      </c>
      <c r="CM6934" s="70">
        <v>95.328458304018298</v>
      </c>
    </row>
    <row r="6935" spans="89:91">
      <c r="CK6935" s="63">
        <v>42360</v>
      </c>
      <c r="CL6935" s="70">
        <v>95.701134805790346</v>
      </c>
      <c r="CM6935" s="70">
        <v>96.056751016217831</v>
      </c>
    </row>
    <row r="6936" spans="89:91">
      <c r="CK6936" s="63">
        <v>42361</v>
      </c>
      <c r="CL6936" s="70">
        <v>95.989675372872384</v>
      </c>
      <c r="CM6936" s="70">
        <v>96.191297914441293</v>
      </c>
    </row>
    <row r="6937" spans="89:91">
      <c r="CK6937" s="63">
        <v>42362</v>
      </c>
      <c r="CL6937" s="70">
        <v>96.578198147262597</v>
      </c>
      <c r="CM6937" s="70">
        <v>96.472635785438911</v>
      </c>
    </row>
    <row r="6938" spans="89:91">
      <c r="CK6938" s="63">
        <v>42363</v>
      </c>
      <c r="CL6938" s="70">
        <v>96.435076342172692</v>
      </c>
      <c r="CM6938" s="70">
        <v>96.310967164541466</v>
      </c>
    </row>
    <row r="6939" spans="89:91">
      <c r="CK6939" s="63">
        <v>42364</v>
      </c>
      <c r="CL6939" s="70">
        <v>96.292166633099157</v>
      </c>
      <c r="CM6939" s="70">
        <v>96.149569467546655</v>
      </c>
    </row>
    <row r="6940" spans="89:91">
      <c r="CK6940" s="63">
        <v>42365</v>
      </c>
      <c r="CL6940" s="70">
        <v>96.149468705731223</v>
      </c>
      <c r="CM6940" s="70">
        <v>95.988442240440804</v>
      </c>
    </row>
    <row r="6941" spans="89:91">
      <c r="CK6941" s="63">
        <v>42366</v>
      </c>
      <c r="CL6941" s="70">
        <v>95.949420046100386</v>
      </c>
      <c r="CM6941" s="70">
        <v>95.241483592478943</v>
      </c>
    </row>
    <row r="6942" spans="89:91">
      <c r="CK6942" s="63">
        <v>42367</v>
      </c>
      <c r="CL6942" s="70">
        <v>95.243229046479144</v>
      </c>
      <c r="CM6942" s="70">
        <v>94.811260480441945</v>
      </c>
    </row>
    <row r="6943" spans="89:91">
      <c r="CK6943" s="63">
        <v>42368</v>
      </c>
      <c r="CL6943" s="70">
        <v>94.745970736990643</v>
      </c>
      <c r="CM6943" s="70">
        <v>94.80571239945219</v>
      </c>
    </row>
    <row r="6944" spans="89:91">
      <c r="CK6944" s="63">
        <v>42369</v>
      </c>
      <c r="CL6944" s="70">
        <v>94.864975491509369</v>
      </c>
      <c r="CM6944" s="70">
        <v>95.055049072107323</v>
      </c>
    </row>
    <row r="6945" spans="89:91">
      <c r="CK6945" s="63">
        <v>42370</v>
      </c>
      <c r="CL6945" s="70">
        <v>94.755232611594607</v>
      </c>
      <c r="CM6945" s="70">
        <v>94.930859555984398</v>
      </c>
    </row>
    <row r="6946" spans="89:91">
      <c r="CK6946" s="63">
        <v>42371</v>
      </c>
      <c r="CL6946" s="70">
        <v>94.642608284255701</v>
      </c>
      <c r="CM6946" s="70">
        <v>94.806832293587718</v>
      </c>
    </row>
    <row r="6947" spans="89:91">
      <c r="CK6947" s="63">
        <v>42372</v>
      </c>
      <c r="CL6947" s="70">
        <v>94.530117820121603</v>
      </c>
      <c r="CM6947" s="70">
        <v>94.682967072932712</v>
      </c>
    </row>
    <row r="6948" spans="89:91">
      <c r="CK6948" s="63">
        <v>42373</v>
      </c>
      <c r="CL6948" s="70">
        <v>94.629992121875745</v>
      </c>
      <c r="CM6948" s="70">
        <v>95.719500046511826</v>
      </c>
    </row>
    <row r="6949" spans="89:91">
      <c r="CK6949" s="63">
        <v>42374</v>
      </c>
      <c r="CL6949" s="70">
        <v>97.980422910936653</v>
      </c>
      <c r="CM6949" s="70">
        <v>98.853343870820993</v>
      </c>
    </row>
    <row r="6950" spans="89:91">
      <c r="CK6950" s="63">
        <v>42375</v>
      </c>
      <c r="CL6950" s="70">
        <v>99.400175846740566</v>
      </c>
      <c r="CM6950" s="70">
        <v>100.4600018458662</v>
      </c>
    </row>
    <row r="6951" spans="89:91">
      <c r="CK6951" s="63">
        <v>42376</v>
      </c>
      <c r="CL6951" s="70">
        <v>99.175746596787576</v>
      </c>
      <c r="CM6951" s="70">
        <v>100.4009816756392</v>
      </c>
    </row>
    <row r="6952" spans="89:91">
      <c r="CK6952" s="63">
        <v>42377</v>
      </c>
      <c r="CL6952" s="70">
        <v>98.946867507363422</v>
      </c>
      <c r="CM6952" s="70">
        <v>100.12553458865985</v>
      </c>
    </row>
    <row r="6953" spans="89:91">
      <c r="CK6953" s="63">
        <v>42378</v>
      </c>
      <c r="CL6953" s="70">
        <v>98.829261079853651</v>
      </c>
      <c r="CM6953" s="70">
        <v>99.994720478168119</v>
      </c>
    </row>
    <row r="6954" spans="89:91">
      <c r="CK6954" s="63">
        <v>42379</v>
      </c>
      <c r="CL6954" s="70">
        <v>98.693969475746286</v>
      </c>
      <c r="CM6954" s="70">
        <v>99.864077276441805</v>
      </c>
    </row>
    <row r="6955" spans="89:91">
      <c r="CK6955" s="63">
        <v>42380</v>
      </c>
      <c r="CL6955" s="70">
        <v>96.864628194258302</v>
      </c>
      <c r="CM6955" s="70">
        <v>98.080958571799158</v>
      </c>
    </row>
    <row r="6956" spans="89:91">
      <c r="CK6956" s="63">
        <v>42381</v>
      </c>
      <c r="CL6956" s="70">
        <v>95.951671348150285</v>
      </c>
      <c r="CM6956" s="70">
        <v>97.23521265647112</v>
      </c>
    </row>
    <row r="6957" spans="89:91">
      <c r="CK6957" s="63">
        <v>42382</v>
      </c>
      <c r="CL6957" s="70">
        <v>96.155663652060241</v>
      </c>
      <c r="CM6957" s="70">
        <v>97.036508204823264</v>
      </c>
    </row>
    <row r="6958" spans="89:91">
      <c r="CK6958" s="63">
        <v>42383</v>
      </c>
      <c r="CL6958" s="70">
        <v>93.847469952145232</v>
      </c>
      <c r="CM6958" s="70">
        <v>94.834115311111262</v>
      </c>
    </row>
    <row r="6959" spans="89:91">
      <c r="CK6959" s="63">
        <v>42384</v>
      </c>
      <c r="CL6959" s="70">
        <v>94.53486476294654</v>
      </c>
      <c r="CM6959" s="70">
        <v>95.782405552093152</v>
      </c>
    </row>
    <row r="6960" spans="89:91">
      <c r="CK6960" s="63">
        <v>42385</v>
      </c>
      <c r="CL6960" s="70">
        <v>94.422502360780953</v>
      </c>
      <c r="CM6960" s="70">
        <v>95.657265744005912</v>
      </c>
    </row>
    <row r="6961" spans="89:91">
      <c r="CK6961" s="63">
        <v>42386</v>
      </c>
      <c r="CL6961" s="70">
        <v>94.310273510500693</v>
      </c>
      <c r="CM6961" s="70">
        <v>95.532289431202415</v>
      </c>
    </row>
    <row r="6962" spans="89:91">
      <c r="CK6962" s="63">
        <v>42387</v>
      </c>
      <c r="CL6962" s="70">
        <v>95.336050930866463</v>
      </c>
      <c r="CM6962" s="70">
        <v>96.5466701481364</v>
      </c>
    </row>
    <row r="6963" spans="89:91">
      <c r="CK6963" s="63">
        <v>42388</v>
      </c>
      <c r="CL6963" s="70">
        <v>94.302781993939917</v>
      </c>
      <c r="CM6963" s="70">
        <v>95.496146197978987</v>
      </c>
    </row>
    <row r="6964" spans="89:91">
      <c r="CK6964" s="63">
        <v>42389</v>
      </c>
      <c r="CL6964" s="70">
        <v>94.04748408175135</v>
      </c>
      <c r="CM6964" s="70">
        <v>95.868476190491748</v>
      </c>
    </row>
    <row r="6965" spans="89:91">
      <c r="CK6965" s="63">
        <v>42390</v>
      </c>
      <c r="CL6965" s="70">
        <v>94.408300675481016</v>
      </c>
      <c r="CM6965" s="70">
        <v>96.452432997185682</v>
      </c>
    </row>
    <row r="6966" spans="89:91">
      <c r="CK6966" s="63">
        <v>42391</v>
      </c>
      <c r="CL6966" s="70">
        <v>95.425900186118554</v>
      </c>
      <c r="CM6966" s="70">
        <v>97.247185026522644</v>
      </c>
    </row>
    <row r="6967" spans="89:91">
      <c r="CK6967" s="63">
        <v>42392</v>
      </c>
      <c r="CL6967" s="70">
        <v>95.312478715631272</v>
      </c>
      <c r="CM6967" s="70">
        <v>97.120131482595681</v>
      </c>
    </row>
    <row r="6968" spans="89:91">
      <c r="CK6968" s="63">
        <v>42393</v>
      </c>
      <c r="CL6968" s="70">
        <v>95.1991920558185</v>
      </c>
      <c r="CM6968" s="70">
        <v>96.993243934250202</v>
      </c>
    </row>
    <row r="6969" spans="89:91">
      <c r="CK6969" s="63">
        <v>42394</v>
      </c>
      <c r="CL6969" s="70">
        <v>95.764664853096917</v>
      </c>
      <c r="CM6969" s="70">
        <v>97.430930159745301</v>
      </c>
    </row>
    <row r="6970" spans="89:91">
      <c r="CK6970" s="63">
        <v>42395</v>
      </c>
      <c r="CL6970" s="70">
        <v>96.200407219272094</v>
      </c>
      <c r="CM6970" s="70">
        <v>97.585471850381936</v>
      </c>
    </row>
    <row r="6971" spans="89:91">
      <c r="CK6971" s="63">
        <v>42396</v>
      </c>
      <c r="CL6971" s="70">
        <v>96.293092438899436</v>
      </c>
      <c r="CM6971" s="70">
        <v>97.669076644132829</v>
      </c>
    </row>
    <row r="6972" spans="89:91">
      <c r="CK6972" s="63">
        <v>42397</v>
      </c>
      <c r="CL6972" s="70">
        <v>96.064958966261869</v>
      </c>
      <c r="CM6972" s="70">
        <v>97.26037255574137</v>
      </c>
    </row>
    <row r="6973" spans="89:91">
      <c r="CK6973" s="63">
        <v>42398</v>
      </c>
      <c r="CL6973" s="70">
        <v>97.10823829325463</v>
      </c>
      <c r="CM6973" s="70">
        <v>97.975498040522353</v>
      </c>
    </row>
    <row r="6974" spans="89:91">
      <c r="CK6974" s="63">
        <v>42399</v>
      </c>
      <c r="CL6974" s="70">
        <v>96.992817226624226</v>
      </c>
      <c r="CM6974" s="70">
        <v>97.847492954918479</v>
      </c>
    </row>
    <row r="6975" spans="89:91">
      <c r="CK6975" s="63">
        <v>42400</v>
      </c>
      <c r="CL6975" s="70">
        <v>96.877533347351516</v>
      </c>
      <c r="CM6975" s="70">
        <v>97.719655108086215</v>
      </c>
    </row>
    <row r="6976" spans="89:91">
      <c r="CK6976" s="63">
        <v>42401</v>
      </c>
      <c r="CL6976" s="70">
        <v>98.177218159917459</v>
      </c>
      <c r="CM6976" s="70">
        <v>98.793140867999824</v>
      </c>
    </row>
    <row r="6977" spans="89:91">
      <c r="CK6977" s="63">
        <v>42402</v>
      </c>
      <c r="CL6977" s="70">
        <v>97.991603588243478</v>
      </c>
      <c r="CM6977" s="70">
        <v>98.711685539440666</v>
      </c>
    </row>
    <row r="6978" spans="89:91">
      <c r="CK6978" s="63">
        <v>42403</v>
      </c>
      <c r="CL6978" s="70">
        <v>99.059244919855672</v>
      </c>
      <c r="CM6978" s="70">
        <v>98.769790383527564</v>
      </c>
    </row>
    <row r="6979" spans="89:91">
      <c r="CK6979" s="63">
        <v>42404</v>
      </c>
      <c r="CL6979" s="70">
        <v>100.08977453499412</v>
      </c>
      <c r="CM6979" s="70">
        <v>99.14113867578547</v>
      </c>
    </row>
    <row r="6980" spans="89:91">
      <c r="CK6980" s="63">
        <v>42405</v>
      </c>
      <c r="CL6980" s="70">
        <v>100.62786600258001</v>
      </c>
      <c r="CM6980" s="70">
        <v>99.935964573747043</v>
      </c>
    </row>
    <row r="6981" spans="89:91">
      <c r="CK6981" s="63">
        <v>42406</v>
      </c>
      <c r="CL6981" s="70">
        <v>100.54561233063369</v>
      </c>
      <c r="CM6981" s="70">
        <v>99.818245593502539</v>
      </c>
    </row>
    <row r="6982" spans="89:91">
      <c r="CK6982" s="63">
        <v>42407</v>
      </c>
      <c r="CL6982" s="70">
        <v>100.46342589321017</v>
      </c>
      <c r="CM6982" s="70">
        <v>99.700665279636723</v>
      </c>
    </row>
    <row r="6983" spans="89:91">
      <c r="CK6983" s="63">
        <v>42408</v>
      </c>
      <c r="CL6983" s="70">
        <v>100.38130663535161</v>
      </c>
      <c r="CM6983" s="70">
        <v>99.583223468808399</v>
      </c>
    </row>
    <row r="6984" spans="89:91">
      <c r="CK6984" s="63">
        <v>42409</v>
      </c>
      <c r="CL6984" s="70">
        <v>100.29925450214516</v>
      </c>
      <c r="CM6984" s="70">
        <v>99.465919997868696</v>
      </c>
    </row>
    <row r="6985" spans="89:91">
      <c r="CK6985" s="63">
        <v>42410</v>
      </c>
      <c r="CL6985" s="70">
        <v>101.05722787317693</v>
      </c>
      <c r="CM6985" s="70">
        <v>100.31035047740293</v>
      </c>
    </row>
    <row r="6986" spans="89:91">
      <c r="CK6986" s="63">
        <v>42411</v>
      </c>
      <c r="CL6986" s="70">
        <v>101.66395598397588</v>
      </c>
      <c r="CM6986" s="70">
        <v>101.15956336520158</v>
      </c>
    </row>
    <row r="6987" spans="89:91">
      <c r="CK6987" s="63">
        <v>42412</v>
      </c>
      <c r="CL6987" s="70">
        <v>102.09636078709205</v>
      </c>
      <c r="CM6987" s="70">
        <v>101.66155307274948</v>
      </c>
    </row>
    <row r="6988" spans="89:91">
      <c r="CK6988" s="63">
        <v>42413</v>
      </c>
      <c r="CL6988" s="70">
        <v>102.0129067608795</v>
      </c>
      <c r="CM6988" s="70">
        <v>101.54180144570671</v>
      </c>
    </row>
    <row r="6989" spans="89:91">
      <c r="CK6989" s="63">
        <v>42414</v>
      </c>
      <c r="CL6989" s="70">
        <v>101.92952095036476</v>
      </c>
      <c r="CM6989" s="70">
        <v>101.42219087938693</v>
      </c>
    </row>
    <row r="6990" spans="89:91">
      <c r="CK6990" s="63">
        <v>42415</v>
      </c>
      <c r="CL6990" s="70">
        <v>102.32267367888861</v>
      </c>
      <c r="CM6990" s="70">
        <v>101.78413264581823</v>
      </c>
    </row>
    <row r="6991" spans="89:91">
      <c r="CK6991" s="63">
        <v>42416</v>
      </c>
      <c r="CL6991" s="70">
        <v>101.90519052463685</v>
      </c>
      <c r="CM6991" s="70">
        <v>101.92526642363477</v>
      </c>
    </row>
    <row r="6992" spans="89:91">
      <c r="CK6992" s="63">
        <v>42417</v>
      </c>
      <c r="CL6992" s="70">
        <v>103.59134681479567</v>
      </c>
      <c r="CM6992" s="70">
        <v>102.84809342994392</v>
      </c>
    </row>
    <row r="6993" spans="89:91">
      <c r="CK6993" s="63">
        <v>42418</v>
      </c>
      <c r="CL6993" s="70">
        <v>103.49654279515821</v>
      </c>
      <c r="CM6993" s="70">
        <v>103.20665633874114</v>
      </c>
    </row>
    <row r="6994" spans="89:91">
      <c r="CK6994" s="63">
        <v>42419</v>
      </c>
      <c r="CL6994" s="70">
        <v>103.41472053990677</v>
      </c>
      <c r="CM6994" s="70">
        <v>103.08508466641614</v>
      </c>
    </row>
    <row r="6995" spans="89:91">
      <c r="CK6995" s="63">
        <v>42420</v>
      </c>
      <c r="CL6995" s="70">
        <v>103.33018888048065</v>
      </c>
      <c r="CM6995" s="70">
        <v>102.9636561987258</v>
      </c>
    </row>
    <row r="6996" spans="89:91">
      <c r="CK6996" s="63">
        <v>42421</v>
      </c>
      <c r="CL6996" s="70">
        <v>103.24572631761451</v>
      </c>
      <c r="CM6996" s="70">
        <v>102.84237076698298</v>
      </c>
    </row>
    <row r="6997" spans="89:91">
      <c r="CK6997" s="63">
        <v>42422</v>
      </c>
      <c r="CL6997" s="70">
        <v>105.08252275715773</v>
      </c>
      <c r="CM6997" s="70">
        <v>104.01717995293266</v>
      </c>
    </row>
    <row r="6998" spans="89:91">
      <c r="CK6998" s="63">
        <v>42423</v>
      </c>
      <c r="CL6998" s="70">
        <v>105.0708012350519</v>
      </c>
      <c r="CM6998" s="70">
        <v>104.23529173738734</v>
      </c>
    </row>
    <row r="6999" spans="89:91">
      <c r="CK6999" s="63">
        <v>42424</v>
      </c>
      <c r="CL6999" s="70">
        <v>105.31183259837029</v>
      </c>
      <c r="CM6999" s="70">
        <v>104.45274534558243</v>
      </c>
    </row>
    <row r="7000" spans="89:91">
      <c r="CK7000" s="63">
        <v>42425</v>
      </c>
      <c r="CL7000" s="70">
        <v>105.74317096937666</v>
      </c>
      <c r="CM7000" s="70">
        <v>104.60157479038469</v>
      </c>
    </row>
    <row r="7001" spans="89:91">
      <c r="CK7001" s="63">
        <v>42426</v>
      </c>
      <c r="CL7001" s="70">
        <v>105.59804309905844</v>
      </c>
      <c r="CM7001" s="70">
        <v>105.02145736991523</v>
      </c>
    </row>
    <row r="7002" spans="89:91">
      <c r="CK7002" s="63">
        <v>42427</v>
      </c>
      <c r="CL7002" s="70">
        <v>105.51172678191605</v>
      </c>
      <c r="CM7002" s="70">
        <v>104.89774796341567</v>
      </c>
    </row>
    <row r="7003" spans="89:91">
      <c r="CK7003" s="63">
        <v>42428</v>
      </c>
      <c r="CL7003" s="70">
        <v>105.42548102012094</v>
      </c>
      <c r="CM7003" s="70">
        <v>104.77418427968213</v>
      </c>
    </row>
    <row r="7004" spans="89:91">
      <c r="CK7004" s="63">
        <v>42429</v>
      </c>
      <c r="CL7004" s="70">
        <v>107.64971204480784</v>
      </c>
      <c r="CM7004" s="70">
        <v>106.88313543138774</v>
      </c>
    </row>
    <row r="7005" spans="89:91">
      <c r="CK7005" s="63">
        <v>42430</v>
      </c>
      <c r="CL7005" s="70">
        <v>107.66585616746967</v>
      </c>
      <c r="CM7005" s="70">
        <v>106.78324497781253</v>
      </c>
    </row>
    <row r="7006" spans="89:91">
      <c r="CK7006" s="63">
        <v>42431</v>
      </c>
      <c r="CL7006" s="70">
        <v>107.26725168413151</v>
      </c>
      <c r="CM7006" s="70">
        <v>105.73815150587986</v>
      </c>
    </row>
    <row r="7007" spans="89:91">
      <c r="CK7007" s="63">
        <v>42432</v>
      </c>
      <c r="CL7007" s="70">
        <v>104.91708002460047</v>
      </c>
      <c r="CM7007" s="70">
        <v>102.53626009795438</v>
      </c>
    </row>
    <row r="7008" spans="89:91">
      <c r="CK7008" s="63">
        <v>42433</v>
      </c>
      <c r="CL7008" s="70">
        <v>105.69640571751728</v>
      </c>
      <c r="CM7008" s="70">
        <v>102.44043213138372</v>
      </c>
    </row>
    <row r="7009" spans="89:91">
      <c r="CK7009" s="63">
        <v>42434</v>
      </c>
      <c r="CL7009" s="70">
        <v>105.59337792776667</v>
      </c>
      <c r="CM7009" s="70">
        <v>102.34469372336692</v>
      </c>
    </row>
    <row r="7010" spans="89:91">
      <c r="CK7010" s="63">
        <v>42435</v>
      </c>
      <c r="CL7010" s="70">
        <v>105.49045056456687</v>
      </c>
      <c r="CM7010" s="70">
        <v>102.24904479020474</v>
      </c>
    </row>
    <row r="7011" spans="89:91">
      <c r="CK7011" s="63">
        <v>42436</v>
      </c>
      <c r="CL7011" s="70">
        <v>106.41821291916118</v>
      </c>
      <c r="CM7011" s="70">
        <v>103.53121317432189</v>
      </c>
    </row>
    <row r="7012" spans="89:91">
      <c r="CK7012" s="63">
        <v>42437</v>
      </c>
      <c r="CL7012" s="70">
        <v>106.68538134830561</v>
      </c>
      <c r="CM7012" s="70">
        <v>103.72988644420218</v>
      </c>
    </row>
    <row r="7013" spans="89:91">
      <c r="CK7013" s="63">
        <v>42438</v>
      </c>
      <c r="CL7013" s="70">
        <v>106.57524932732483</v>
      </c>
      <c r="CM7013" s="70">
        <v>103.10300556854432</v>
      </c>
    </row>
    <row r="7014" spans="89:91">
      <c r="CK7014" s="63">
        <v>42439</v>
      </c>
      <c r="CL7014" s="70">
        <v>107.00325619710136</v>
      </c>
      <c r="CM7014" s="70">
        <v>102.80559397030468</v>
      </c>
    </row>
    <row r="7015" spans="89:91">
      <c r="CK7015" s="63">
        <v>42440</v>
      </c>
      <c r="CL7015" s="70">
        <v>103.83099393374242</v>
      </c>
      <c r="CM7015" s="70">
        <v>99.428701904582013</v>
      </c>
    </row>
    <row r="7016" spans="89:91">
      <c r="CK7016" s="63">
        <v>42441</v>
      </c>
      <c r="CL7016" s="70">
        <v>103.72978445798037</v>
      </c>
      <c r="CM7016" s="70">
        <v>99.335778188491943</v>
      </c>
    </row>
    <row r="7017" spans="89:91">
      <c r="CK7017" s="63">
        <v>42442</v>
      </c>
      <c r="CL7017" s="70">
        <v>103.62867363636386</v>
      </c>
      <c r="CM7017" s="70">
        <v>99.242941316711935</v>
      </c>
    </row>
    <row r="7018" spans="89:91">
      <c r="CK7018" s="63">
        <v>42443</v>
      </c>
      <c r="CL7018" s="70">
        <v>103.01896105823386</v>
      </c>
      <c r="CM7018" s="70">
        <v>98.816352180442607</v>
      </c>
    </row>
    <row r="7019" spans="89:91">
      <c r="CK7019" s="63">
        <v>42444</v>
      </c>
      <c r="CL7019" s="70">
        <v>99.848544557263267</v>
      </c>
      <c r="CM7019" s="70">
        <v>96.856249386362535</v>
      </c>
    </row>
    <row r="7020" spans="89:91">
      <c r="CK7020" s="63">
        <v>42445</v>
      </c>
      <c r="CL7020" s="70">
        <v>100.06116418649529</v>
      </c>
      <c r="CM7020" s="70">
        <v>97.365517405180825</v>
      </c>
    </row>
    <row r="7021" spans="89:91">
      <c r="CK7021" s="63">
        <v>42446</v>
      </c>
      <c r="CL7021" s="70">
        <v>104.2247553659377</v>
      </c>
      <c r="CM7021" s="70">
        <v>99.538268466405171</v>
      </c>
    </row>
    <row r="7022" spans="89:91">
      <c r="CK7022" s="63">
        <v>42447</v>
      </c>
      <c r="CL7022" s="70">
        <v>103.14386418906012</v>
      </c>
      <c r="CM7022" s="70">
        <v>98.181389773608046</v>
      </c>
    </row>
    <row r="7023" spans="89:91">
      <c r="CK7023" s="63">
        <v>42448</v>
      </c>
      <c r="CL7023" s="70">
        <v>103.04332449443572</v>
      </c>
      <c r="CM7023" s="70">
        <v>98.089631765971546</v>
      </c>
    </row>
    <row r="7024" spans="89:91">
      <c r="CK7024" s="63">
        <v>42449</v>
      </c>
      <c r="CL7024" s="70">
        <v>102.94288280108628</v>
      </c>
      <c r="CM7024" s="70">
        <v>97.997959513201451</v>
      </c>
    </row>
    <row r="7025" spans="89:91">
      <c r="CK7025" s="63">
        <v>42450</v>
      </c>
      <c r="CL7025" s="70">
        <v>100.67258348432478</v>
      </c>
      <c r="CM7025" s="70">
        <v>95.982738236562923</v>
      </c>
    </row>
    <row r="7026" spans="89:91">
      <c r="CK7026" s="63">
        <v>42451</v>
      </c>
      <c r="CL7026" s="70">
        <v>100.09459349490311</v>
      </c>
      <c r="CM7026" s="70">
        <v>95.362873129118654</v>
      </c>
    </row>
    <row r="7027" spans="89:91">
      <c r="CK7027" s="63">
        <v>42452</v>
      </c>
      <c r="CL7027" s="70">
        <v>99.88589960501325</v>
      </c>
      <c r="CM7027" s="70">
        <v>96.002040582912031</v>
      </c>
    </row>
    <row r="7028" spans="89:91">
      <c r="CK7028" s="63">
        <v>42453</v>
      </c>
      <c r="CL7028" s="70">
        <v>99.78853561809531</v>
      </c>
      <c r="CM7028" s="70">
        <v>95.912319343548447</v>
      </c>
    </row>
    <row r="7029" spans="89:91">
      <c r="CK7029" s="63">
        <v>42454</v>
      </c>
      <c r="CL7029" s="70">
        <v>99.691266536924672</v>
      </c>
      <c r="CM7029" s="70">
        <v>95.822681955535771</v>
      </c>
    </row>
    <row r="7030" spans="89:91">
      <c r="CK7030" s="63">
        <v>42455</v>
      </c>
      <c r="CL7030" s="70">
        <v>99.594092268991773</v>
      </c>
      <c r="CM7030" s="70">
        <v>95.7331283405085</v>
      </c>
    </row>
    <row r="7031" spans="89:91">
      <c r="CK7031" s="63">
        <v>42456</v>
      </c>
      <c r="CL7031" s="70">
        <v>99.497012721877226</v>
      </c>
      <c r="CM7031" s="70">
        <v>95.643658420174404</v>
      </c>
    </row>
    <row r="7032" spans="89:91">
      <c r="CK7032" s="63">
        <v>42457</v>
      </c>
      <c r="CL7032" s="70">
        <v>101.98717545424138</v>
      </c>
      <c r="CM7032" s="70">
        <v>97.728955550685669</v>
      </c>
    </row>
    <row r="7033" spans="89:91">
      <c r="CK7033" s="63">
        <v>42458</v>
      </c>
      <c r="CL7033" s="70">
        <v>100.62186365658515</v>
      </c>
      <c r="CM7033" s="70">
        <v>96.32086217944466</v>
      </c>
    </row>
    <row r="7034" spans="89:91">
      <c r="CK7034" s="63">
        <v>42459</v>
      </c>
      <c r="CL7034" s="70">
        <v>100.84680536974673</v>
      </c>
      <c r="CM7034" s="70">
        <v>96.033513838922971</v>
      </c>
    </row>
    <row r="7035" spans="89:91">
      <c r="CK7035" s="63">
        <v>42460</v>
      </c>
      <c r="CL7035" s="70">
        <v>101.8932729812233</v>
      </c>
      <c r="CM7035" s="70">
        <v>96.60091224831146</v>
      </c>
    </row>
    <row r="7036" spans="89:91">
      <c r="CK7036" s="63">
        <v>42461</v>
      </c>
      <c r="CL7036" s="70">
        <v>102.39457812782442</v>
      </c>
      <c r="CM7036" s="70">
        <v>97.046796153322418</v>
      </c>
    </row>
    <row r="7037" spans="89:91">
      <c r="CK7037" s="63">
        <v>42462</v>
      </c>
      <c r="CL7037" s="70">
        <v>102.23776476525688</v>
      </c>
      <c r="CM7037" s="70">
        <v>96.901463870270589</v>
      </c>
    </row>
    <row r="7038" spans="89:91">
      <c r="CK7038" s="63">
        <v>42463</v>
      </c>
      <c r="CL7038" s="70">
        <v>102.08119155632961</v>
      </c>
      <c r="CM7038" s="70">
        <v>96.756349229359827</v>
      </c>
    </row>
    <row r="7039" spans="89:91">
      <c r="CK7039" s="63">
        <v>42464</v>
      </c>
      <c r="CL7039" s="70">
        <v>101.20852827654714</v>
      </c>
      <c r="CM7039" s="70">
        <v>96.219519036893075</v>
      </c>
    </row>
    <row r="7040" spans="89:91">
      <c r="CK7040" s="63">
        <v>42465</v>
      </c>
      <c r="CL7040" s="70">
        <v>100.16709727480844</v>
      </c>
      <c r="CM7040" s="70">
        <v>95.749304033693704</v>
      </c>
    </row>
    <row r="7041" spans="89:91">
      <c r="CK7041" s="63">
        <v>42466</v>
      </c>
      <c r="CL7041" s="70">
        <v>99.466874484497339</v>
      </c>
      <c r="CM7041" s="70">
        <v>95.0849016482899</v>
      </c>
    </row>
    <row r="7042" spans="89:91">
      <c r="CK7042" s="63">
        <v>42467</v>
      </c>
      <c r="CL7042" s="70">
        <v>98.098552232261369</v>
      </c>
      <c r="CM7042" s="70">
        <v>94.097128906867198</v>
      </c>
    </row>
    <row r="7043" spans="89:91">
      <c r="CK7043" s="63">
        <v>42468</v>
      </c>
      <c r="CL7043" s="70">
        <v>98.760859789784419</v>
      </c>
      <c r="CM7043" s="70">
        <v>94.021145623949991</v>
      </c>
    </row>
    <row r="7044" spans="89:91">
      <c r="CK7044" s="63">
        <v>42469</v>
      </c>
      <c r="CL7044" s="70">
        <v>98.609611327249993</v>
      </c>
      <c r="CM7044" s="70">
        <v>93.880344399280119</v>
      </c>
    </row>
    <row r="7045" spans="89:91">
      <c r="CK7045" s="63">
        <v>42470</v>
      </c>
      <c r="CL7045" s="70">
        <v>98.458594495925169</v>
      </c>
      <c r="CM7045" s="70">
        <v>93.739754031271616</v>
      </c>
    </row>
    <row r="7046" spans="89:91">
      <c r="CK7046" s="63">
        <v>42471</v>
      </c>
      <c r="CL7046" s="70">
        <v>99.585942766281093</v>
      </c>
      <c r="CM7046" s="70">
        <v>93.85793601135029</v>
      </c>
    </row>
    <row r="7047" spans="89:91">
      <c r="CK7047" s="63">
        <v>42472</v>
      </c>
      <c r="CL7047" s="70">
        <v>98.911442266878709</v>
      </c>
      <c r="CM7047" s="70">
        <v>93.297845478670837</v>
      </c>
    </row>
    <row r="7048" spans="89:91">
      <c r="CK7048" s="63">
        <v>42473</v>
      </c>
      <c r="CL7048" s="70">
        <v>98.162338988687452</v>
      </c>
      <c r="CM7048" s="70">
        <v>92.771445476986599</v>
      </c>
    </row>
    <row r="7049" spans="89:91">
      <c r="CK7049" s="63">
        <v>42474</v>
      </c>
      <c r="CL7049" s="70">
        <v>97.592857028431609</v>
      </c>
      <c r="CM7049" s="70">
        <v>92.214237619883363</v>
      </c>
    </row>
    <row r="7050" spans="89:91">
      <c r="CK7050" s="63">
        <v>42475</v>
      </c>
      <c r="CL7050" s="70">
        <v>95.291536015714371</v>
      </c>
      <c r="CM7050" s="70">
        <v>90.27702719485788</v>
      </c>
    </row>
    <row r="7051" spans="89:91">
      <c r="CK7051" s="63">
        <v>42476</v>
      </c>
      <c r="CL7051" s="70">
        <v>95.145600689254053</v>
      </c>
      <c r="CM7051" s="70">
        <v>90.14183296908837</v>
      </c>
    </row>
    <row r="7052" spans="89:91">
      <c r="CK7052" s="63">
        <v>42477</v>
      </c>
      <c r="CL7052" s="70">
        <v>94.999888857139609</v>
      </c>
      <c r="CM7052" s="70">
        <v>90.006841203227538</v>
      </c>
    </row>
    <row r="7053" spans="89:91">
      <c r="CK7053" s="63">
        <v>42478</v>
      </c>
      <c r="CL7053" s="70">
        <v>95.328467288212224</v>
      </c>
      <c r="CM7053" s="70">
        <v>90.447744451268136</v>
      </c>
    </row>
    <row r="7054" spans="89:91">
      <c r="CK7054" s="63">
        <v>42479</v>
      </c>
      <c r="CL7054" s="70">
        <v>95.907685752919363</v>
      </c>
      <c r="CM7054" s="70">
        <v>90.631644973249749</v>
      </c>
    </row>
    <row r="7055" spans="89:91">
      <c r="CK7055" s="63">
        <v>42480</v>
      </c>
      <c r="CL7055" s="70">
        <v>96.731181588681096</v>
      </c>
      <c r="CM7055" s="70">
        <v>91.452536177372636</v>
      </c>
    </row>
    <row r="7056" spans="89:91">
      <c r="CK7056" s="63">
        <v>42481</v>
      </c>
      <c r="CL7056" s="70">
        <v>95.969015827129198</v>
      </c>
      <c r="CM7056" s="70">
        <v>90.869829079671561</v>
      </c>
    </row>
    <row r="7057" spans="89:91">
      <c r="CK7057" s="63">
        <v>42482</v>
      </c>
      <c r="CL7057" s="70">
        <v>95.508860435867973</v>
      </c>
      <c r="CM7057" s="70">
        <v>90.924497799017757</v>
      </c>
    </row>
    <row r="7058" spans="89:91">
      <c r="CK7058" s="63">
        <v>42483</v>
      </c>
      <c r="CL7058" s="70">
        <v>95.362592285407473</v>
      </c>
      <c r="CM7058" s="70">
        <v>90.788333954622615</v>
      </c>
    </row>
    <row r="7059" spans="89:91">
      <c r="CK7059" s="63">
        <v>42484</v>
      </c>
      <c r="CL7059" s="70">
        <v>95.216548138999997</v>
      </c>
      <c r="CM7059" s="70">
        <v>90.652374022187004</v>
      </c>
    </row>
    <row r="7060" spans="89:91">
      <c r="CK7060" s="63">
        <v>42485</v>
      </c>
      <c r="CL7060" s="70">
        <v>95.523248151786362</v>
      </c>
      <c r="CM7060" s="70">
        <v>90.706512698503133</v>
      </c>
    </row>
    <row r="7061" spans="89:91">
      <c r="CK7061" s="63">
        <v>42486</v>
      </c>
      <c r="CL7061" s="70">
        <v>95.5086464138179</v>
      </c>
      <c r="CM7061" s="70">
        <v>90.444268213908501</v>
      </c>
    </row>
    <row r="7062" spans="89:91">
      <c r="CK7062" s="63">
        <v>42487</v>
      </c>
      <c r="CL7062" s="70">
        <v>94.415237492102406</v>
      </c>
      <c r="CM7062" s="70">
        <v>89.551516840279717</v>
      </c>
    </row>
    <row r="7063" spans="89:91">
      <c r="CK7063" s="63">
        <v>42488</v>
      </c>
      <c r="CL7063" s="70">
        <v>95.758209874228214</v>
      </c>
      <c r="CM7063" s="70">
        <v>90.110567311535007</v>
      </c>
    </row>
    <row r="7064" spans="89:91">
      <c r="CK7064" s="63">
        <v>42489</v>
      </c>
      <c r="CL7064" s="70">
        <v>95.686705623613605</v>
      </c>
      <c r="CM7064" s="70">
        <v>89.661022289304341</v>
      </c>
    </row>
    <row r="7065" spans="89:91">
      <c r="CK7065" s="63">
        <v>42490</v>
      </c>
      <c r="CL7065" s="70">
        <v>95.540165110080565</v>
      </c>
      <c r="CM7065" s="70">
        <v>89.52675056075104</v>
      </c>
    </row>
    <row r="7066" spans="89:91">
      <c r="CK7066" s="63">
        <v>42491</v>
      </c>
      <c r="CL7066" s="70">
        <v>95.428426181799011</v>
      </c>
      <c r="CM7066" s="70">
        <v>89.415310029398199</v>
      </c>
    </row>
    <row r="7067" spans="89:91">
      <c r="CK7067" s="63">
        <v>42492</v>
      </c>
      <c r="CL7067" s="70">
        <v>94.788622331098537</v>
      </c>
      <c r="CM7067" s="70">
        <v>88.927991339571406</v>
      </c>
    </row>
    <row r="7068" spans="89:91">
      <c r="CK7068" s="63">
        <v>42493</v>
      </c>
      <c r="CL7068" s="70">
        <v>94.031842103668552</v>
      </c>
      <c r="CM7068" s="70">
        <v>88.879887598000963</v>
      </c>
    </row>
    <row r="7069" spans="89:91">
      <c r="CK7069" s="63">
        <v>42494</v>
      </c>
      <c r="CL7069" s="70">
        <v>94.184167351372039</v>
      </c>
      <c r="CM7069" s="70">
        <v>89.01930649628747</v>
      </c>
    </row>
    <row r="7070" spans="89:91">
      <c r="CK7070" s="63">
        <v>42495</v>
      </c>
      <c r="CL7070" s="70">
        <v>93.838263831040152</v>
      </c>
      <c r="CM7070" s="70">
        <v>88.908497617885544</v>
      </c>
    </row>
    <row r="7071" spans="89:91">
      <c r="CK7071" s="63">
        <v>42496</v>
      </c>
      <c r="CL7071" s="70">
        <v>93.925730285328484</v>
      </c>
      <c r="CM7071" s="70">
        <v>88.610752598401078</v>
      </c>
    </row>
    <row r="7072" spans="89:91">
      <c r="CK7072" s="63">
        <v>42497</v>
      </c>
      <c r="CL7072" s="70">
        <v>93.815966767152062</v>
      </c>
      <c r="CM7072" s="70">
        <v>88.500452277086083</v>
      </c>
    </row>
    <row r="7073" spans="89:91">
      <c r="CK7073" s="63">
        <v>42498</v>
      </c>
      <c r="CL7073" s="70">
        <v>93.706331520854775</v>
      </c>
      <c r="CM7073" s="70">
        <v>88.390289254693883</v>
      </c>
    </row>
    <row r="7074" spans="89:91">
      <c r="CK7074" s="63">
        <v>42499</v>
      </c>
      <c r="CL7074" s="70">
        <v>93.110966006127384</v>
      </c>
      <c r="CM7074" s="70">
        <v>88.435576983401361</v>
      </c>
    </row>
    <row r="7075" spans="89:91">
      <c r="CK7075" s="63">
        <v>42500</v>
      </c>
      <c r="CL7075" s="70">
        <v>93.580115529766729</v>
      </c>
      <c r="CM7075" s="70">
        <v>88.319289904347272</v>
      </c>
    </row>
    <row r="7076" spans="89:91">
      <c r="CK7076" s="63">
        <v>42501</v>
      </c>
      <c r="CL7076" s="70">
        <v>93.643757615375037</v>
      </c>
      <c r="CM7076" s="70">
        <v>88.060622273057021</v>
      </c>
    </row>
    <row r="7077" spans="89:91">
      <c r="CK7077" s="63">
        <v>42502</v>
      </c>
      <c r="CL7077" s="70">
        <v>93.000022941309794</v>
      </c>
      <c r="CM7077" s="70">
        <v>87.703431773230292</v>
      </c>
    </row>
    <row r="7078" spans="89:91">
      <c r="CK7078" s="63">
        <v>42503</v>
      </c>
      <c r="CL7078" s="70">
        <v>92.175562597692647</v>
      </c>
      <c r="CM7078" s="70">
        <v>87.470627465171773</v>
      </c>
    </row>
    <row r="7079" spans="89:91">
      <c r="CK7079" s="63">
        <v>42504</v>
      </c>
      <c r="CL7079" s="70">
        <v>92.067844361061645</v>
      </c>
      <c r="CM7079" s="70">
        <v>87.361746341469313</v>
      </c>
    </row>
    <row r="7080" spans="89:91">
      <c r="CK7080" s="63">
        <v>42505</v>
      </c>
      <c r="CL7080" s="70">
        <v>91.960252006152203</v>
      </c>
      <c r="CM7080" s="70">
        <v>87.253000750110033</v>
      </c>
    </row>
    <row r="7081" spans="89:91">
      <c r="CK7081" s="63">
        <v>42506</v>
      </c>
      <c r="CL7081" s="70">
        <v>91.839378198411438</v>
      </c>
      <c r="CM7081" s="70">
        <v>87.06432853816132</v>
      </c>
    </row>
    <row r="7082" spans="89:91">
      <c r="CK7082" s="63">
        <v>42507</v>
      </c>
      <c r="CL7082" s="70">
        <v>91.83707390292237</v>
      </c>
      <c r="CM7082" s="70">
        <v>86.974406008891108</v>
      </c>
    </row>
    <row r="7083" spans="89:91">
      <c r="CK7083" s="63">
        <v>42508</v>
      </c>
      <c r="CL7083" s="70">
        <v>91.230223542245653</v>
      </c>
      <c r="CM7083" s="70">
        <v>86.835426110765496</v>
      </c>
    </row>
    <row r="7084" spans="89:91">
      <c r="CK7084" s="63">
        <v>42509</v>
      </c>
      <c r="CL7084" s="70">
        <v>90.362569474847277</v>
      </c>
      <c r="CM7084" s="70">
        <v>86.512588109771897</v>
      </c>
    </row>
    <row r="7085" spans="89:91">
      <c r="CK7085" s="63">
        <v>42510</v>
      </c>
      <c r="CL7085" s="70">
        <v>90.249637192658639</v>
      </c>
      <c r="CM7085" s="70">
        <v>86.006579069303854</v>
      </c>
    </row>
    <row r="7086" spans="89:91">
      <c r="CK7086" s="63">
        <v>42511</v>
      </c>
      <c r="CL7086" s="70">
        <v>90.144169631615256</v>
      </c>
      <c r="CM7086" s="70">
        <v>85.899520354324366</v>
      </c>
    </row>
    <row r="7087" spans="89:91">
      <c r="CK7087" s="63">
        <v>42512</v>
      </c>
      <c r="CL7087" s="70">
        <v>90.038825322108153</v>
      </c>
      <c r="CM7087" s="70">
        <v>85.792594903201874</v>
      </c>
    </row>
    <row r="7088" spans="89:91">
      <c r="CK7088" s="63">
        <v>42513</v>
      </c>
      <c r="CL7088" s="70">
        <v>89.274596223011201</v>
      </c>
      <c r="CM7088" s="70">
        <v>85.411070728553057</v>
      </c>
    </row>
    <row r="7089" spans="89:91">
      <c r="CK7089" s="63">
        <v>42514</v>
      </c>
      <c r="CL7089" s="70">
        <v>89.438728434933907</v>
      </c>
      <c r="CM7089" s="70">
        <v>85.670606410065886</v>
      </c>
    </row>
    <row r="7090" spans="89:91">
      <c r="CK7090" s="63">
        <v>42515</v>
      </c>
      <c r="CL7090" s="70">
        <v>89.334208518352767</v>
      </c>
      <c r="CM7090" s="70">
        <v>85.563965904967048</v>
      </c>
    </row>
    <row r="7091" spans="89:91">
      <c r="CK7091" s="63">
        <v>42516</v>
      </c>
      <c r="CL7091" s="70">
        <v>89.012948530094519</v>
      </c>
      <c r="CM7091" s="70">
        <v>85.122927168211007</v>
      </c>
    </row>
    <row r="7092" spans="89:91">
      <c r="CK7092" s="63">
        <v>42517</v>
      </c>
      <c r="CL7092" s="70">
        <v>88.107552698067664</v>
      </c>
      <c r="CM7092" s="70">
        <v>84.56135763661942</v>
      </c>
    </row>
    <row r="7093" spans="89:91">
      <c r="CK7093" s="63">
        <v>42518</v>
      </c>
      <c r="CL7093" s="70">
        <v>88.004588420519056</v>
      </c>
      <c r="CM7093" s="70">
        <v>84.456097895057056</v>
      </c>
    </row>
    <row r="7094" spans="89:91">
      <c r="CK7094" s="63">
        <v>42519</v>
      </c>
      <c r="CL7094" s="70">
        <v>87.901744469118725</v>
      </c>
      <c r="CM7094" s="70">
        <v>84.350969178037161</v>
      </c>
    </row>
    <row r="7095" spans="89:91">
      <c r="CK7095" s="63">
        <v>42520</v>
      </c>
      <c r="CL7095" s="70">
        <v>88.406362176229493</v>
      </c>
      <c r="CM7095" s="70">
        <v>84.669622040321059</v>
      </c>
    </row>
    <row r="7096" spans="89:91">
      <c r="CK7096" s="63">
        <v>42521</v>
      </c>
      <c r="CL7096" s="70">
        <v>88.071260917371248</v>
      </c>
      <c r="CM7096" s="70">
        <v>84.570272153644396</v>
      </c>
    </row>
    <row r="7097" spans="89:91">
      <c r="CK7097" s="63">
        <v>42522</v>
      </c>
      <c r="CL7097" s="70">
        <v>87.852299947431334</v>
      </c>
      <c r="CM7097" s="70">
        <v>84.245710048434972</v>
      </c>
    </row>
    <row r="7098" spans="89:91">
      <c r="CK7098" s="63">
        <v>42523</v>
      </c>
      <c r="CL7098" s="70">
        <v>87.535373071770408</v>
      </c>
      <c r="CM7098" s="70">
        <v>83.867365998312152</v>
      </c>
    </row>
    <row r="7099" spans="89:91">
      <c r="CK7099" s="63">
        <v>42524</v>
      </c>
      <c r="CL7099" s="70">
        <v>88.051546786430734</v>
      </c>
      <c r="CM7099" s="70">
        <v>83.495668898248212</v>
      </c>
    </row>
    <row r="7100" spans="89:91">
      <c r="CK7100" s="63">
        <v>42525</v>
      </c>
      <c r="CL7100" s="70">
        <v>87.971972999037789</v>
      </c>
      <c r="CM7100" s="70">
        <v>83.419688551829438</v>
      </c>
    </row>
    <row r="7101" spans="89:91">
      <c r="CK7101" s="63">
        <v>42526</v>
      </c>
      <c r="CL7101" s="70">
        <v>87.892471123926569</v>
      </c>
      <c r="CM7101" s="70">
        <v>83.343777346877744</v>
      </c>
    </row>
    <row r="7102" spans="89:91">
      <c r="CK7102" s="63">
        <v>42527</v>
      </c>
      <c r="CL7102" s="70">
        <v>87.557995310621067</v>
      </c>
      <c r="CM7102" s="70">
        <v>82.780988230881547</v>
      </c>
    </row>
    <row r="7103" spans="89:91">
      <c r="CK7103" s="63">
        <v>42528</v>
      </c>
      <c r="CL7103" s="70">
        <v>88.310750926344923</v>
      </c>
      <c r="CM7103" s="70">
        <v>83.126093682700315</v>
      </c>
    </row>
    <row r="7104" spans="89:91">
      <c r="CK7104" s="63">
        <v>42529</v>
      </c>
      <c r="CL7104" s="70">
        <v>89.31470116071938</v>
      </c>
      <c r="CM7104" s="70">
        <v>83.410494948510959</v>
      </c>
    </row>
    <row r="7105" spans="89:91">
      <c r="CK7105" s="63">
        <v>42530</v>
      </c>
      <c r="CL7105" s="70">
        <v>88.486855635320595</v>
      </c>
      <c r="CM7105" s="70">
        <v>82.854968557949604</v>
      </c>
    </row>
    <row r="7106" spans="89:91">
      <c r="CK7106" s="63">
        <v>42531</v>
      </c>
      <c r="CL7106" s="70">
        <v>87.704197033223778</v>
      </c>
      <c r="CM7106" s="70">
        <v>82.659774468782459</v>
      </c>
    </row>
    <row r="7107" spans="89:91">
      <c r="CK7107" s="63">
        <v>42532</v>
      </c>
      <c r="CL7107" s="70">
        <v>87.62493715213256</v>
      </c>
      <c r="CM7107" s="70">
        <v>82.584554779163724</v>
      </c>
    </row>
    <row r="7108" spans="89:91">
      <c r="CK7108" s="63">
        <v>42533</v>
      </c>
      <c r="CL7108" s="70">
        <v>87.545748899640259</v>
      </c>
      <c r="CM7108" s="70">
        <v>82.509403538820877</v>
      </c>
    </row>
    <row r="7109" spans="89:91">
      <c r="CK7109" s="63">
        <v>42534</v>
      </c>
      <c r="CL7109" s="70">
        <v>87.098502056722154</v>
      </c>
      <c r="CM7109" s="70">
        <v>82.434320685465636</v>
      </c>
    </row>
    <row r="7110" spans="89:91">
      <c r="CK7110" s="63">
        <v>42535</v>
      </c>
      <c r="CL7110" s="70">
        <v>86.455986577244843</v>
      </c>
      <c r="CM7110" s="70">
        <v>82.060902873689386</v>
      </c>
    </row>
    <row r="7111" spans="89:91">
      <c r="CK7111" s="63">
        <v>42536</v>
      </c>
      <c r="CL7111" s="70">
        <v>86.774863568416578</v>
      </c>
      <c r="CM7111" s="70">
        <v>81.956414978239877</v>
      </c>
    </row>
    <row r="7112" spans="89:91">
      <c r="CK7112" s="63">
        <v>42537</v>
      </c>
      <c r="CL7112" s="70">
        <v>87.523339524709328</v>
      </c>
      <c r="CM7112" s="70">
        <v>82.924346884643327</v>
      </c>
    </row>
    <row r="7113" spans="89:91">
      <c r="CK7113" s="63">
        <v>42538</v>
      </c>
      <c r="CL7113" s="70">
        <v>87.444243087844342</v>
      </c>
      <c r="CM7113" s="70">
        <v>82.848886436383182</v>
      </c>
    </row>
    <row r="7114" spans="89:91">
      <c r="CK7114" s="63">
        <v>42539</v>
      </c>
      <c r="CL7114" s="70">
        <v>87.365218131870677</v>
      </c>
      <c r="CM7114" s="70">
        <v>82.773494656487188</v>
      </c>
    </row>
    <row r="7115" spans="89:91">
      <c r="CK7115" s="63">
        <v>42540</v>
      </c>
      <c r="CL7115" s="70">
        <v>87.286264592189852</v>
      </c>
      <c r="CM7115" s="70">
        <v>82.698171482467785</v>
      </c>
    </row>
    <row r="7116" spans="89:91">
      <c r="CK7116" s="63">
        <v>42541</v>
      </c>
      <c r="CL7116" s="70">
        <v>87.207382404261551</v>
      </c>
      <c r="CM7116" s="70">
        <v>82.622916851894146</v>
      </c>
    </row>
    <row r="7117" spans="89:91">
      <c r="CK7117" s="63">
        <v>42542</v>
      </c>
      <c r="CL7117" s="70">
        <v>88.310149285151425</v>
      </c>
      <c r="CM7117" s="70">
        <v>82.844238355777392</v>
      </c>
    </row>
    <row r="7118" spans="89:91">
      <c r="CK7118" s="63">
        <v>42543</v>
      </c>
      <c r="CL7118" s="70">
        <v>88.980124318049832</v>
      </c>
      <c r="CM7118" s="70">
        <v>83.361326473494842</v>
      </c>
    </row>
    <row r="7119" spans="89:91">
      <c r="CK7119" s="63">
        <v>42544</v>
      </c>
      <c r="CL7119" s="70">
        <v>91.741696056763715</v>
      </c>
      <c r="CM7119" s="70">
        <v>85.534827153902171</v>
      </c>
    </row>
    <row r="7120" spans="89:91">
      <c r="CK7120" s="63">
        <v>42545</v>
      </c>
      <c r="CL7120" s="70">
        <v>93.714935416714653</v>
      </c>
      <c r="CM7120" s="70">
        <v>88.2957009328466</v>
      </c>
    </row>
    <row r="7121" spans="89:91">
      <c r="CK7121" s="63">
        <v>42546</v>
      </c>
      <c r="CL7121" s="70">
        <v>93.630243521812673</v>
      </c>
      <c r="CM7121" s="70">
        <v>88.215352598224115</v>
      </c>
    </row>
    <row r="7122" spans="89:91">
      <c r="CK7122" s="63">
        <v>42547</v>
      </c>
      <c r="CL7122" s="70">
        <v>93.545628164519457</v>
      </c>
      <c r="CM7122" s="70">
        <v>88.135077379900693</v>
      </c>
    </row>
    <row r="7123" spans="89:91">
      <c r="CK7123" s="63">
        <v>42548</v>
      </c>
      <c r="CL7123" s="70">
        <v>95.161501752740151</v>
      </c>
      <c r="CM7123" s="70">
        <v>90.237079084629599</v>
      </c>
    </row>
    <row r="7124" spans="89:91">
      <c r="CK7124" s="63">
        <v>42549</v>
      </c>
      <c r="CL7124" s="70">
        <v>93.510561097977742</v>
      </c>
      <c r="CM7124" s="70">
        <v>87.797971586634645</v>
      </c>
    </row>
    <row r="7125" spans="89:91">
      <c r="CK7125" s="63">
        <v>42550</v>
      </c>
      <c r="CL7125" s="70">
        <v>94.6351541040234</v>
      </c>
      <c r="CM7125" s="70">
        <v>88.189045718016018</v>
      </c>
    </row>
    <row r="7126" spans="89:91">
      <c r="CK7126" s="63">
        <v>42551</v>
      </c>
      <c r="CL7126" s="70">
        <v>95.253446012180504</v>
      </c>
      <c r="CM7126" s="70">
        <v>88.461700157442394</v>
      </c>
    </row>
    <row r="7127" spans="89:91">
      <c r="CK7127" s="63">
        <v>42552</v>
      </c>
      <c r="CL7127" s="70">
        <v>94.938590934741427</v>
      </c>
      <c r="CM7127" s="70">
        <v>88.168348514810944</v>
      </c>
    </row>
    <row r="7128" spans="89:91">
      <c r="CK7128" s="63">
        <v>42553</v>
      </c>
      <c r="CL7128" s="70">
        <v>94.889472733155785</v>
      </c>
      <c r="CM7128" s="70">
        <v>88.110305587273828</v>
      </c>
    </row>
    <row r="7129" spans="89:91">
      <c r="CK7129" s="63">
        <v>42554</v>
      </c>
      <c r="CL7129" s="70">
        <v>94.840379943762457</v>
      </c>
      <c r="CM7129" s="70">
        <v>88.052300870517556</v>
      </c>
    </row>
    <row r="7130" spans="89:91">
      <c r="CK7130" s="63">
        <v>42555</v>
      </c>
      <c r="CL7130" s="70">
        <v>95.028678282335591</v>
      </c>
      <c r="CM7130" s="70">
        <v>88.346311676744662</v>
      </c>
    </row>
    <row r="7131" spans="89:91">
      <c r="CK7131" s="63">
        <v>42556</v>
      </c>
      <c r="CL7131" s="70">
        <v>92.677872653371054</v>
      </c>
      <c r="CM7131" s="70">
        <v>86.763920555827696</v>
      </c>
    </row>
    <row r="7132" spans="89:91">
      <c r="CK7132" s="63">
        <v>42557</v>
      </c>
      <c r="CL7132" s="70">
        <v>91.686910802271257</v>
      </c>
      <c r="CM7132" s="70">
        <v>86.091652580220014</v>
      </c>
    </row>
    <row r="7133" spans="89:91">
      <c r="CK7133" s="63">
        <v>42558</v>
      </c>
      <c r="CL7133" s="70">
        <v>91.626953211011951</v>
      </c>
      <c r="CM7133" s="70">
        <v>86.210618108962365</v>
      </c>
    </row>
    <row r="7134" spans="89:91">
      <c r="CK7134" s="63">
        <v>42559</v>
      </c>
      <c r="CL7134" s="70">
        <v>91.579548345254167</v>
      </c>
      <c r="CM7134" s="70">
        <v>86.153863993181417</v>
      </c>
    </row>
    <row r="7135" spans="89:91">
      <c r="CK7135" s="63">
        <v>42560</v>
      </c>
      <c r="CL7135" s="70">
        <v>91.532168005263273</v>
      </c>
      <c r="CM7135" s="70">
        <v>86.097147239731541</v>
      </c>
    </row>
    <row r="7136" spans="89:91">
      <c r="CK7136" s="63">
        <v>42561</v>
      </c>
      <c r="CL7136" s="70">
        <v>91.484812178350452</v>
      </c>
      <c r="CM7136" s="70">
        <v>86.040467824016446</v>
      </c>
    </row>
    <row r="7137" spans="89:91">
      <c r="CK7137" s="63">
        <v>42562</v>
      </c>
      <c r="CL7137" s="70">
        <v>91.300786207110178</v>
      </c>
      <c r="CM7137" s="70">
        <v>85.487484452435652</v>
      </c>
    </row>
    <row r="7138" spans="89:91">
      <c r="CK7138" s="63">
        <v>42563</v>
      </c>
      <c r="CL7138" s="70">
        <v>90.98836238455381</v>
      </c>
      <c r="CM7138" s="70">
        <v>84.964369196128828</v>
      </c>
    </row>
    <row r="7139" spans="89:91">
      <c r="CK7139" s="63">
        <v>42564</v>
      </c>
      <c r="CL7139" s="70">
        <v>91.051528125710902</v>
      </c>
      <c r="CM7139" s="70">
        <v>84.966751743268929</v>
      </c>
    </row>
    <row r="7140" spans="89:91">
      <c r="CK7140" s="63">
        <v>42565</v>
      </c>
      <c r="CL7140" s="70">
        <v>92.557273620321141</v>
      </c>
      <c r="CM7140" s="70">
        <v>85.901539810858452</v>
      </c>
    </row>
    <row r="7141" spans="89:91">
      <c r="CK7141" s="63">
        <v>42566</v>
      </c>
      <c r="CL7141" s="70">
        <v>93.436970515415737</v>
      </c>
      <c r="CM7141" s="70">
        <v>87.068018185280792</v>
      </c>
    </row>
    <row r="7142" spans="89:91">
      <c r="CK7142" s="63">
        <v>42567</v>
      </c>
      <c r="CL7142" s="70">
        <v>93.388629204383619</v>
      </c>
      <c r="CM7142" s="70">
        <v>87.010699626461715</v>
      </c>
    </row>
    <row r="7143" spans="89:91">
      <c r="CK7143" s="63">
        <v>42568</v>
      </c>
      <c r="CL7143" s="70">
        <v>93.340312903605366</v>
      </c>
      <c r="CM7143" s="70">
        <v>86.953418801557504</v>
      </c>
    </row>
    <row r="7144" spans="89:91">
      <c r="CK7144" s="63">
        <v>42569</v>
      </c>
      <c r="CL7144" s="70">
        <v>94.611619956685843</v>
      </c>
      <c r="CM7144" s="70">
        <v>88.058666330352324</v>
      </c>
    </row>
    <row r="7145" spans="89:91">
      <c r="CK7145" s="63">
        <v>42570</v>
      </c>
      <c r="CL7145" s="70">
        <v>93.397834534009533</v>
      </c>
      <c r="CM7145" s="70">
        <v>87.129401592788795</v>
      </c>
    </row>
    <row r="7146" spans="89:91">
      <c r="CK7146" s="63">
        <v>42571</v>
      </c>
      <c r="CL7146" s="70">
        <v>93.919423977985545</v>
      </c>
      <c r="CM7146" s="70">
        <v>87.478378822998835</v>
      </c>
    </row>
    <row r="7147" spans="89:91">
      <c r="CK7147" s="63">
        <v>42572</v>
      </c>
      <c r="CL7147" s="70">
        <v>93.267881534672966</v>
      </c>
      <c r="CM7147" s="70">
        <v>87.014721415901533</v>
      </c>
    </row>
    <row r="7148" spans="89:91">
      <c r="CK7148" s="63">
        <v>42573</v>
      </c>
      <c r="CL7148" s="70">
        <v>92.522682637985852</v>
      </c>
      <c r="CM7148" s="70">
        <v>86.435693315715383</v>
      </c>
    </row>
    <row r="7149" spans="89:91">
      <c r="CK7149" s="63">
        <v>42574</v>
      </c>
      <c r="CL7149" s="70">
        <v>92.47481435036633</v>
      </c>
      <c r="CM7149" s="70">
        <v>86.378791028576615</v>
      </c>
    </row>
    <row r="7150" spans="89:91">
      <c r="CK7150" s="63">
        <v>42575</v>
      </c>
      <c r="CL7150" s="70">
        <v>92.426970828273454</v>
      </c>
      <c r="CM7150" s="70">
        <v>86.321926201312991</v>
      </c>
    </row>
    <row r="7151" spans="89:91">
      <c r="CK7151" s="63">
        <v>42576</v>
      </c>
      <c r="CL7151" s="70">
        <v>92.548959474178531</v>
      </c>
      <c r="CM7151" s="70">
        <v>86.496527645774435</v>
      </c>
    </row>
    <row r="7152" spans="89:91">
      <c r="CK7152" s="63">
        <v>42577</v>
      </c>
      <c r="CL7152" s="70">
        <v>92.619178155927912</v>
      </c>
      <c r="CM7152" s="70">
        <v>86.43958531022065</v>
      </c>
    </row>
    <row r="7153" spans="89:91">
      <c r="CK7153" s="63">
        <v>42578</v>
      </c>
      <c r="CL7153" s="70">
        <v>92.661762518306574</v>
      </c>
      <c r="CM7153" s="70">
        <v>86.671585746729093</v>
      </c>
    </row>
    <row r="7154" spans="89:91">
      <c r="CK7154" s="63">
        <v>42579</v>
      </c>
      <c r="CL7154" s="70">
        <v>93.234193222126407</v>
      </c>
      <c r="CM7154" s="70">
        <v>86.845500242156888</v>
      </c>
    </row>
    <row r="7155" spans="89:91">
      <c r="CK7155" s="63">
        <v>42580</v>
      </c>
      <c r="CL7155" s="70">
        <v>93.551938618475575</v>
      </c>
      <c r="CM7155" s="70">
        <v>86.615213154900658</v>
      </c>
    </row>
    <row r="7156" spans="89:91">
      <c r="CK7156" s="63">
        <v>42581</v>
      </c>
      <c r="CL7156" s="70">
        <v>93.503537826610568</v>
      </c>
      <c r="CM7156" s="70">
        <v>86.55819268638281</v>
      </c>
    </row>
    <row r="7157" spans="89:91">
      <c r="CK7157" s="63">
        <v>42582</v>
      </c>
      <c r="CL7157" s="70">
        <v>93.455162075772918</v>
      </c>
      <c r="CM7157" s="70">
        <v>86.501209755541197</v>
      </c>
    </row>
    <row r="7158" spans="89:91">
      <c r="CK7158" s="63">
        <v>42583</v>
      </c>
      <c r="CL7158" s="70">
        <v>92.756130402240601</v>
      </c>
      <c r="CM7158" s="70">
        <v>86.040706198967328</v>
      </c>
    </row>
    <row r="7159" spans="89:91">
      <c r="CK7159" s="63">
        <v>42584</v>
      </c>
      <c r="CL7159" s="70">
        <v>92.454611253136861</v>
      </c>
      <c r="CM7159" s="70">
        <v>85.580196977856431</v>
      </c>
    </row>
    <row r="7160" spans="89:91">
      <c r="CK7160" s="63">
        <v>42585</v>
      </c>
      <c r="CL7160" s="70">
        <v>92.55589764977961</v>
      </c>
      <c r="CM7160" s="70">
        <v>85.695983257302871</v>
      </c>
    </row>
    <row r="7161" spans="89:91">
      <c r="CK7161" s="63">
        <v>42586</v>
      </c>
      <c r="CL7161" s="70">
        <v>92.785648452003656</v>
      </c>
      <c r="CM7161" s="70">
        <v>85.581249073924198</v>
      </c>
    </row>
    <row r="7162" spans="89:91">
      <c r="CK7162" s="63">
        <v>42587</v>
      </c>
      <c r="CL7162" s="70">
        <v>92.540556111317059</v>
      </c>
      <c r="CM7162" s="70">
        <v>85.235990176801067</v>
      </c>
    </row>
    <row r="7163" spans="89:91">
      <c r="CK7163" s="63">
        <v>42588</v>
      </c>
      <c r="CL7163" s="70">
        <v>92.544342235971683</v>
      </c>
      <c r="CM7163" s="70">
        <v>85.236514107439518</v>
      </c>
    </row>
    <row r="7164" spans="89:91">
      <c r="CK7164" s="63">
        <v>42589</v>
      </c>
      <c r="CL7164" s="70">
        <v>92.548128515528532</v>
      </c>
      <c r="CM7164" s="70">
        <v>85.237038041298504</v>
      </c>
    </row>
    <row r="7165" spans="89:91">
      <c r="CK7165" s="63">
        <v>42590</v>
      </c>
      <c r="CL7165" s="70">
        <v>91.866056823835422</v>
      </c>
      <c r="CM7165" s="70">
        <v>84.545979325409434</v>
      </c>
    </row>
    <row r="7166" spans="89:91">
      <c r="CK7166" s="63">
        <v>42591</v>
      </c>
      <c r="CL7166" s="70">
        <v>92.73940725776913</v>
      </c>
      <c r="CM7166" s="70">
        <v>85.122821434677178</v>
      </c>
    </row>
    <row r="7167" spans="89:91">
      <c r="CK7167" s="63">
        <v>42592</v>
      </c>
      <c r="CL7167" s="70">
        <v>92.590811407605557</v>
      </c>
      <c r="CM7167" s="70">
        <v>84.547018707130135</v>
      </c>
    </row>
    <row r="7168" spans="89:91">
      <c r="CK7168" s="63">
        <v>42593</v>
      </c>
      <c r="CL7168" s="70">
        <v>92.352046268870808</v>
      </c>
      <c r="CM7168" s="70">
        <v>84.489905452269042</v>
      </c>
    </row>
    <row r="7169" spans="89:91">
      <c r="CK7169" s="63">
        <v>42594</v>
      </c>
      <c r="CL7169" s="70">
        <v>92.170578279335132</v>
      </c>
      <c r="CM7169" s="70">
        <v>84.548058101628698</v>
      </c>
    </row>
    <row r="7170" spans="89:91">
      <c r="CK7170" s="63">
        <v>42595</v>
      </c>
      <c r="CL7170" s="70">
        <v>92.174349267035211</v>
      </c>
      <c r="CM7170" s="70">
        <v>84.548577803669701</v>
      </c>
    </row>
    <row r="7171" spans="89:91">
      <c r="CK7171" s="63">
        <v>42596</v>
      </c>
      <c r="CL7171" s="70">
        <v>92.178120409018248</v>
      </c>
      <c r="CM7171" s="70">
        <v>84.549097508905234</v>
      </c>
    </row>
    <row r="7172" spans="89:91">
      <c r="CK7172" s="63">
        <v>42597</v>
      </c>
      <c r="CL7172" s="70">
        <v>92.181891705290525</v>
      </c>
      <c r="CM7172" s="70">
        <v>84.549617217335268</v>
      </c>
    </row>
    <row r="7173" spans="89:91">
      <c r="CK7173" s="63">
        <v>42598</v>
      </c>
      <c r="CL7173" s="70">
        <v>92.508665319369399</v>
      </c>
      <c r="CM7173" s="70">
        <v>84.550136928959901</v>
      </c>
    </row>
    <row r="7174" spans="89:91">
      <c r="CK7174" s="63">
        <v>42599</v>
      </c>
      <c r="CL7174" s="70">
        <v>92.536966209662083</v>
      </c>
      <c r="CM7174" s="70">
        <v>85.184642480917176</v>
      </c>
    </row>
    <row r="7175" spans="89:91">
      <c r="CK7175" s="63">
        <v>42600</v>
      </c>
      <c r="CL7175" s="70">
        <v>93.832291867725232</v>
      </c>
      <c r="CM7175" s="70">
        <v>86.107332981948602</v>
      </c>
    </row>
    <row r="7176" spans="89:91">
      <c r="CK7176" s="63">
        <v>42601</v>
      </c>
      <c r="CL7176" s="70">
        <v>93.569247753785973</v>
      </c>
      <c r="CM7176" s="70">
        <v>85.981063542345808</v>
      </c>
    </row>
    <row r="7177" spans="89:91">
      <c r="CK7177" s="63">
        <v>42602</v>
      </c>
      <c r="CL7177" s="70">
        <v>93.573075965444971</v>
      </c>
      <c r="CM7177" s="70">
        <v>85.981592052819181</v>
      </c>
    </row>
    <row r="7178" spans="89:91">
      <c r="CK7178" s="63">
        <v>42603</v>
      </c>
      <c r="CL7178" s="70">
        <v>93.576904333728152</v>
      </c>
      <c r="CM7178" s="70">
        <v>85.982120566541269</v>
      </c>
    </row>
    <row r="7179" spans="89:91">
      <c r="CK7179" s="63">
        <v>42604</v>
      </c>
      <c r="CL7179" s="70">
        <v>92.912886330182673</v>
      </c>
      <c r="CM7179" s="70">
        <v>85.360171130634953</v>
      </c>
    </row>
    <row r="7180" spans="89:91">
      <c r="CK7180" s="63">
        <v>42605</v>
      </c>
      <c r="CL7180" s="70">
        <v>93.002250058348835</v>
      </c>
      <c r="CM7180" s="70">
        <v>85.533607429908443</v>
      </c>
    </row>
    <row r="7181" spans="89:91">
      <c r="CK7181" s="63">
        <v>42606</v>
      </c>
      <c r="CL7181" s="70">
        <v>93.021579556926113</v>
      </c>
      <c r="CM7181" s="70">
        <v>85.649408302063662</v>
      </c>
    </row>
    <row r="7182" spans="89:91">
      <c r="CK7182" s="63">
        <v>42607</v>
      </c>
      <c r="CL7182" s="70">
        <v>93.213143263415361</v>
      </c>
      <c r="CM7182" s="70">
        <v>85.822848504948112</v>
      </c>
    </row>
    <row r="7183" spans="89:91">
      <c r="CK7183" s="63">
        <v>42608</v>
      </c>
      <c r="CL7183" s="70">
        <v>93.439127242002883</v>
      </c>
      <c r="CM7183" s="70">
        <v>86.457396953896733</v>
      </c>
    </row>
    <row r="7184" spans="89:91">
      <c r="CK7184" s="63">
        <v>42609</v>
      </c>
      <c r="CL7184" s="70">
        <v>93.442950130023249</v>
      </c>
      <c r="CM7184" s="70">
        <v>86.457928392307807</v>
      </c>
    </row>
    <row r="7185" spans="89:91">
      <c r="CK7185" s="63">
        <v>42610</v>
      </c>
      <c r="CL7185" s="70">
        <v>93.446773174449987</v>
      </c>
      <c r="CM7185" s="70">
        <v>86.458459833985557</v>
      </c>
    </row>
    <row r="7186" spans="89:91">
      <c r="CK7186" s="63">
        <v>42611</v>
      </c>
      <c r="CL7186" s="70">
        <v>94.136934152401437</v>
      </c>
      <c r="CM7186" s="70">
        <v>87.035384554122828</v>
      </c>
    </row>
    <row r="7187" spans="89:91">
      <c r="CK7187" s="63">
        <v>42612</v>
      </c>
      <c r="CL7187" s="70">
        <v>93.268770660541961</v>
      </c>
      <c r="CM7187" s="70">
        <v>86.517162408959166</v>
      </c>
    </row>
    <row r="7188" spans="89:91">
      <c r="CK7188" s="63">
        <v>42613</v>
      </c>
      <c r="CL7188" s="70">
        <v>92.888708038378411</v>
      </c>
      <c r="CM7188" s="70">
        <v>86.056573925785329</v>
      </c>
    </row>
    <row r="7189" spans="89:91">
      <c r="CK7189" s="63">
        <v>42614</v>
      </c>
      <c r="CL7189" s="70">
        <v>92.811574484057303</v>
      </c>
      <c r="CM7189" s="70">
        <v>85.855585505910554</v>
      </c>
    </row>
    <row r="7190" spans="89:91">
      <c r="CK7190" s="63">
        <v>42615</v>
      </c>
      <c r="CL7190" s="70">
        <v>93.193823672267925</v>
      </c>
      <c r="CM7190" s="70">
        <v>86.345947667825442</v>
      </c>
    </row>
    <row r="7191" spans="89:91">
      <c r="CK7191" s="63">
        <v>42616</v>
      </c>
      <c r="CL7191" s="70">
        <v>93.15143968712114</v>
      </c>
      <c r="CM7191" s="70">
        <v>86.317728270423331</v>
      </c>
    </row>
    <row r="7192" spans="89:91">
      <c r="CK7192" s="63">
        <v>42617</v>
      </c>
      <c r="CL7192" s="70">
        <v>93.109074977953426</v>
      </c>
      <c r="CM7192" s="70">
        <v>86.289518095624146</v>
      </c>
    </row>
    <row r="7193" spans="89:91">
      <c r="CK7193" s="63">
        <v>42618</v>
      </c>
      <c r="CL7193" s="70">
        <v>93.125141647511541</v>
      </c>
      <c r="CM7193" s="70">
        <v>86.433954866512011</v>
      </c>
    </row>
    <row r="7194" spans="89:91">
      <c r="CK7194" s="63">
        <v>42619</v>
      </c>
      <c r="CL7194" s="70">
        <v>93.929438529427529</v>
      </c>
      <c r="CM7194" s="70">
        <v>86.405706706786006</v>
      </c>
    </row>
    <row r="7195" spans="89:91">
      <c r="CK7195" s="63">
        <v>42620</v>
      </c>
      <c r="CL7195" s="70">
        <v>94.118721116965617</v>
      </c>
      <c r="CM7195" s="70">
        <v>86.549992681417947</v>
      </c>
    </row>
    <row r="7196" spans="89:91">
      <c r="CK7196" s="63">
        <v>42621</v>
      </c>
      <c r="CL7196" s="70">
        <v>94.186353484404535</v>
      </c>
      <c r="CM7196" s="70">
        <v>86.63668561055313</v>
      </c>
    </row>
    <row r="7197" spans="89:91">
      <c r="CK7197" s="63">
        <v>42622</v>
      </c>
      <c r="CL7197" s="70">
        <v>92.69223485328682</v>
      </c>
      <c r="CM7197" s="70">
        <v>86.091134737764307</v>
      </c>
    </row>
    <row r="7198" spans="89:91">
      <c r="CK7198" s="63">
        <v>42623</v>
      </c>
      <c r="CL7198" s="70">
        <v>92.650078987689312</v>
      </c>
      <c r="CM7198" s="70">
        <v>86.062998617777396</v>
      </c>
    </row>
    <row r="7199" spans="89:91">
      <c r="CK7199" s="63">
        <v>42624</v>
      </c>
      <c r="CL7199" s="70">
        <v>92.607942294323536</v>
      </c>
      <c r="CM7199" s="70">
        <v>86.034871693176896</v>
      </c>
    </row>
    <row r="7200" spans="89:91">
      <c r="CK7200" s="63">
        <v>42625</v>
      </c>
      <c r="CL7200" s="70">
        <v>92.671762602744664</v>
      </c>
      <c r="CM7200" s="70">
        <v>85.834510795481677</v>
      </c>
    </row>
    <row r="7201" spans="89:91">
      <c r="CK7201" s="63">
        <v>42626</v>
      </c>
      <c r="CL7201" s="70">
        <v>92.251851586722438</v>
      </c>
      <c r="CM7201" s="70">
        <v>86.093436667004454</v>
      </c>
    </row>
    <row r="7202" spans="89:91">
      <c r="CK7202" s="63">
        <v>42627</v>
      </c>
      <c r="CL7202" s="70">
        <v>92.325540388071246</v>
      </c>
      <c r="CM7202" s="70">
        <v>86.23743039429543</v>
      </c>
    </row>
    <row r="7203" spans="89:91">
      <c r="CK7203" s="63">
        <v>42628</v>
      </c>
      <c r="CL7203" s="70">
        <v>92.657848113001847</v>
      </c>
      <c r="CM7203" s="70">
        <v>86.438678921257321</v>
      </c>
    </row>
    <row r="7204" spans="89:91">
      <c r="CK7204" s="63">
        <v>42629</v>
      </c>
      <c r="CL7204" s="70">
        <v>93.06414464964142</v>
      </c>
      <c r="CM7204" s="70">
        <v>86.754465432161865</v>
      </c>
    </row>
    <row r="7205" spans="89:91">
      <c r="CK7205" s="63">
        <v>42630</v>
      </c>
      <c r="CL7205" s="70">
        <v>93.021819641726736</v>
      </c>
      <c r="CM7205" s="70">
        <v>86.726112523860294</v>
      </c>
    </row>
    <row r="7206" spans="89:91">
      <c r="CK7206" s="63">
        <v>42631</v>
      </c>
      <c r="CL7206" s="70">
        <v>92.979513882968661</v>
      </c>
      <c r="CM7206" s="70">
        <v>86.697768881795398</v>
      </c>
    </row>
    <row r="7207" spans="89:91">
      <c r="CK7207" s="63">
        <v>42632</v>
      </c>
      <c r="CL7207" s="70">
        <v>93.189462413260642</v>
      </c>
      <c r="CM7207" s="70">
        <v>86.784000840682296</v>
      </c>
    </row>
    <row r="7208" spans="89:91">
      <c r="CK7208" s="63">
        <v>42633</v>
      </c>
      <c r="CL7208" s="70">
        <v>93.113266877688432</v>
      </c>
      <c r="CM7208" s="70">
        <v>86.698373831972518</v>
      </c>
    </row>
    <row r="7209" spans="89:91">
      <c r="CK7209" s="63">
        <v>42634</v>
      </c>
      <c r="CL7209" s="70">
        <v>93.406757292384015</v>
      </c>
      <c r="CM7209" s="70">
        <v>86.670039255407403</v>
      </c>
    </row>
    <row r="7210" spans="89:91">
      <c r="CK7210" s="63">
        <v>42635</v>
      </c>
      <c r="CL7210" s="70">
        <v>93.850173144373628</v>
      </c>
      <c r="CM7210" s="70">
        <v>86.779058796058635</v>
      </c>
    </row>
    <row r="7211" spans="89:91">
      <c r="CK7211" s="63">
        <v>42636</v>
      </c>
      <c r="CL7211" s="70">
        <v>93.585388549461612</v>
      </c>
      <c r="CM7211" s="70">
        <v>86.762139514391606</v>
      </c>
    </row>
    <row r="7212" spans="89:91">
      <c r="CK7212" s="63">
        <v>42637</v>
      </c>
      <c r="CL7212" s="70">
        <v>93.542826482986172</v>
      </c>
      <c r="CM7212" s="70">
        <v>86.733784098062927</v>
      </c>
    </row>
    <row r="7213" spans="89:91">
      <c r="CK7213" s="63">
        <v>42638</v>
      </c>
      <c r="CL7213" s="70">
        <v>93.500283773480163</v>
      </c>
      <c r="CM7213" s="70">
        <v>86.705437948790603</v>
      </c>
    </row>
    <row r="7214" spans="89:91">
      <c r="CK7214" s="63">
        <v>42639</v>
      </c>
      <c r="CL7214" s="70">
        <v>93.974275855436019</v>
      </c>
      <c r="CM7214" s="70">
        <v>87.10002770726895</v>
      </c>
    </row>
    <row r="7215" spans="89:91">
      <c r="CK7215" s="63">
        <v>42640</v>
      </c>
      <c r="CL7215" s="70">
        <v>94.180699663583937</v>
      </c>
      <c r="CM7215" s="70">
        <v>87.300096146150949</v>
      </c>
    </row>
    <row r="7216" spans="89:91">
      <c r="CK7216" s="63">
        <v>42641</v>
      </c>
      <c r="CL7216" s="70">
        <v>94.746704987785833</v>
      </c>
      <c r="CM7216" s="70">
        <v>87.89982879954735</v>
      </c>
    </row>
    <row r="7217" spans="89:91">
      <c r="CK7217" s="63">
        <v>42642</v>
      </c>
      <c r="CL7217" s="70">
        <v>94.389344888621835</v>
      </c>
      <c r="CM7217" s="70">
        <v>87.785457217541989</v>
      </c>
    </row>
    <row r="7218" spans="89:91">
      <c r="CK7218" s="63">
        <v>42643</v>
      </c>
      <c r="CL7218" s="70">
        <v>94.25420473620882</v>
      </c>
      <c r="CM7218" s="70">
        <v>87.385763142971811</v>
      </c>
    </row>
    <row r="7219" spans="89:91">
      <c r="CK7219" s="63">
        <v>42644</v>
      </c>
      <c r="CL7219" s="70">
        <v>94.182068240481243</v>
      </c>
      <c r="CM7219" s="70">
        <v>87.326740715641392</v>
      </c>
    </row>
    <row r="7220" spans="89:91">
      <c r="CK7220" s="63">
        <v>42645</v>
      </c>
      <c r="CL7220" s="70">
        <v>94.11042925255461</v>
      </c>
      <c r="CM7220" s="70">
        <v>87.267758153465266</v>
      </c>
    </row>
    <row r="7221" spans="89:91">
      <c r="CK7221" s="63">
        <v>42646</v>
      </c>
      <c r="CL7221" s="70">
        <v>93.506238674591899</v>
      </c>
      <c r="CM7221" s="70">
        <v>86.553752478871246</v>
      </c>
    </row>
    <row r="7222" spans="89:91">
      <c r="CK7222" s="63">
        <v>42647</v>
      </c>
      <c r="CL7222" s="70">
        <v>92.908077604749252</v>
      </c>
      <c r="CM7222" s="70">
        <v>86.352983205828082</v>
      </c>
    </row>
    <row r="7223" spans="89:91">
      <c r="CK7223" s="63">
        <v>42648</v>
      </c>
      <c r="CL7223" s="70">
        <v>93.149410262179288</v>
      </c>
      <c r="CM7223" s="70">
        <v>86.408428492114325</v>
      </c>
    </row>
    <row r="7224" spans="89:91">
      <c r="CK7224" s="63">
        <v>42649</v>
      </c>
      <c r="CL7224" s="70">
        <v>93.09526954808932</v>
      </c>
      <c r="CM7224" s="70">
        <v>86.463759486261907</v>
      </c>
    </row>
    <row r="7225" spans="89:91">
      <c r="CK7225" s="63">
        <v>42650</v>
      </c>
      <c r="CL7225" s="70">
        <v>92.838684289525702</v>
      </c>
      <c r="CM7225" s="70">
        <v>86.26333915819005</v>
      </c>
    </row>
    <row r="7226" spans="89:91">
      <c r="CK7226" s="63">
        <v>42651</v>
      </c>
      <c r="CL7226" s="70">
        <v>92.768067138010608</v>
      </c>
      <c r="CM7226" s="70">
        <v>86.205074842772774</v>
      </c>
    </row>
    <row r="7227" spans="89:91">
      <c r="CK7227" s="63">
        <v>42652</v>
      </c>
      <c r="CL7227" s="70">
        <v>92.697503700980221</v>
      </c>
      <c r="CM7227" s="70">
        <v>86.146849880462852</v>
      </c>
    </row>
    <row r="7228" spans="89:91">
      <c r="CK7228" s="63">
        <v>42653</v>
      </c>
      <c r="CL7228" s="70">
        <v>92.62699393757697</v>
      </c>
      <c r="CM7228" s="70">
        <v>86.088664244680373</v>
      </c>
    </row>
    <row r="7229" spans="89:91">
      <c r="CK7229" s="63">
        <v>42654</v>
      </c>
      <c r="CL7229" s="70">
        <v>92.342600187110634</v>
      </c>
      <c r="CM7229" s="70">
        <v>85.945535507240976</v>
      </c>
    </row>
    <row r="7230" spans="89:91">
      <c r="CK7230" s="63">
        <v>42655</v>
      </c>
      <c r="CL7230" s="70">
        <v>91.758562051662906</v>
      </c>
      <c r="CM7230" s="70">
        <v>85.321319160767828</v>
      </c>
    </row>
    <row r="7231" spans="89:91">
      <c r="CK7231" s="63">
        <v>42656</v>
      </c>
      <c r="CL7231" s="70">
        <v>92.094380236129552</v>
      </c>
      <c r="CM7231" s="70">
        <v>85.614477362171783</v>
      </c>
    </row>
    <row r="7232" spans="89:91">
      <c r="CK7232" s="63">
        <v>42657</v>
      </c>
      <c r="CL7232" s="70">
        <v>92.124578226769501</v>
      </c>
      <c r="CM7232" s="70">
        <v>85.799774222196206</v>
      </c>
    </row>
    <row r="7233" spans="89:91">
      <c r="CK7233" s="63">
        <v>42658</v>
      </c>
      <c r="CL7233" s="70">
        <v>92.054504255464423</v>
      </c>
      <c r="CM7233" s="70">
        <v>85.741823009586099</v>
      </c>
    </row>
    <row r="7234" spans="89:91">
      <c r="CK7234" s="63">
        <v>42659</v>
      </c>
      <c r="CL7234" s="70">
        <v>91.98448358547752</v>
      </c>
      <c r="CM7234" s="70">
        <v>85.68391093860626</v>
      </c>
    </row>
    <row r="7235" spans="89:91">
      <c r="CK7235" s="63">
        <v>42660</v>
      </c>
      <c r="CL7235" s="70">
        <v>92.087222602025406</v>
      </c>
      <c r="CM7235" s="70">
        <v>85.755817150767186</v>
      </c>
    </row>
    <row r="7236" spans="89:91">
      <c r="CK7236" s="63">
        <v>42661</v>
      </c>
      <c r="CL7236" s="70">
        <v>92.244712074310655</v>
      </c>
      <c r="CM7236" s="70">
        <v>85.75428324172573</v>
      </c>
    </row>
    <row r="7237" spans="89:91">
      <c r="CK7237" s="63">
        <v>42662</v>
      </c>
      <c r="CL7237" s="70">
        <v>92.187968446297759</v>
      </c>
      <c r="CM7237" s="70">
        <v>85.623108367918817</v>
      </c>
    </row>
    <row r="7238" spans="89:91">
      <c r="CK7238" s="63">
        <v>42663</v>
      </c>
      <c r="CL7238" s="70">
        <v>92.03673240800596</v>
      </c>
      <c r="CM7238" s="70">
        <v>85.340030605390496</v>
      </c>
    </row>
    <row r="7239" spans="89:91">
      <c r="CK7239" s="63">
        <v>42664</v>
      </c>
      <c r="CL7239" s="70">
        <v>91.447714581767229</v>
      </c>
      <c r="CM7239" s="70">
        <v>85.169843045670092</v>
      </c>
    </row>
    <row r="7240" spans="89:91">
      <c r="CK7240" s="63">
        <v>42665</v>
      </c>
      <c r="CL7240" s="70">
        <v>91.378155462465287</v>
      </c>
      <c r="CM7240" s="70">
        <v>85.112317303591468</v>
      </c>
    </row>
    <row r="7241" spans="89:91">
      <c r="CK7241" s="63">
        <v>42666</v>
      </c>
      <c r="CL7241" s="70">
        <v>91.308649252862637</v>
      </c>
      <c r="CM7241" s="70">
        <v>85.05483041577024</v>
      </c>
    </row>
    <row r="7242" spans="89:91">
      <c r="CK7242" s="63">
        <v>42667</v>
      </c>
      <c r="CL7242" s="70">
        <v>91.703288833471319</v>
      </c>
      <c r="CM7242" s="70">
        <v>85.059157790777647</v>
      </c>
    </row>
    <row r="7243" spans="89:91">
      <c r="CK7243" s="63">
        <v>42668</v>
      </c>
      <c r="CL7243" s="70">
        <v>92.353209846107148</v>
      </c>
      <c r="CM7243" s="70">
        <v>85.473127867968671</v>
      </c>
    </row>
    <row r="7244" spans="89:91">
      <c r="CK7244" s="63">
        <v>42669</v>
      </c>
      <c r="CL7244" s="70">
        <v>91.775979915082488</v>
      </c>
      <c r="CM7244" s="70">
        <v>85.275188157833185</v>
      </c>
    </row>
    <row r="7245" spans="89:91">
      <c r="CK7245" s="63">
        <v>42670</v>
      </c>
      <c r="CL7245" s="70">
        <v>91.409844258678433</v>
      </c>
      <c r="CM7245" s="70">
        <v>85.043849380276981</v>
      </c>
    </row>
    <row r="7246" spans="89:91">
      <c r="CK7246" s="63">
        <v>42671</v>
      </c>
      <c r="CL7246" s="70">
        <v>91.175575984914715</v>
      </c>
      <c r="CM7246" s="70">
        <v>85.076021399758687</v>
      </c>
    </row>
    <row r="7247" spans="89:91">
      <c r="CK7247" s="63">
        <v>42672</v>
      </c>
      <c r="CL7247" s="70">
        <v>91.106223866096201</v>
      </c>
      <c r="CM7247" s="70">
        <v>85.018559027056028</v>
      </c>
    </row>
    <row r="7248" spans="89:91">
      <c r="CK7248" s="63">
        <v>42673</v>
      </c>
      <c r="CL7248" s="70">
        <v>91.036924499523337</v>
      </c>
      <c r="CM7248" s="70">
        <v>84.961135465809519</v>
      </c>
    </row>
    <row r="7249" spans="89:91">
      <c r="CK7249" s="63">
        <v>42674</v>
      </c>
      <c r="CL7249" s="70">
        <v>90.815127485125842</v>
      </c>
      <c r="CM7249" s="70">
        <v>84.680172676138682</v>
      </c>
    </row>
    <row r="7250" spans="89:91">
      <c r="CK7250" s="63">
        <v>42675</v>
      </c>
      <c r="CL7250" s="70">
        <v>89.971622110401384</v>
      </c>
      <c r="CM7250" s="70">
        <v>84.219969635570521</v>
      </c>
    </row>
    <row r="7251" spans="89:91">
      <c r="CK7251" s="63">
        <v>42676</v>
      </c>
      <c r="CL7251" s="70">
        <v>90.383756172190743</v>
      </c>
      <c r="CM7251" s="70">
        <v>84.374435768439682</v>
      </c>
    </row>
    <row r="7252" spans="89:91">
      <c r="CK7252" s="63">
        <v>42677</v>
      </c>
      <c r="CL7252" s="70">
        <v>90.291411412460533</v>
      </c>
      <c r="CM7252" s="70">
        <v>84.277573335199833</v>
      </c>
    </row>
    <row r="7253" spans="89:91">
      <c r="CK7253" s="63">
        <v>42678</v>
      </c>
      <c r="CL7253" s="70">
        <v>90.164471998441357</v>
      </c>
      <c r="CM7253" s="70">
        <v>84.013427755099414</v>
      </c>
    </row>
    <row r="7254" spans="89:91">
      <c r="CK7254" s="63">
        <v>42679</v>
      </c>
      <c r="CL7254" s="70">
        <v>90.116051648787177</v>
      </c>
      <c r="CM7254" s="70">
        <v>83.972553920327144</v>
      </c>
    </row>
    <row r="7255" spans="89:91">
      <c r="CK7255" s="63">
        <v>42680</v>
      </c>
      <c r="CL7255" s="70">
        <v>90.06765730194995</v>
      </c>
      <c r="CM7255" s="70">
        <v>83.931699971309001</v>
      </c>
    </row>
    <row r="7256" spans="89:91">
      <c r="CK7256" s="63">
        <v>42681</v>
      </c>
      <c r="CL7256" s="70">
        <v>89.930628537994679</v>
      </c>
      <c r="CM7256" s="70">
        <v>83.835161472142943</v>
      </c>
    </row>
    <row r="7257" spans="89:91">
      <c r="CK7257" s="63">
        <v>42682</v>
      </c>
      <c r="CL7257" s="70">
        <v>89.452734414412134</v>
      </c>
      <c r="CM7257" s="70">
        <v>83.126246464753322</v>
      </c>
    </row>
    <row r="7258" spans="89:91">
      <c r="CK7258" s="63">
        <v>42683</v>
      </c>
      <c r="CL7258" s="70">
        <v>88.720558197125584</v>
      </c>
      <c r="CM7258" s="70">
        <v>83.030154020150789</v>
      </c>
    </row>
    <row r="7259" spans="89:91">
      <c r="CK7259" s="63">
        <v>42684</v>
      </c>
      <c r="CL7259" s="70">
        <v>87.810999874803485</v>
      </c>
      <c r="CM7259" s="70">
        <v>83.601613351626142</v>
      </c>
    </row>
    <row r="7260" spans="89:91">
      <c r="CK7260" s="63">
        <v>42685</v>
      </c>
      <c r="CL7260" s="70">
        <v>89.299070695398683</v>
      </c>
      <c r="CM7260" s="70">
        <v>85.451207306481095</v>
      </c>
    </row>
    <row r="7261" spans="89:91">
      <c r="CK7261" s="63">
        <v>42686</v>
      </c>
      <c r="CL7261" s="70">
        <v>89.251115085710865</v>
      </c>
      <c r="CM7261" s="70">
        <v>85.409633969672115</v>
      </c>
    </row>
    <row r="7262" spans="89:91">
      <c r="CK7262" s="63">
        <v>42687</v>
      </c>
      <c r="CL7262" s="70">
        <v>89.203185229264179</v>
      </c>
      <c r="CM7262" s="70">
        <v>85.368080858935897</v>
      </c>
    </row>
    <row r="7263" spans="89:91">
      <c r="CK7263" s="63">
        <v>42688</v>
      </c>
      <c r="CL7263" s="70">
        <v>90.053512392610287</v>
      </c>
      <c r="CM7263" s="70">
        <v>86.880967836263011</v>
      </c>
    </row>
    <row r="7264" spans="89:91">
      <c r="CK7264" s="63">
        <v>42689</v>
      </c>
      <c r="CL7264" s="70">
        <v>89.266779473176868</v>
      </c>
      <c r="CM7264" s="70">
        <v>86.006379101043677</v>
      </c>
    </row>
    <row r="7265" spans="89:91">
      <c r="CK7265" s="63">
        <v>42690</v>
      </c>
      <c r="CL7265" s="70">
        <v>89.177955198396276</v>
      </c>
      <c r="CM7265" s="70">
        <v>85.964535664551789</v>
      </c>
    </row>
    <row r="7266" spans="89:91">
      <c r="CK7266" s="63">
        <v>42691</v>
      </c>
      <c r="CL7266" s="70">
        <v>88.88054030784977</v>
      </c>
      <c r="CM7266" s="70">
        <v>85.811844569300874</v>
      </c>
    </row>
    <row r="7267" spans="89:91">
      <c r="CK7267" s="63">
        <v>42692</v>
      </c>
      <c r="CL7267" s="70">
        <v>88.846887632711059</v>
      </c>
      <c r="CM7267" s="70">
        <v>85.714688738258317</v>
      </c>
    </row>
    <row r="7268" spans="89:91">
      <c r="CK7268" s="63">
        <v>42693</v>
      </c>
      <c r="CL7268" s="70">
        <v>88.799174855499487</v>
      </c>
      <c r="CM7268" s="70">
        <v>85.67298721364898</v>
      </c>
    </row>
    <row r="7269" spans="89:91">
      <c r="CK7269" s="63">
        <v>42694</v>
      </c>
      <c r="CL7269" s="70">
        <v>88.751487701122514</v>
      </c>
      <c r="CM7269" s="70">
        <v>85.63130597747768</v>
      </c>
    </row>
    <row r="7270" spans="89:91">
      <c r="CK7270" s="63">
        <v>42695</v>
      </c>
      <c r="CL7270" s="70">
        <v>88.512511179254687</v>
      </c>
      <c r="CM7270" s="70">
        <v>85.119372245039372</v>
      </c>
    </row>
    <row r="7271" spans="89:91">
      <c r="CK7271" s="63">
        <v>42696</v>
      </c>
      <c r="CL7271" s="70">
        <v>88.898657965869475</v>
      </c>
      <c r="CM7271" s="70">
        <v>85.437405747479744</v>
      </c>
    </row>
    <row r="7272" spans="89:91">
      <c r="CK7272" s="63">
        <v>42697</v>
      </c>
      <c r="CL7272" s="70">
        <v>88.707178763996481</v>
      </c>
      <c r="CM7272" s="70">
        <v>85.893290615393724</v>
      </c>
    </row>
    <row r="7273" spans="89:91">
      <c r="CK7273" s="63">
        <v>42698</v>
      </c>
      <c r="CL7273" s="70">
        <v>88.587937652635844</v>
      </c>
      <c r="CM7273" s="70">
        <v>85.85150219820288</v>
      </c>
    </row>
    <row r="7274" spans="89:91">
      <c r="CK7274" s="63">
        <v>42699</v>
      </c>
      <c r="CL7274" s="70">
        <v>88.499082777672612</v>
      </c>
      <c r="CM7274" s="70">
        <v>85.837343421284501</v>
      </c>
    </row>
    <row r="7275" spans="89:91">
      <c r="CK7275" s="63">
        <v>42700</v>
      </c>
      <c r="CL7275" s="70">
        <v>88.451556779491838</v>
      </c>
      <c r="CM7275" s="70">
        <v>85.79558222327077</v>
      </c>
    </row>
    <row r="7276" spans="89:91">
      <c r="CK7276" s="63">
        <v>42701</v>
      </c>
      <c r="CL7276" s="70">
        <v>88.404056303841145</v>
      </c>
      <c r="CM7276" s="70">
        <v>85.753841342727171</v>
      </c>
    </row>
    <row r="7277" spans="89:91">
      <c r="CK7277" s="63">
        <v>42702</v>
      </c>
      <c r="CL7277" s="70">
        <v>88.356581337014362</v>
      </c>
      <c r="CM7277" s="70">
        <v>85.712120769768887</v>
      </c>
    </row>
    <row r="7278" spans="89:91">
      <c r="CK7278" s="63">
        <v>42703</v>
      </c>
      <c r="CL7278" s="70">
        <v>89.5134363134312</v>
      </c>
      <c r="CM7278" s="70">
        <v>86.524644693721569</v>
      </c>
    </row>
    <row r="7279" spans="89:91">
      <c r="CK7279" s="63">
        <v>42704</v>
      </c>
      <c r="CL7279" s="70">
        <v>90.43062446549142</v>
      </c>
      <c r="CM7279" s="70">
        <v>87.407967472921086</v>
      </c>
    </row>
    <row r="7280" spans="89:91">
      <c r="CK7280" s="63">
        <v>42705</v>
      </c>
      <c r="CL7280" s="70">
        <v>89.726477792217295</v>
      </c>
      <c r="CM7280" s="70">
        <v>87.228577980254769</v>
      </c>
    </row>
    <row r="7281" spans="89:91">
      <c r="CK7281" s="63">
        <v>42706</v>
      </c>
      <c r="CL7281" s="70">
        <v>90.476278711068815</v>
      </c>
      <c r="CM7281" s="70">
        <v>87.753958849933966</v>
      </c>
    </row>
    <row r="7282" spans="89:91">
      <c r="CK7282" s="63">
        <v>42707</v>
      </c>
      <c r="CL7282" s="70">
        <v>90.452302720930064</v>
      </c>
      <c r="CM7282" s="70">
        <v>87.728661547257616</v>
      </c>
    </row>
    <row r="7283" spans="89:91">
      <c r="CK7283" s="63">
        <v>42708</v>
      </c>
      <c r="CL7283" s="70">
        <v>90.428333084369399</v>
      </c>
      <c r="CM7283" s="70">
        <v>87.703371537169886</v>
      </c>
    </row>
    <row r="7284" spans="89:91">
      <c r="CK7284" s="63">
        <v>42709</v>
      </c>
      <c r="CL7284" s="70">
        <v>90.507052692104068</v>
      </c>
      <c r="CM7284" s="70">
        <v>87.298553803239031</v>
      </c>
    </row>
    <row r="7285" spans="89:91">
      <c r="CK7285" s="63">
        <v>42710</v>
      </c>
      <c r="CL7285" s="70">
        <v>90.892209988615036</v>
      </c>
      <c r="CM7285" s="70">
        <v>87.542834950484405</v>
      </c>
    </row>
    <row r="7286" spans="89:91">
      <c r="CK7286" s="63">
        <v>42711</v>
      </c>
      <c r="CL7286" s="70">
        <v>91.348709295686135</v>
      </c>
      <c r="CM7286" s="70">
        <v>87.902412070908809</v>
      </c>
    </row>
    <row r="7287" spans="89:91">
      <c r="CK7287" s="63">
        <v>42712</v>
      </c>
      <c r="CL7287" s="70">
        <v>91.324502113599721</v>
      </c>
      <c r="CM7287" s="70">
        <v>87.877071972829143</v>
      </c>
    </row>
    <row r="7288" spans="89:91">
      <c r="CK7288" s="63">
        <v>42713</v>
      </c>
      <c r="CL7288" s="70">
        <v>91.300301346356676</v>
      </c>
      <c r="CM7288" s="70">
        <v>87.851739179674908</v>
      </c>
    </row>
    <row r="7289" spans="89:91">
      <c r="CK7289" s="63">
        <v>42714</v>
      </c>
      <c r="CL7289" s="70">
        <v>91.276106992257112</v>
      </c>
      <c r="CM7289" s="70">
        <v>87.826413689340356</v>
      </c>
    </row>
    <row r="7290" spans="89:91">
      <c r="CK7290" s="63">
        <v>42715</v>
      </c>
      <c r="CL7290" s="70">
        <v>91.251919049601554</v>
      </c>
      <c r="CM7290" s="70">
        <v>87.801095499720233</v>
      </c>
    </row>
    <row r="7291" spans="89:91">
      <c r="CK7291" s="63">
        <v>42716</v>
      </c>
      <c r="CL7291" s="70">
        <v>91.741500633188679</v>
      </c>
      <c r="CM7291" s="70">
        <v>87.995361305667302</v>
      </c>
    </row>
    <row r="7292" spans="89:91">
      <c r="CK7292" s="63">
        <v>42717</v>
      </c>
      <c r="CL7292" s="70">
        <v>91.505427960619258</v>
      </c>
      <c r="CM7292" s="70">
        <v>87.618772975159757</v>
      </c>
    </row>
    <row r="7293" spans="89:91">
      <c r="CK7293" s="63">
        <v>42718</v>
      </c>
      <c r="CL7293" s="70">
        <v>91.470945876523501</v>
      </c>
      <c r="CM7293" s="70">
        <v>87.615459655048866</v>
      </c>
    </row>
    <row r="7294" spans="89:91">
      <c r="CK7294" s="63">
        <v>42719</v>
      </c>
      <c r="CL7294" s="70">
        <v>90.356049775985255</v>
      </c>
      <c r="CM7294" s="70">
        <v>87.535355564262844</v>
      </c>
    </row>
    <row r="7295" spans="89:91">
      <c r="CK7295" s="63">
        <v>42720</v>
      </c>
      <c r="CL7295" s="70">
        <v>89.87027084419698</v>
      </c>
      <c r="CM7295" s="70">
        <v>87.181135861179797</v>
      </c>
    </row>
    <row r="7296" spans="89:91">
      <c r="CK7296" s="63">
        <v>42721</v>
      </c>
      <c r="CL7296" s="70">
        <v>89.846455444644491</v>
      </c>
      <c r="CM7296" s="70">
        <v>87.156003689247584</v>
      </c>
    </row>
    <row r="7297" spans="89:91">
      <c r="CK7297" s="63">
        <v>42722</v>
      </c>
      <c r="CL7297" s="70">
        <v>89.822646356113978</v>
      </c>
      <c r="CM7297" s="70">
        <v>87.130878762300895</v>
      </c>
    </row>
    <row r="7298" spans="89:91">
      <c r="CK7298" s="63">
        <v>42723</v>
      </c>
      <c r="CL7298" s="70">
        <v>89.590073680311562</v>
      </c>
      <c r="CM7298" s="70">
        <v>86.777060093050196</v>
      </c>
    </row>
    <row r="7299" spans="89:91">
      <c r="CK7299" s="63">
        <v>42724</v>
      </c>
      <c r="CL7299" s="70">
        <v>89.733907028125685</v>
      </c>
      <c r="CM7299" s="70">
        <v>86.861579815802841</v>
      </c>
    </row>
    <row r="7300" spans="89:91">
      <c r="CK7300" s="63">
        <v>42725</v>
      </c>
      <c r="CL7300" s="70">
        <v>89.552711971112359</v>
      </c>
      <c r="CM7300" s="70">
        <v>86.453276347638891</v>
      </c>
    </row>
    <row r="7301" spans="89:91">
      <c r="CK7301" s="63">
        <v>42726</v>
      </c>
      <c r="CL7301" s="70">
        <v>89.391814033771084</v>
      </c>
      <c r="CM7301" s="70">
        <v>86.099937201686231</v>
      </c>
    </row>
    <row r="7302" spans="89:91">
      <c r="CK7302" s="63">
        <v>42727</v>
      </c>
      <c r="CL7302" s="70">
        <v>88.338579336278073</v>
      </c>
      <c r="CM7302" s="70">
        <v>84.800132466385236</v>
      </c>
    </row>
    <row r="7303" spans="89:91">
      <c r="CK7303" s="63">
        <v>42728</v>
      </c>
      <c r="CL7303" s="70">
        <v>88.315169831187774</v>
      </c>
      <c r="CM7303" s="70">
        <v>84.775686679025739</v>
      </c>
    </row>
    <row r="7304" spans="89:91">
      <c r="CK7304" s="63">
        <v>42729</v>
      </c>
      <c r="CL7304" s="70">
        <v>88.291766529558444</v>
      </c>
      <c r="CM7304" s="70">
        <v>84.751247938784033</v>
      </c>
    </row>
    <row r="7305" spans="89:91">
      <c r="CK7305" s="63">
        <v>42730</v>
      </c>
      <c r="CL7305" s="70">
        <v>88.447300309573322</v>
      </c>
      <c r="CM7305" s="70">
        <v>84.961910332708811</v>
      </c>
    </row>
    <row r="7306" spans="89:91">
      <c r="CK7306" s="63">
        <v>42731</v>
      </c>
      <c r="CL7306" s="70">
        <v>88.403857968030707</v>
      </c>
      <c r="CM7306" s="70">
        <v>84.992075191860849</v>
      </c>
    </row>
    <row r="7307" spans="89:91">
      <c r="CK7307" s="63">
        <v>42732</v>
      </c>
      <c r="CL7307" s="70">
        <v>89.32651045915398</v>
      </c>
      <c r="CM7307" s="70">
        <v>86.06040460683613</v>
      </c>
    </row>
    <row r="7308" spans="89:91">
      <c r="CK7308" s="63">
        <v>42733</v>
      </c>
      <c r="CL7308" s="70">
        <v>90.801614298134538</v>
      </c>
      <c r="CM7308" s="70">
        <v>87.007934307838369</v>
      </c>
    </row>
    <row r="7309" spans="89:91">
      <c r="CK7309" s="63">
        <v>42734</v>
      </c>
      <c r="CL7309" s="70">
        <v>90.670671643218654</v>
      </c>
      <c r="CM7309" s="70">
        <v>86.775333960514544</v>
      </c>
    </row>
    <row r="7310" spans="89:91">
      <c r="CK7310" s="63">
        <v>42735</v>
      </c>
      <c r="CL7310" s="70">
        <v>90.646644139433548</v>
      </c>
      <c r="CM7310" s="70">
        <v>86.750318771264844</v>
      </c>
    </row>
    <row r="7311" spans="89:91">
      <c r="CK7311" s="63">
        <v>42736</v>
      </c>
      <c r="CL7311" s="70">
        <v>90.610602322002521</v>
      </c>
      <c r="CM7311" s="70">
        <v>86.717856723012346</v>
      </c>
    </row>
    <row r="7312" spans="89:91">
      <c r="CK7312" s="63">
        <v>42737</v>
      </c>
      <c r="CL7312" s="70">
        <v>90.379210611845266</v>
      </c>
      <c r="CM7312" s="70">
        <v>86.849067124458017</v>
      </c>
    </row>
    <row r="7313" spans="89:91">
      <c r="CK7313" s="63">
        <v>42738</v>
      </c>
      <c r="CL7313" s="70">
        <v>90.604382965413109</v>
      </c>
      <c r="CM7313" s="70">
        <v>86.952900674928586</v>
      </c>
    </row>
    <row r="7314" spans="89:91">
      <c r="CK7314" s="63">
        <v>42739</v>
      </c>
      <c r="CL7314" s="70">
        <v>91.679751576732045</v>
      </c>
      <c r="CM7314" s="70">
        <v>87.656283107627502</v>
      </c>
    </row>
    <row r="7315" spans="89:91">
      <c r="CK7315" s="63">
        <v>42740</v>
      </c>
      <c r="CL7315" s="70">
        <v>91.57994237817141</v>
      </c>
      <c r="CM7315" s="70">
        <v>86.969575464257616</v>
      </c>
    </row>
    <row r="7316" spans="89:91">
      <c r="CK7316" s="63">
        <v>42741</v>
      </c>
      <c r="CL7316" s="70">
        <v>90.301143701337537</v>
      </c>
      <c r="CM7316" s="70">
        <v>86.11995400745144</v>
      </c>
    </row>
    <row r="7317" spans="89:91">
      <c r="CK7317" s="63">
        <v>42742</v>
      </c>
      <c r="CL7317" s="70">
        <v>90.265239257593407</v>
      </c>
      <c r="CM7317" s="70">
        <v>86.087727842267384</v>
      </c>
    </row>
    <row r="7318" spans="89:91">
      <c r="CK7318" s="63">
        <v>42743</v>
      </c>
      <c r="CL7318" s="70">
        <v>90.229349089738037</v>
      </c>
      <c r="CM7318" s="70">
        <v>86.055513736143652</v>
      </c>
    </row>
    <row r="7319" spans="89:91">
      <c r="CK7319" s="63">
        <v>42744</v>
      </c>
      <c r="CL7319" s="70">
        <v>90.789055044362968</v>
      </c>
      <c r="CM7319" s="70">
        <v>86.431391910775403</v>
      </c>
    </row>
    <row r="7320" spans="89:91">
      <c r="CK7320" s="63">
        <v>42745</v>
      </c>
      <c r="CL7320" s="70">
        <v>90.538884409859079</v>
      </c>
      <c r="CM7320" s="70">
        <v>86.208683028210487</v>
      </c>
    </row>
    <row r="7321" spans="89:91">
      <c r="CK7321" s="63">
        <v>42746</v>
      </c>
      <c r="CL7321" s="70">
        <v>90.480575845636153</v>
      </c>
      <c r="CM7321" s="70">
        <v>86.176423660546078</v>
      </c>
    </row>
    <row r="7322" spans="89:91">
      <c r="CK7322" s="63">
        <v>42747</v>
      </c>
      <c r="CL7322" s="70">
        <v>90.716506726527285</v>
      </c>
      <c r="CM7322" s="70">
        <v>85.926777812027325</v>
      </c>
    </row>
    <row r="7323" spans="89:91">
      <c r="CK7323" s="63">
        <v>42748</v>
      </c>
      <c r="CL7323" s="70">
        <v>90.604262020284338</v>
      </c>
      <c r="CM7323" s="70">
        <v>86.128239925274571</v>
      </c>
    </row>
    <row r="7324" spans="89:91">
      <c r="CK7324" s="63">
        <v>42749</v>
      </c>
      <c r="CL7324" s="70">
        <v>90.568237054316654</v>
      </c>
      <c r="CM7324" s="70">
        <v>86.096010659492507</v>
      </c>
    </row>
    <row r="7325" spans="89:91">
      <c r="CK7325" s="63">
        <v>42750</v>
      </c>
      <c r="CL7325" s="70">
        <v>90.53222641215828</v>
      </c>
      <c r="CM7325" s="70">
        <v>86.063793453931027</v>
      </c>
    </row>
    <row r="7326" spans="89:91">
      <c r="CK7326" s="63">
        <v>42751</v>
      </c>
      <c r="CL7326" s="70">
        <v>90.400834443626138</v>
      </c>
      <c r="CM7326" s="70">
        <v>86.178112803175821</v>
      </c>
    </row>
    <row r="7327" spans="89:91">
      <c r="CK7327" s="63">
        <v>42752</v>
      </c>
      <c r="CL7327" s="70">
        <v>91.051306010259069</v>
      </c>
      <c r="CM7327" s="70">
        <v>86.303184149563052</v>
      </c>
    </row>
    <row r="7328" spans="89:91">
      <c r="CK7328" s="63">
        <v>42753</v>
      </c>
      <c r="CL7328" s="70">
        <v>91.183360503516113</v>
      </c>
      <c r="CM7328" s="70">
        <v>86.628792411616146</v>
      </c>
    </row>
    <row r="7329" spans="89:91">
      <c r="CK7329" s="63">
        <v>42754</v>
      </c>
      <c r="CL7329" s="70">
        <v>90.740059759846773</v>
      </c>
      <c r="CM7329" s="70">
        <v>86.189820083527053</v>
      </c>
    </row>
    <row r="7330" spans="89:91">
      <c r="CK7330" s="63">
        <v>42755</v>
      </c>
      <c r="CL7330" s="70">
        <v>91.101942715207898</v>
      </c>
      <c r="CM7330" s="70">
        <v>86.238848498709174</v>
      </c>
    </row>
    <row r="7331" spans="89:91">
      <c r="CK7331" s="63">
        <v>42756</v>
      </c>
      <c r="CL7331" s="70">
        <v>91.065719867488312</v>
      </c>
      <c r="CM7331" s="70">
        <v>86.206577843098259</v>
      </c>
    </row>
    <row r="7332" spans="89:91">
      <c r="CK7332" s="63">
        <v>42757</v>
      </c>
      <c r="CL7332" s="70">
        <v>91.029511422257343</v>
      </c>
      <c r="CM7332" s="70">
        <v>86.174319263195997</v>
      </c>
    </row>
    <row r="7333" spans="89:91">
      <c r="CK7333" s="63">
        <v>42758</v>
      </c>
      <c r="CL7333" s="70">
        <v>91.38644699021566</v>
      </c>
      <c r="CM7333" s="70">
        <v>86.277388608637821</v>
      </c>
    </row>
    <row r="7334" spans="89:91">
      <c r="CK7334" s="63">
        <v>42759</v>
      </c>
      <c r="CL7334" s="70">
        <v>91.459937492755785</v>
      </c>
      <c r="CM7334" s="70">
        <v>86.190997443747364</v>
      </c>
    </row>
    <row r="7335" spans="89:91">
      <c r="CK7335" s="63">
        <v>42760</v>
      </c>
      <c r="CL7335" s="70">
        <v>91.523150810165149</v>
      </c>
      <c r="CM7335" s="70">
        <v>86.293959296515013</v>
      </c>
    </row>
    <row r="7336" spans="89:91">
      <c r="CK7336" s="63">
        <v>42761</v>
      </c>
      <c r="CL7336" s="70">
        <v>91.054427312872406</v>
      </c>
      <c r="CM7336" s="70">
        <v>86.07243841133328</v>
      </c>
    </row>
    <row r="7337" spans="89:91">
      <c r="CK7337" s="63">
        <v>42762</v>
      </c>
      <c r="CL7337" s="70">
        <v>91.187668014299064</v>
      </c>
      <c r="CM7337" s="70">
        <v>85.932139285289168</v>
      </c>
    </row>
    <row r="7338" spans="89:91">
      <c r="CK7338" s="63">
        <v>42763</v>
      </c>
      <c r="CL7338" s="70">
        <v>91.151411081527485</v>
      </c>
      <c r="CM7338" s="70">
        <v>85.899983400545111</v>
      </c>
    </row>
    <row r="7339" spans="89:91">
      <c r="CK7339" s="63">
        <v>42764</v>
      </c>
      <c r="CL7339" s="70">
        <v>91.115168564797031</v>
      </c>
      <c r="CM7339" s="70">
        <v>85.867839548562387</v>
      </c>
    </row>
    <row r="7340" spans="89:91">
      <c r="CK7340" s="63">
        <v>42765</v>
      </c>
      <c r="CL7340" s="70">
        <v>91.587706059375321</v>
      </c>
      <c r="CM7340" s="70">
        <v>85.943677168517368</v>
      </c>
    </row>
    <row r="7341" spans="89:91">
      <c r="CK7341" s="63">
        <v>42766</v>
      </c>
      <c r="CL7341" s="70">
        <v>91.266742065441548</v>
      </c>
      <c r="CM7341" s="70">
        <v>85.787398568659711</v>
      </c>
    </row>
    <row r="7342" spans="89:91">
      <c r="CK7342" s="63">
        <v>42767</v>
      </c>
      <c r="CL7342" s="70">
        <v>90.606299704052589</v>
      </c>
      <c r="CM7342" s="70">
        <v>85.205538249890566</v>
      </c>
    </row>
    <row r="7343" spans="89:91">
      <c r="CK7343" s="63">
        <v>42768</v>
      </c>
      <c r="CL7343" s="70">
        <v>90.308595499153896</v>
      </c>
      <c r="CM7343" s="70">
        <v>84.500486392272194</v>
      </c>
    </row>
    <row r="7344" spans="89:91">
      <c r="CK7344" s="63">
        <v>42769</v>
      </c>
      <c r="CL7344" s="70">
        <v>90.111006491546604</v>
      </c>
      <c r="CM7344" s="70">
        <v>84.119482667462947</v>
      </c>
    </row>
    <row r="7345" spans="89:91">
      <c r="CK7345" s="63">
        <v>42770</v>
      </c>
      <c r="CL7345" s="70">
        <v>90.061291068868954</v>
      </c>
      <c r="CM7345" s="70">
        <v>84.0618621368004</v>
      </c>
    </row>
    <row r="7346" spans="89:91">
      <c r="CK7346" s="63">
        <v>42771</v>
      </c>
      <c r="CL7346" s="70">
        <v>90.011603074841247</v>
      </c>
      <c r="CM7346" s="70">
        <v>84.004281075300625</v>
      </c>
    </row>
    <row r="7347" spans="89:91">
      <c r="CK7347" s="63">
        <v>42772</v>
      </c>
      <c r="CL7347" s="70">
        <v>90.620895915859435</v>
      </c>
      <c r="CM7347" s="70">
        <v>84.806629232685111</v>
      </c>
    </row>
    <row r="7348" spans="89:91">
      <c r="CK7348" s="63">
        <v>42773</v>
      </c>
      <c r="CL7348" s="70">
        <v>89.756505706953533</v>
      </c>
      <c r="CM7348" s="70">
        <v>84.184621889874947</v>
      </c>
    </row>
    <row r="7349" spans="89:91">
      <c r="CK7349" s="63">
        <v>42774</v>
      </c>
      <c r="CL7349" s="70">
        <v>89.840859759184227</v>
      </c>
      <c r="CM7349" s="70">
        <v>84.126956739863303</v>
      </c>
    </row>
    <row r="7350" spans="89:91">
      <c r="CK7350" s="63">
        <v>42775</v>
      </c>
      <c r="CL7350" s="70">
        <v>89.267131968218223</v>
      </c>
      <c r="CM7350" s="70">
        <v>83.720718233385142</v>
      </c>
    </row>
    <row r="7351" spans="89:91">
      <c r="CK7351" s="63">
        <v>42776</v>
      </c>
      <c r="CL7351" s="70">
        <v>88.939887084208834</v>
      </c>
      <c r="CM7351" s="70">
        <v>83.288198783533915</v>
      </c>
    </row>
    <row r="7352" spans="89:91">
      <c r="CK7352" s="63">
        <v>42777</v>
      </c>
      <c r="CL7352" s="70">
        <v>88.890817783449137</v>
      </c>
      <c r="CM7352" s="70">
        <v>83.231147669337133</v>
      </c>
    </row>
    <row r="7353" spans="89:91">
      <c r="CK7353" s="63">
        <v>42778</v>
      </c>
      <c r="CL7353" s="70">
        <v>88.841775554865436</v>
      </c>
      <c r="CM7353" s="70">
        <v>83.174135634261745</v>
      </c>
    </row>
    <row r="7354" spans="89:91">
      <c r="CK7354" s="63">
        <v>42779</v>
      </c>
      <c r="CL7354" s="70">
        <v>88.362835806775578</v>
      </c>
      <c r="CM7354" s="70">
        <v>82.822989939452015</v>
      </c>
    </row>
    <row r="7355" spans="89:91">
      <c r="CK7355" s="63">
        <v>42780</v>
      </c>
      <c r="CL7355" s="70">
        <v>88.338879646874986</v>
      </c>
      <c r="CM7355" s="70">
        <v>82.686083520119993</v>
      </c>
    </row>
    <row r="7356" spans="89:91">
      <c r="CK7356" s="63">
        <v>42781</v>
      </c>
      <c r="CL7356" s="70">
        <v>88.00156241742684</v>
      </c>
      <c r="CM7356" s="70">
        <v>82.041905160075146</v>
      </c>
    </row>
    <row r="7357" spans="89:91">
      <c r="CK7357" s="63">
        <v>42782</v>
      </c>
      <c r="CL7357" s="70">
        <v>88.397920829186262</v>
      </c>
      <c r="CM7357" s="70">
        <v>82.386028576090396</v>
      </c>
    </row>
    <row r="7358" spans="89:91">
      <c r="CK7358" s="63">
        <v>42783</v>
      </c>
      <c r="CL7358" s="70">
        <v>89.483361675628856</v>
      </c>
      <c r="CM7358" s="70">
        <v>83.636414409531824</v>
      </c>
    </row>
    <row r="7359" spans="89:91">
      <c r="CK7359" s="63">
        <v>42784</v>
      </c>
      <c r="CL7359" s="70">
        <v>89.433992532817896</v>
      </c>
      <c r="CM7359" s="70">
        <v>83.579124773074568</v>
      </c>
    </row>
    <row r="7360" spans="89:91">
      <c r="CK7360" s="63">
        <v>42785</v>
      </c>
      <c r="CL7360" s="70">
        <v>89.384650627609716</v>
      </c>
      <c r="CM7360" s="70">
        <v>83.521874379122721</v>
      </c>
    </row>
    <row r="7361" spans="89:91">
      <c r="CK7361" s="63">
        <v>42786</v>
      </c>
      <c r="CL7361" s="70">
        <v>89.39817278123104</v>
      </c>
      <c r="CM7361" s="70">
        <v>83.491278208194032</v>
      </c>
    </row>
    <row r="7362" spans="89:91">
      <c r="CK7362" s="63">
        <v>42787</v>
      </c>
      <c r="CL7362" s="70">
        <v>88.747700380433386</v>
      </c>
      <c r="CM7362" s="70">
        <v>83.035136339752995</v>
      </c>
    </row>
    <row r="7363" spans="89:91">
      <c r="CK7363" s="63">
        <v>42788</v>
      </c>
      <c r="CL7363" s="70">
        <v>88.613987022546212</v>
      </c>
      <c r="CM7363" s="70">
        <v>82.739051545952023</v>
      </c>
    </row>
    <row r="7364" spans="89:91">
      <c r="CK7364" s="63">
        <v>42789</v>
      </c>
      <c r="CL7364" s="70">
        <v>88.472726124462525</v>
      </c>
      <c r="CM7364" s="70">
        <v>82.337092009633437</v>
      </c>
    </row>
    <row r="7365" spans="89:91">
      <c r="CK7365" s="63">
        <v>42790</v>
      </c>
      <c r="CL7365" s="70">
        <v>87.940345496242529</v>
      </c>
      <c r="CM7365" s="70">
        <v>82.174523753368689</v>
      </c>
    </row>
    <row r="7366" spans="89:91">
      <c r="CK7366" s="63">
        <v>42791</v>
      </c>
      <c r="CL7366" s="70">
        <v>87.891827655670255</v>
      </c>
      <c r="CM7366" s="70">
        <v>82.118235489158479</v>
      </c>
    </row>
    <row r="7367" spans="89:91">
      <c r="CK7367" s="63">
        <v>42792</v>
      </c>
      <c r="CL7367" s="70">
        <v>87.843336583026172</v>
      </c>
      <c r="CM7367" s="70">
        <v>82.061985781529344</v>
      </c>
    </row>
    <row r="7368" spans="89:91">
      <c r="CK7368" s="63">
        <v>42793</v>
      </c>
      <c r="CL7368" s="70">
        <v>87.794872263542061</v>
      </c>
      <c r="CM7368" s="70">
        <v>82.005774604070652</v>
      </c>
    </row>
    <row r="7369" spans="89:91">
      <c r="CK7369" s="63">
        <v>42794</v>
      </c>
      <c r="CL7369" s="70">
        <v>87.746434682457888</v>
      </c>
      <c r="CM7369" s="70">
        <v>81.949601930389804</v>
      </c>
    </row>
    <row r="7370" spans="89:91">
      <c r="CK7370" s="63">
        <v>42795</v>
      </c>
      <c r="CL7370" s="70">
        <v>87.20698038046028</v>
      </c>
      <c r="CM7370" s="70">
        <v>81.566890204526715</v>
      </c>
    </row>
    <row r="7371" spans="89:91">
      <c r="CK7371" s="63">
        <v>42796</v>
      </c>
      <c r="CL7371" s="70">
        <v>86.52790866546529</v>
      </c>
      <c r="CM7371" s="70">
        <v>81.396155182580941</v>
      </c>
    </row>
    <row r="7372" spans="89:91">
      <c r="CK7372" s="63">
        <v>42797</v>
      </c>
      <c r="CL7372" s="70">
        <v>86.857089324531572</v>
      </c>
      <c r="CM7372" s="70">
        <v>81.595328114838665</v>
      </c>
    </row>
    <row r="7373" spans="89:91">
      <c r="CK7373" s="63">
        <v>42798</v>
      </c>
      <c r="CL7373" s="70">
        <v>86.791788126594668</v>
      </c>
      <c r="CM7373" s="70">
        <v>81.530279714424921</v>
      </c>
    </row>
    <row r="7374" spans="89:91">
      <c r="CK7374" s="63">
        <v>42799</v>
      </c>
      <c r="CL7374" s="70">
        <v>86.726536023630757</v>
      </c>
      <c r="CM7374" s="70">
        <v>81.465283171078156</v>
      </c>
    </row>
    <row r="7375" spans="89:91">
      <c r="CK7375" s="63">
        <v>42800</v>
      </c>
      <c r="CL7375" s="70">
        <v>87.016159490733784</v>
      </c>
      <c r="CM7375" s="70">
        <v>81.558397353056492</v>
      </c>
    </row>
    <row r="7376" spans="89:91">
      <c r="CK7376" s="63">
        <v>42801</v>
      </c>
      <c r="CL7376" s="70">
        <v>87.438379970371173</v>
      </c>
      <c r="CM7376" s="70">
        <v>81.861888503137138</v>
      </c>
    </row>
    <row r="7377" spans="89:91">
      <c r="CK7377" s="63">
        <v>42802</v>
      </c>
      <c r="CL7377" s="70">
        <v>87.336518483100534</v>
      </c>
      <c r="CM7377" s="70">
        <v>82.296349760985109</v>
      </c>
    </row>
    <row r="7378" spans="89:91">
      <c r="CK7378" s="63">
        <v>42803</v>
      </c>
      <c r="CL7378" s="70">
        <v>86.567233416402743</v>
      </c>
      <c r="CM7378" s="70">
        <v>81.626297925168785</v>
      </c>
    </row>
    <row r="7379" spans="89:91">
      <c r="CK7379" s="63">
        <v>42804</v>
      </c>
      <c r="CL7379" s="70">
        <v>86.636072177285655</v>
      </c>
      <c r="CM7379" s="70">
        <v>81.298632353630282</v>
      </c>
    </row>
    <row r="7380" spans="89:91">
      <c r="CK7380" s="63">
        <v>42805</v>
      </c>
      <c r="CL7380" s="70">
        <v>86.570937145226452</v>
      </c>
      <c r="CM7380" s="70">
        <v>81.233820481276695</v>
      </c>
    </row>
    <row r="7381" spans="89:91">
      <c r="CK7381" s="63">
        <v>42806</v>
      </c>
      <c r="CL7381" s="70">
        <v>86.505851083212775</v>
      </c>
      <c r="CM7381" s="70">
        <v>81.169060277428159</v>
      </c>
    </row>
    <row r="7382" spans="89:91">
      <c r="CK7382" s="63">
        <v>42807</v>
      </c>
      <c r="CL7382" s="70">
        <v>86.739631615979746</v>
      </c>
      <c r="CM7382" s="70">
        <v>81.418709653223218</v>
      </c>
    </row>
    <row r="7383" spans="89:91">
      <c r="CK7383" s="63">
        <v>42808</v>
      </c>
      <c r="CL7383" s="70">
        <v>86.439348361709378</v>
      </c>
      <c r="CM7383" s="70">
        <v>81.327626442369677</v>
      </c>
    </row>
    <row r="7384" spans="89:91">
      <c r="CK7384" s="63">
        <v>42809</v>
      </c>
      <c r="CL7384" s="70">
        <v>86.926422358735437</v>
      </c>
      <c r="CM7384" s="70">
        <v>81.445874667876467</v>
      </c>
    </row>
    <row r="7385" spans="89:91">
      <c r="CK7385" s="63">
        <v>42810</v>
      </c>
      <c r="CL7385" s="70">
        <v>87.203521516731357</v>
      </c>
      <c r="CM7385" s="70">
        <v>81.171874262151078</v>
      </c>
    </row>
    <row r="7386" spans="89:91">
      <c r="CK7386" s="63">
        <v>42811</v>
      </c>
      <c r="CL7386" s="70">
        <v>87.452482394179228</v>
      </c>
      <c r="CM7386" s="70">
        <v>81.26384180051484</v>
      </c>
    </row>
    <row r="7387" spans="89:91">
      <c r="CK7387" s="63">
        <v>42812</v>
      </c>
      <c r="CL7387" s="70">
        <v>87.386733565761133</v>
      </c>
      <c r="CM7387" s="70">
        <v>81.199057663448059</v>
      </c>
    </row>
    <row r="7388" spans="89:91">
      <c r="CK7388" s="63">
        <v>42813</v>
      </c>
      <c r="CL7388" s="70">
        <v>87.321034168855093</v>
      </c>
      <c r="CM7388" s="70">
        <v>81.13432517277559</v>
      </c>
    </row>
    <row r="7389" spans="89:91">
      <c r="CK7389" s="63">
        <v>42814</v>
      </c>
      <c r="CL7389" s="70">
        <v>87.772351064927733</v>
      </c>
      <c r="CM7389" s="70">
        <v>81.434353483989838</v>
      </c>
    </row>
    <row r="7390" spans="89:91">
      <c r="CK7390" s="63">
        <v>42815</v>
      </c>
      <c r="CL7390" s="70">
        <v>87.604515491419875</v>
      </c>
      <c r="CM7390" s="70">
        <v>81.213254078977798</v>
      </c>
    </row>
    <row r="7391" spans="89:91">
      <c r="CK7391" s="63">
        <v>42816</v>
      </c>
      <c r="CL7391" s="70">
        <v>87.7564552780252</v>
      </c>
      <c r="CM7391" s="70">
        <v>81.330574236168843</v>
      </c>
    </row>
    <row r="7392" spans="89:91">
      <c r="CK7392" s="63">
        <v>42817</v>
      </c>
      <c r="CL7392" s="70">
        <v>87.032599037335189</v>
      </c>
      <c r="CM7392" s="70">
        <v>81.031841270441703</v>
      </c>
    </row>
    <row r="7393" spans="89:91">
      <c r="CK7393" s="63">
        <v>42818</v>
      </c>
      <c r="CL7393" s="70">
        <v>86.967165887077698</v>
      </c>
      <c r="CM7393" s="70">
        <v>80.967242085917249</v>
      </c>
    </row>
    <row r="7394" spans="89:91">
      <c r="CK7394" s="63">
        <v>42819</v>
      </c>
      <c r="CL7394" s="70">
        <v>86.901781930998041</v>
      </c>
      <c r="CM7394" s="70">
        <v>80.902694400341559</v>
      </c>
    </row>
    <row r="7395" spans="89:91">
      <c r="CK7395" s="63">
        <v>42820</v>
      </c>
      <c r="CL7395" s="70">
        <v>86.836447132110848</v>
      </c>
      <c r="CM7395" s="70">
        <v>80.838198172659304</v>
      </c>
    </row>
    <row r="7396" spans="89:91">
      <c r="CK7396" s="63">
        <v>42821</v>
      </c>
      <c r="CL7396" s="70">
        <v>86.886016449764753</v>
      </c>
      <c r="CM7396" s="70">
        <v>80.644225213416348</v>
      </c>
    </row>
    <row r="7397" spans="89:91">
      <c r="CK7397" s="63">
        <v>42822</v>
      </c>
      <c r="CL7397" s="70">
        <v>86.385232745382254</v>
      </c>
      <c r="CM7397" s="70">
        <v>80.440156160643994</v>
      </c>
    </row>
    <row r="7398" spans="89:91">
      <c r="CK7398" s="63">
        <v>42823</v>
      </c>
      <c r="CL7398" s="70">
        <v>85.864786347230719</v>
      </c>
      <c r="CM7398" s="70">
        <v>79.817358888340308</v>
      </c>
    </row>
    <row r="7399" spans="89:91">
      <c r="CK7399" s="63">
        <v>42824</v>
      </c>
      <c r="CL7399" s="70">
        <v>85.46605156520846</v>
      </c>
      <c r="CM7399" s="70">
        <v>79.650353007832322</v>
      </c>
    </row>
    <row r="7400" spans="89:91">
      <c r="CK7400" s="63">
        <v>42825</v>
      </c>
      <c r="CL7400" s="70">
        <v>85.329399782124895</v>
      </c>
      <c r="CM7400" s="70">
        <v>79.483562676879117</v>
      </c>
    </row>
    <row r="7401" spans="89:91">
      <c r="CK7401" s="63">
        <v>42826</v>
      </c>
      <c r="CL7401" s="70">
        <v>85.261222837965533</v>
      </c>
      <c r="CM7401" s="70">
        <v>79.417804053813057</v>
      </c>
    </row>
    <row r="7402" spans="89:91">
      <c r="CK7402" s="63">
        <v>42827</v>
      </c>
      <c r="CL7402" s="70">
        <v>85.193100366188858</v>
      </c>
      <c r="CM7402" s="70">
        <v>79.352099834404342</v>
      </c>
    </row>
    <row r="7403" spans="89:91">
      <c r="CK7403" s="63">
        <v>42828</v>
      </c>
      <c r="CL7403" s="70">
        <v>85.157481355854017</v>
      </c>
      <c r="CM7403" s="70">
        <v>79.312209054206832</v>
      </c>
    </row>
    <row r="7404" spans="89:91">
      <c r="CK7404" s="63">
        <v>42829</v>
      </c>
      <c r="CL7404" s="70">
        <v>84.92999832034522</v>
      </c>
      <c r="CM7404" s="70">
        <v>79.014952270803946</v>
      </c>
    </row>
    <row r="7405" spans="89:91">
      <c r="CK7405" s="63">
        <v>42830</v>
      </c>
      <c r="CL7405" s="70">
        <v>85.024023770886174</v>
      </c>
      <c r="CM7405" s="70">
        <v>79.011300882577359</v>
      </c>
    </row>
    <row r="7406" spans="89:91">
      <c r="CK7406" s="63">
        <v>42831</v>
      </c>
      <c r="CL7406" s="70">
        <v>84.978598103468499</v>
      </c>
      <c r="CM7406" s="70">
        <v>79.089826093712745</v>
      </c>
    </row>
    <row r="7407" spans="89:91">
      <c r="CK7407" s="63">
        <v>42832</v>
      </c>
      <c r="CL7407" s="70">
        <v>84.308383139202363</v>
      </c>
      <c r="CM7407" s="70">
        <v>78.793327740947419</v>
      </c>
    </row>
    <row r="7408" spans="89:91">
      <c r="CK7408" s="63">
        <v>42833</v>
      </c>
      <c r="CL7408" s="70">
        <v>84.241021972428427</v>
      </c>
      <c r="CM7408" s="70">
        <v>78.728140165497379</v>
      </c>
    </row>
    <row r="7409" spans="89:91">
      <c r="CK7409" s="63">
        <v>42834</v>
      </c>
      <c r="CL7409" s="70">
        <v>84.173714626242884</v>
      </c>
      <c r="CM7409" s="70">
        <v>78.663006521263554</v>
      </c>
    </row>
    <row r="7410" spans="89:91">
      <c r="CK7410" s="63">
        <v>42835</v>
      </c>
      <c r="CL7410" s="70">
        <v>83.481701569308456</v>
      </c>
      <c r="CM7410" s="70">
        <v>77.906449402070507</v>
      </c>
    </row>
    <row r="7411" spans="89:91">
      <c r="CK7411" s="63">
        <v>42836</v>
      </c>
      <c r="CL7411" s="70">
        <v>83.745311938257771</v>
      </c>
      <c r="CM7411" s="70">
        <v>78.123475493309144</v>
      </c>
    </row>
    <row r="7412" spans="89:91">
      <c r="CK7412" s="63">
        <v>42837</v>
      </c>
      <c r="CL7412" s="70">
        <v>83.146987181445553</v>
      </c>
      <c r="CM7412" s="70">
        <v>77.675323389152467</v>
      </c>
    </row>
    <row r="7413" spans="89:91">
      <c r="CK7413" s="63">
        <v>42838</v>
      </c>
      <c r="CL7413" s="70">
        <v>83.08055395307926</v>
      </c>
      <c r="CM7413" s="70">
        <v>77.611060765029237</v>
      </c>
    </row>
    <row r="7414" spans="89:91">
      <c r="CK7414" s="63">
        <v>42839</v>
      </c>
      <c r="CL7414" s="70">
        <v>83.014173803892135</v>
      </c>
      <c r="CM7414" s="70">
        <v>77.546851306888158</v>
      </c>
    </row>
    <row r="7415" spans="89:91">
      <c r="CK7415" s="63">
        <v>42840</v>
      </c>
      <c r="CL7415" s="70">
        <v>82.947846691474709</v>
      </c>
      <c r="CM7415" s="70">
        <v>77.482694970743822</v>
      </c>
    </row>
    <row r="7416" spans="89:91">
      <c r="CK7416" s="63">
        <v>42841</v>
      </c>
      <c r="CL7416" s="70">
        <v>82.881572573451351</v>
      </c>
      <c r="CM7416" s="70">
        <v>77.418591712647114</v>
      </c>
    </row>
    <row r="7417" spans="89:91">
      <c r="CK7417" s="63">
        <v>42842</v>
      </c>
      <c r="CL7417" s="70">
        <v>83.539520505697965</v>
      </c>
      <c r="CM7417" s="70">
        <v>77.405466137459996</v>
      </c>
    </row>
    <row r="7418" spans="89:91">
      <c r="CK7418" s="63">
        <v>42843</v>
      </c>
      <c r="CL7418" s="70">
        <v>84.05827886568963</v>
      </c>
      <c r="CM7418" s="70">
        <v>77.845163696969763</v>
      </c>
    </row>
    <row r="7419" spans="89:91">
      <c r="CK7419" s="63">
        <v>42844</v>
      </c>
      <c r="CL7419" s="70">
        <v>84.209509621852504</v>
      </c>
      <c r="CM7419" s="70">
        <v>78.294248815176914</v>
      </c>
    </row>
    <row r="7420" spans="89:91">
      <c r="CK7420" s="63">
        <v>42845</v>
      </c>
      <c r="CL7420" s="70">
        <v>83.871674802178106</v>
      </c>
      <c r="CM7420" s="70">
        <v>78.173595943660487</v>
      </c>
    </row>
    <row r="7421" spans="89:91">
      <c r="CK7421" s="63">
        <v>42846</v>
      </c>
      <c r="CL7421" s="70">
        <v>84.420622237407201</v>
      </c>
      <c r="CM7421" s="70">
        <v>78.621560051750336</v>
      </c>
    </row>
    <row r="7422" spans="89:91">
      <c r="CK7422" s="63">
        <v>42847</v>
      </c>
      <c r="CL7422" s="70">
        <v>84.353171393233083</v>
      </c>
      <c r="CM7422" s="70">
        <v>78.556514583754364</v>
      </c>
    </row>
    <row r="7423" spans="89:91">
      <c r="CK7423" s="63">
        <v>42848</v>
      </c>
      <c r="CL7423" s="70">
        <v>84.285774441298315</v>
      </c>
      <c r="CM7423" s="70">
        <v>78.491522929405718</v>
      </c>
    </row>
    <row r="7424" spans="89:91">
      <c r="CK7424" s="63">
        <v>42849</v>
      </c>
      <c r="CL7424" s="70">
        <v>84.028259257320599</v>
      </c>
      <c r="CM7424" s="70">
        <v>77.920280428016667</v>
      </c>
    </row>
    <row r="7425" spans="89:91">
      <c r="CK7425" s="63">
        <v>42850</v>
      </c>
      <c r="CL7425" s="70">
        <v>84.024929262367337</v>
      </c>
      <c r="CM7425" s="70">
        <v>78.007580866697509</v>
      </c>
    </row>
    <row r="7426" spans="89:91">
      <c r="CK7426" s="63">
        <v>42851</v>
      </c>
      <c r="CL7426" s="70">
        <v>83.964319339787664</v>
      </c>
      <c r="CM7426" s="70">
        <v>78.29687040321501</v>
      </c>
    </row>
    <row r="7427" spans="89:91">
      <c r="CK7427" s="63">
        <v>42852</v>
      </c>
      <c r="CL7427" s="70">
        <v>83.605802455585419</v>
      </c>
      <c r="CM7427" s="70">
        <v>77.878559242981368</v>
      </c>
    </row>
    <row r="7428" spans="89:91">
      <c r="CK7428" s="63">
        <v>42853</v>
      </c>
      <c r="CL7428" s="70">
        <v>83.374047991498912</v>
      </c>
      <c r="CM7428" s="70">
        <v>77.713202240374684</v>
      </c>
    </row>
    <row r="7429" spans="89:91">
      <c r="CK7429" s="63">
        <v>42854</v>
      </c>
      <c r="CL7429" s="70">
        <v>83.307433344861678</v>
      </c>
      <c r="CM7429" s="70">
        <v>77.648908278185871</v>
      </c>
    </row>
    <row r="7430" spans="89:91">
      <c r="CK7430" s="63">
        <v>42855</v>
      </c>
      <c r="CL7430" s="70">
        <v>83.240871922354174</v>
      </c>
      <c r="CM7430" s="70">
        <v>77.584667507905976</v>
      </c>
    </row>
    <row r="7431" spans="89:91">
      <c r="CK7431" s="63">
        <v>42856</v>
      </c>
      <c r="CL7431" s="70">
        <v>83.207010207225778</v>
      </c>
      <c r="CM7431" s="70">
        <v>77.547669566056214</v>
      </c>
    </row>
    <row r="7432" spans="89:91">
      <c r="CK7432" s="63">
        <v>42857</v>
      </c>
      <c r="CL7432" s="70">
        <v>82.80938676813507</v>
      </c>
      <c r="CM7432" s="70">
        <v>77.0073731034079</v>
      </c>
    </row>
    <row r="7433" spans="89:91">
      <c r="CK7433" s="63">
        <v>42858</v>
      </c>
      <c r="CL7433" s="70">
        <v>82.769356424721778</v>
      </c>
      <c r="CM7433" s="70">
        <v>76.920342842315577</v>
      </c>
    </row>
    <row r="7434" spans="89:91">
      <c r="CK7434" s="63">
        <v>42859</v>
      </c>
      <c r="CL7434" s="70">
        <v>82.577977204632433</v>
      </c>
      <c r="CM7434" s="70">
        <v>76.984228946967974</v>
      </c>
    </row>
    <row r="7435" spans="89:91">
      <c r="CK7435" s="63">
        <v>42860</v>
      </c>
      <c r="CL7435" s="70">
        <v>83.055642258541255</v>
      </c>
      <c r="CM7435" s="70">
        <v>77.249075210650673</v>
      </c>
    </row>
    <row r="7436" spans="89:91">
      <c r="CK7436" s="63">
        <v>42861</v>
      </c>
      <c r="CL7436" s="70">
        <v>83.021864301253316</v>
      </c>
      <c r="CM7436" s="70">
        <v>77.212237303311582</v>
      </c>
    </row>
    <row r="7437" spans="89:91">
      <c r="CK7437" s="63">
        <v>42862</v>
      </c>
      <c r="CL7437" s="70">
        <v>82.98810008114647</v>
      </c>
      <c r="CM7437" s="70">
        <v>77.175416962932502</v>
      </c>
    </row>
    <row r="7438" spans="89:91">
      <c r="CK7438" s="63">
        <v>42863</v>
      </c>
      <c r="CL7438" s="70">
        <v>83.19589320119556</v>
      </c>
      <c r="CM7438" s="70">
        <v>77.640491957200936</v>
      </c>
    </row>
    <row r="7439" spans="89:91">
      <c r="CK7439" s="63">
        <v>42864</v>
      </c>
      <c r="CL7439" s="70">
        <v>83.402803879874995</v>
      </c>
      <c r="CM7439" s="70">
        <v>77.879368538826242</v>
      </c>
    </row>
    <row r="7440" spans="89:91">
      <c r="CK7440" s="63">
        <v>42865</v>
      </c>
      <c r="CL7440" s="70">
        <v>83.509113835995052</v>
      </c>
      <c r="CM7440" s="70">
        <v>77.76702017824033</v>
      </c>
    </row>
    <row r="7441" spans="89:91">
      <c r="CK7441" s="63">
        <v>42866</v>
      </c>
      <c r="CL7441" s="70">
        <v>83.227819604800956</v>
      </c>
      <c r="CM7441" s="70">
        <v>77.354065184321925</v>
      </c>
    </row>
    <row r="7442" spans="89:91">
      <c r="CK7442" s="63">
        <v>42867</v>
      </c>
      <c r="CL7442" s="70">
        <v>83.539194292704494</v>
      </c>
      <c r="CM7442" s="70">
        <v>77.342223266980113</v>
      </c>
    </row>
    <row r="7443" spans="89:91">
      <c r="CK7443" s="63">
        <v>42868</v>
      </c>
      <c r="CL7443" s="70">
        <v>83.505219679301291</v>
      </c>
      <c r="CM7443" s="70">
        <v>77.305340939957532</v>
      </c>
    </row>
    <row r="7444" spans="89:91">
      <c r="CK7444" s="63">
        <v>42869</v>
      </c>
      <c r="CL7444" s="70">
        <v>83.471258883057416</v>
      </c>
      <c r="CM7444" s="70">
        <v>77.268476201077505</v>
      </c>
    </row>
    <row r="7445" spans="89:91">
      <c r="CK7445" s="63">
        <v>42870</v>
      </c>
      <c r="CL7445" s="70">
        <v>84.206085859982849</v>
      </c>
      <c r="CM7445" s="70">
        <v>77.681813408129898</v>
      </c>
    </row>
    <row r="7446" spans="89:91">
      <c r="CK7446" s="63">
        <v>42871</v>
      </c>
      <c r="CL7446" s="70">
        <v>84.784567316400924</v>
      </c>
      <c r="CM7446" s="70">
        <v>77.894752298991861</v>
      </c>
    </row>
    <row r="7447" spans="89:91">
      <c r="CK7447" s="63">
        <v>42872</v>
      </c>
      <c r="CL7447" s="70">
        <v>84.780236673809654</v>
      </c>
      <c r="CM7447" s="70">
        <v>78.007524855800156</v>
      </c>
    </row>
    <row r="7448" spans="89:91">
      <c r="CK7448" s="63">
        <v>42873</v>
      </c>
      <c r="CL7448" s="70">
        <v>84.873622394116609</v>
      </c>
      <c r="CM7448" s="70">
        <v>79.918334672846569</v>
      </c>
    </row>
    <row r="7449" spans="89:91">
      <c r="CK7449" s="63">
        <v>42874</v>
      </c>
      <c r="CL7449" s="70">
        <v>85.943500597226816</v>
      </c>
      <c r="CM7449" s="70">
        <v>80.129849570477518</v>
      </c>
    </row>
    <row r="7450" spans="89:91">
      <c r="CK7450" s="63">
        <v>42875</v>
      </c>
      <c r="CL7450" s="70">
        <v>85.908548174809667</v>
      </c>
      <c r="CM7450" s="70">
        <v>80.091637903017116</v>
      </c>
    </row>
    <row r="7451" spans="89:91">
      <c r="CK7451" s="63">
        <v>42876</v>
      </c>
      <c r="CL7451" s="70">
        <v>85.873609967217661</v>
      </c>
      <c r="CM7451" s="70">
        <v>80.053444457624238</v>
      </c>
    </row>
    <row r="7452" spans="89:91">
      <c r="CK7452" s="63">
        <v>42877</v>
      </c>
      <c r="CL7452" s="70">
        <v>86.54571770715566</v>
      </c>
      <c r="CM7452" s="70">
        <v>80.688294854609723</v>
      </c>
    </row>
    <row r="7453" spans="89:91">
      <c r="CK7453" s="63">
        <v>42878</v>
      </c>
      <c r="CL7453" s="70">
        <v>85.938338309045605</v>
      </c>
      <c r="CM7453" s="70">
        <v>80.17643210407698</v>
      </c>
    </row>
    <row r="7454" spans="89:91">
      <c r="CK7454" s="63">
        <v>42879</v>
      </c>
      <c r="CL7454" s="70">
        <v>86.000633943972034</v>
      </c>
      <c r="CM7454" s="70">
        <v>80.138198222718842</v>
      </c>
    </row>
    <row r="7455" spans="89:91">
      <c r="CK7455" s="63">
        <v>42880</v>
      </c>
      <c r="CL7455" s="70">
        <v>85.965658285954092</v>
      </c>
      <c r="CM7455" s="70">
        <v>80.099982574021411</v>
      </c>
    </row>
    <row r="7456" spans="89:91">
      <c r="CK7456" s="63">
        <v>42881</v>
      </c>
      <c r="CL7456" s="70">
        <v>85.537680514090198</v>
      </c>
      <c r="CM7456" s="70">
        <v>79.6637153660742</v>
      </c>
    </row>
    <row r="7457" spans="89:91">
      <c r="CK7457" s="63">
        <v>42882</v>
      </c>
      <c r="CL7457" s="70">
        <v>85.502893134926694</v>
      </c>
      <c r="CM7457" s="70">
        <v>79.625725984881697</v>
      </c>
    </row>
    <row r="7458" spans="89:91">
      <c r="CK7458" s="63">
        <v>42883</v>
      </c>
      <c r="CL7458" s="70">
        <v>85.468119903466814</v>
      </c>
      <c r="CM7458" s="70">
        <v>79.587754719754699</v>
      </c>
    </row>
    <row r="7459" spans="89:91">
      <c r="CK7459" s="63">
        <v>42884</v>
      </c>
      <c r="CL7459" s="70">
        <v>85.483225091845725</v>
      </c>
      <c r="CM7459" s="70">
        <v>79.649176704542612</v>
      </c>
    </row>
    <row r="7460" spans="89:91">
      <c r="CK7460" s="63">
        <v>42885</v>
      </c>
      <c r="CL7460" s="70">
        <v>86.110257587627203</v>
      </c>
      <c r="CM7460" s="70">
        <v>80.207160776126941</v>
      </c>
    </row>
    <row r="7461" spans="89:91">
      <c r="CK7461" s="63">
        <v>42886</v>
      </c>
      <c r="CL7461" s="70">
        <v>86.179054049161024</v>
      </c>
      <c r="CM7461" s="70">
        <v>79.920711274440151</v>
      </c>
    </row>
    <row r="7462" spans="89:91">
      <c r="CK7462" s="63">
        <v>42887</v>
      </c>
      <c r="CL7462" s="70">
        <v>85.653104841116175</v>
      </c>
      <c r="CM7462" s="70">
        <v>79.693419617375199</v>
      </c>
    </row>
    <row r="7463" spans="89:91">
      <c r="CK7463" s="63">
        <v>42888</v>
      </c>
      <c r="CL7463" s="70">
        <v>85.423063171482013</v>
      </c>
      <c r="CM7463" s="70">
        <v>79.367072565798708</v>
      </c>
    </row>
    <row r="7464" spans="89:91">
      <c r="CK7464" s="63">
        <v>42889</v>
      </c>
      <c r="CL7464" s="70">
        <v>85.389944943953225</v>
      </c>
      <c r="CM7464" s="70">
        <v>79.338469647812431</v>
      </c>
    </row>
    <row r="7465" spans="89:91">
      <c r="CK7465" s="63">
        <v>42890</v>
      </c>
      <c r="CL7465" s="70">
        <v>85.356839556247238</v>
      </c>
      <c r="CM7465" s="70">
        <v>79.30987703796643</v>
      </c>
    </row>
    <row r="7466" spans="89:91">
      <c r="CK7466" s="63">
        <v>42891</v>
      </c>
      <c r="CL7466" s="70">
        <v>85.235278991960115</v>
      </c>
      <c r="CM7466" s="70">
        <v>79.256519327941831</v>
      </c>
    </row>
    <row r="7467" spans="89:91">
      <c r="CK7467" s="63">
        <v>42892</v>
      </c>
      <c r="CL7467" s="70">
        <v>85.341304798636401</v>
      </c>
      <c r="CM7467" s="70">
        <v>79.30225567954173</v>
      </c>
    </row>
    <row r="7468" spans="89:91">
      <c r="CK7468" s="63">
        <v>42893</v>
      </c>
      <c r="CL7468" s="70">
        <v>85.252691769731385</v>
      </c>
      <c r="CM7468" s="70">
        <v>79.174645919489862</v>
      </c>
    </row>
    <row r="7469" spans="89:91">
      <c r="CK7469" s="63">
        <v>42894</v>
      </c>
      <c r="CL7469" s="70">
        <v>84.667634936350083</v>
      </c>
      <c r="CM7469" s="70">
        <v>78.700637045670973</v>
      </c>
    </row>
    <row r="7470" spans="89:91">
      <c r="CK7470" s="63">
        <v>42895</v>
      </c>
      <c r="CL7470" s="70">
        <v>84.697001580482222</v>
      </c>
      <c r="CM7470" s="70">
        <v>78.771233138460559</v>
      </c>
    </row>
    <row r="7471" spans="89:91">
      <c r="CK7471" s="63">
        <v>42896</v>
      </c>
      <c r="CL7471" s="70">
        <v>84.664164844532834</v>
      </c>
      <c r="CM7471" s="70">
        <v>78.742844953684425</v>
      </c>
    </row>
    <row r="7472" spans="89:91">
      <c r="CK7472" s="63">
        <v>42897</v>
      </c>
      <c r="CL7472" s="70">
        <v>84.631340839272966</v>
      </c>
      <c r="CM7472" s="70">
        <v>78.714466999661369</v>
      </c>
    </row>
    <row r="7473" spans="89:91">
      <c r="CK7473" s="63">
        <v>42898</v>
      </c>
      <c r="CL7473" s="70">
        <v>84.310564751898582</v>
      </c>
      <c r="CM7473" s="70">
        <v>78.710812243581444</v>
      </c>
    </row>
    <row r="7474" spans="89:91">
      <c r="CK7474" s="63">
        <v>42899</v>
      </c>
      <c r="CL7474" s="70">
        <v>84.205798251318868</v>
      </c>
      <c r="CM7474" s="70">
        <v>78.509517381371737</v>
      </c>
    </row>
    <row r="7475" spans="89:91">
      <c r="CK7475" s="63">
        <v>42900</v>
      </c>
      <c r="CL7475" s="70">
        <v>84.548796268260588</v>
      </c>
      <c r="CM7475" s="70">
        <v>78.421955127936528</v>
      </c>
    </row>
    <row r="7476" spans="89:91">
      <c r="CK7476" s="63">
        <v>42901</v>
      </c>
      <c r="CL7476" s="70">
        <v>84.764459206840755</v>
      </c>
      <c r="CM7476" s="70">
        <v>78.897292558399215</v>
      </c>
    </row>
    <row r="7477" spans="89:91">
      <c r="CK7477" s="63">
        <v>42902</v>
      </c>
      <c r="CL7477" s="70">
        <v>85.106931018659395</v>
      </c>
      <c r="CM7477" s="70">
        <v>79.164987324871177</v>
      </c>
    </row>
    <row r="7478" spans="89:91">
      <c r="CK7478" s="63">
        <v>42903</v>
      </c>
      <c r="CL7478" s="70">
        <v>85.073935354477982</v>
      </c>
      <c r="CM7478" s="70">
        <v>79.136457235923245</v>
      </c>
    </row>
    <row r="7479" spans="89:91">
      <c r="CK7479" s="63">
        <v>42904</v>
      </c>
      <c r="CL7479" s="70">
        <v>85.040952482602009</v>
      </c>
      <c r="CM7479" s="70">
        <v>79.107937428868922</v>
      </c>
    </row>
    <row r="7480" spans="89:91">
      <c r="CK7480" s="63">
        <v>42905</v>
      </c>
      <c r="CL7480" s="70">
        <v>85.417762073859876</v>
      </c>
      <c r="CM7480" s="70">
        <v>79.621743178618658</v>
      </c>
    </row>
    <row r="7481" spans="89:91">
      <c r="CK7481" s="63">
        <v>42906</v>
      </c>
      <c r="CL7481" s="70">
        <v>85.384645901548382</v>
      </c>
      <c r="CM7481" s="70">
        <v>79.593048480471936</v>
      </c>
    </row>
    <row r="7482" spans="89:91">
      <c r="CK7482" s="63">
        <v>42907</v>
      </c>
      <c r="CL7482" s="70">
        <v>85.308302398033646</v>
      </c>
      <c r="CM7482" s="70">
        <v>79.909225144510899</v>
      </c>
    </row>
    <row r="7483" spans="89:91">
      <c r="CK7483" s="63">
        <v>42908</v>
      </c>
      <c r="CL7483" s="70">
        <v>84.94410997479622</v>
      </c>
      <c r="CM7483" s="70">
        <v>79.511066051438064</v>
      </c>
    </row>
    <row r="7484" spans="89:91">
      <c r="CK7484" s="63">
        <v>42909</v>
      </c>
      <c r="CL7484" s="70">
        <v>85.15449883985265</v>
      </c>
      <c r="CM7484" s="70">
        <v>79.630102310714719</v>
      </c>
    </row>
    <row r="7485" spans="89:91">
      <c r="CK7485" s="63">
        <v>42910</v>
      </c>
      <c r="CL7485" s="70">
        <v>85.121484733790737</v>
      </c>
      <c r="CM7485" s="70">
        <v>79.601404600039487</v>
      </c>
    </row>
    <row r="7486" spans="89:91">
      <c r="CK7486" s="63">
        <v>42911</v>
      </c>
      <c r="CL7486" s="70">
        <v>85.088483427184059</v>
      </c>
      <c r="CM7486" s="70">
        <v>79.572717231666658</v>
      </c>
    </row>
    <row r="7487" spans="89:91">
      <c r="CK7487" s="63">
        <v>42912</v>
      </c>
      <c r="CL7487" s="70">
        <v>86.060986299232468</v>
      </c>
      <c r="CM7487" s="70">
        <v>80.257108877558096</v>
      </c>
    </row>
    <row r="7488" spans="89:91">
      <c r="CK7488" s="63">
        <v>42913</v>
      </c>
      <c r="CL7488" s="70">
        <v>86.461633511032645</v>
      </c>
      <c r="CM7488" s="70">
        <v>80.621460619072465</v>
      </c>
    </row>
    <row r="7489" spans="89:91">
      <c r="CK7489" s="63">
        <v>42914</v>
      </c>
      <c r="CL7489" s="70">
        <v>87.124238347758478</v>
      </c>
      <c r="CM7489" s="70">
        <v>80.838114188806387</v>
      </c>
    </row>
    <row r="7490" spans="89:91">
      <c r="CK7490" s="63">
        <v>42915</v>
      </c>
      <c r="CL7490" s="70">
        <v>87.283266109150176</v>
      </c>
      <c r="CM7490" s="70">
        <v>81.054601128910789</v>
      </c>
    </row>
    <row r="7491" spans="89:91">
      <c r="CK7491" s="63">
        <v>42916</v>
      </c>
      <c r="CL7491" s="70">
        <v>87.911959730186581</v>
      </c>
      <c r="CM7491" s="70">
        <v>81.66377190733175</v>
      </c>
    </row>
    <row r="7492" spans="89:91">
      <c r="CK7492" s="63">
        <v>42917</v>
      </c>
      <c r="CL7492" s="70">
        <v>87.872817929231346</v>
      </c>
      <c r="CM7492" s="70">
        <v>81.620147938552122</v>
      </c>
    </row>
    <row r="7493" spans="89:91">
      <c r="CK7493" s="63">
        <v>42918</v>
      </c>
      <c r="CL7493" s="70">
        <v>87.833597596737206</v>
      </c>
      <c r="CM7493" s="70">
        <v>81.57654727325955</v>
      </c>
    </row>
    <row r="7494" spans="89:91">
      <c r="CK7494" s="63">
        <v>42919</v>
      </c>
      <c r="CL7494" s="70">
        <v>89.605242882230257</v>
      </c>
      <c r="CM7494" s="70">
        <v>83.346992680883631</v>
      </c>
    </row>
    <row r="7495" spans="89:91">
      <c r="CK7495" s="63">
        <v>42920</v>
      </c>
      <c r="CL7495" s="70">
        <v>89.224154217438354</v>
      </c>
      <c r="CM7495" s="70">
        <v>82.959459383685299</v>
      </c>
    </row>
    <row r="7496" spans="89:91">
      <c r="CK7496" s="63">
        <v>42921</v>
      </c>
      <c r="CL7496" s="70">
        <v>90.290077949638444</v>
      </c>
      <c r="CM7496" s="70">
        <v>83.943624080086195</v>
      </c>
    </row>
    <row r="7497" spans="89:91">
      <c r="CK7497" s="63">
        <v>42922</v>
      </c>
      <c r="CL7497" s="70">
        <v>89.943752301797915</v>
      </c>
      <c r="CM7497" s="70">
        <v>83.605087550172826</v>
      </c>
    </row>
    <row r="7498" spans="89:91">
      <c r="CK7498" s="63">
        <v>42923</v>
      </c>
      <c r="CL7498" s="70">
        <v>89.667047552671505</v>
      </c>
      <c r="CM7498" s="70">
        <v>83.071196886384641</v>
      </c>
    </row>
    <row r="7499" spans="89:91">
      <c r="CK7499" s="63">
        <v>42924</v>
      </c>
      <c r="CL7499" s="70">
        <v>89.627026400492085</v>
      </c>
      <c r="CM7499" s="70">
        <v>83.026821085281938</v>
      </c>
    </row>
    <row r="7500" spans="89:91">
      <c r="CK7500" s="63">
        <v>42925</v>
      </c>
      <c r="CL7500" s="70">
        <v>89.587023110979743</v>
      </c>
      <c r="CM7500" s="70">
        <v>82.982468989287568</v>
      </c>
    </row>
    <row r="7501" spans="89:91">
      <c r="CK7501" s="63">
        <v>42926</v>
      </c>
      <c r="CL7501" s="70">
        <v>89.745881527112886</v>
      </c>
      <c r="CM7501" s="70">
        <v>83.011407494383178</v>
      </c>
    </row>
    <row r="7502" spans="89:91">
      <c r="CK7502" s="63">
        <v>42927</v>
      </c>
      <c r="CL7502" s="70">
        <v>89.949973781339807</v>
      </c>
      <c r="CM7502" s="70">
        <v>82.991472888906657</v>
      </c>
    </row>
    <row r="7503" spans="89:91">
      <c r="CK7503" s="63">
        <v>42928</v>
      </c>
      <c r="CL7503" s="70">
        <v>90.024935260060829</v>
      </c>
      <c r="CM7503" s="70">
        <v>82.698298256537953</v>
      </c>
    </row>
    <row r="7504" spans="89:91">
      <c r="CK7504" s="63">
        <v>42929</v>
      </c>
      <c r="CL7504" s="70">
        <v>89.923094045532324</v>
      </c>
      <c r="CM7504" s="70">
        <v>82.65899829121463</v>
      </c>
    </row>
    <row r="7505" spans="89:91">
      <c r="CK7505" s="63">
        <v>42930</v>
      </c>
      <c r="CL7505" s="70">
        <v>89.806041244662964</v>
      </c>
      <c r="CM7505" s="70">
        <v>82.127439480805208</v>
      </c>
    </row>
    <row r="7506" spans="89:91">
      <c r="CK7506" s="63">
        <v>42931</v>
      </c>
      <c r="CL7506" s="70">
        <v>89.765958055337762</v>
      </c>
      <c r="CM7506" s="70">
        <v>82.08356782545323</v>
      </c>
    </row>
    <row r="7507" spans="89:91">
      <c r="CK7507" s="63">
        <v>42932</v>
      </c>
      <c r="CL7507" s="70">
        <v>89.725892756368751</v>
      </c>
      <c r="CM7507" s="70">
        <v>82.03971960589999</v>
      </c>
    </row>
    <row r="7508" spans="89:91">
      <c r="CK7508" s="63">
        <v>42933</v>
      </c>
      <c r="CL7508" s="70">
        <v>90.149385464856152</v>
      </c>
      <c r="CM7508" s="70">
        <v>82.38519282652662</v>
      </c>
    </row>
    <row r="7509" spans="89:91">
      <c r="CK7509" s="63">
        <v>42934</v>
      </c>
      <c r="CL7509" s="70">
        <v>91.960221615299005</v>
      </c>
      <c r="CM7509" s="70">
        <v>83.654362426994638</v>
      </c>
    </row>
    <row r="7510" spans="89:91">
      <c r="CK7510" s="63">
        <v>42935</v>
      </c>
      <c r="CL7510" s="70">
        <v>91.693857870782082</v>
      </c>
      <c r="CM7510" s="70">
        <v>83.366623723584382</v>
      </c>
    </row>
    <row r="7511" spans="89:91">
      <c r="CK7511" s="63">
        <v>42936</v>
      </c>
      <c r="CL7511" s="70">
        <v>92.232907441245743</v>
      </c>
      <c r="CM7511" s="70">
        <v>83.565011653930682</v>
      </c>
    </row>
    <row r="7512" spans="89:91">
      <c r="CK7512" s="63">
        <v>42937</v>
      </c>
      <c r="CL7512" s="70">
        <v>93.402374776540555</v>
      </c>
      <c r="CM7512" s="70">
        <v>84.588655890625617</v>
      </c>
    </row>
    <row r="7513" spans="89:91">
      <c r="CK7513" s="63">
        <v>42938</v>
      </c>
      <c r="CL7513" s="70">
        <v>93.360686433309908</v>
      </c>
      <c r="CM7513" s="70">
        <v>84.543469478125957</v>
      </c>
    </row>
    <row r="7514" spans="89:91">
      <c r="CK7514" s="63">
        <v>42939</v>
      </c>
      <c r="CL7514" s="70">
        <v>93.31901669686485</v>
      </c>
      <c r="CM7514" s="70">
        <v>84.498307203755132</v>
      </c>
    </row>
    <row r="7515" spans="89:91">
      <c r="CK7515" s="63">
        <v>42940</v>
      </c>
      <c r="CL7515" s="70">
        <v>93.206985569599595</v>
      </c>
      <c r="CM7515" s="70">
        <v>84.501649633869434</v>
      </c>
    </row>
    <row r="7516" spans="89:91">
      <c r="CK7516" s="63">
        <v>42941</v>
      </c>
      <c r="CL7516" s="70">
        <v>93.266967848059053</v>
      </c>
      <c r="CM7516" s="70">
        <v>84.698783106295053</v>
      </c>
    </row>
    <row r="7517" spans="89:91">
      <c r="CK7517" s="63">
        <v>42942</v>
      </c>
      <c r="CL7517" s="70">
        <v>93.405369726572545</v>
      </c>
      <c r="CM7517" s="70">
        <v>84.750395459751275</v>
      </c>
    </row>
    <row r="7518" spans="89:91">
      <c r="CK7518" s="63">
        <v>42943</v>
      </c>
      <c r="CL7518" s="70">
        <v>94.23033038315377</v>
      </c>
      <c r="CM7518" s="70">
        <v>85.382763628774953</v>
      </c>
    </row>
    <row r="7519" spans="89:91">
      <c r="CK7519" s="63">
        <v>42944</v>
      </c>
      <c r="CL7519" s="70">
        <v>95.147712090992542</v>
      </c>
      <c r="CM7519" s="70">
        <v>86.06280907490374</v>
      </c>
    </row>
    <row r="7520" spans="89:91">
      <c r="CK7520" s="63">
        <v>42945</v>
      </c>
      <c r="CL7520" s="70">
        <v>95.105244750212947</v>
      </c>
      <c r="CM7520" s="70">
        <v>86.016835184542302</v>
      </c>
    </row>
    <row r="7521" spans="89:91">
      <c r="CK7521" s="63">
        <v>42946</v>
      </c>
      <c r="CL7521" s="70">
        <v>95.062796363909456</v>
      </c>
      <c r="CM7521" s="70">
        <v>85.970885852972472</v>
      </c>
    </row>
    <row r="7522" spans="89:91">
      <c r="CK7522" s="63">
        <v>42947</v>
      </c>
      <c r="CL7522" s="70">
        <v>94.51039527675114</v>
      </c>
      <c r="CM7522" s="70">
        <v>85.200467297538339</v>
      </c>
    </row>
    <row r="7523" spans="89:91">
      <c r="CK7523" s="63">
        <v>42948</v>
      </c>
      <c r="CL7523" s="70">
        <v>94.094525675511235</v>
      </c>
      <c r="CM7523" s="70">
        <v>84.902738695136065</v>
      </c>
    </row>
    <row r="7524" spans="89:91">
      <c r="CK7524" s="63">
        <v>42949</v>
      </c>
      <c r="CL7524" s="70">
        <v>94.254039598057687</v>
      </c>
      <c r="CM7524" s="70">
        <v>84.952726261667763</v>
      </c>
    </row>
    <row r="7525" spans="89:91">
      <c r="CK7525" s="63">
        <v>42950</v>
      </c>
      <c r="CL7525" s="70">
        <v>94.594240282760111</v>
      </c>
      <c r="CM7525" s="70">
        <v>85.26323978574797</v>
      </c>
    </row>
    <row r="7526" spans="89:91">
      <c r="CK7526" s="63">
        <v>42951</v>
      </c>
      <c r="CL7526" s="70">
        <v>94.406041516260814</v>
      </c>
      <c r="CM7526" s="70">
        <v>85.235881929513425</v>
      </c>
    </row>
    <row r="7527" spans="89:91">
      <c r="CK7527" s="63">
        <v>42952</v>
      </c>
      <c r="CL7527" s="70">
        <v>94.376327745596456</v>
      </c>
      <c r="CM7527" s="70">
        <v>85.208532851414716</v>
      </c>
    </row>
    <row r="7528" spans="89:91">
      <c r="CK7528" s="63">
        <v>42953</v>
      </c>
      <c r="CL7528" s="70">
        <v>94.346623327174342</v>
      </c>
      <c r="CM7528" s="70">
        <v>85.181192548635224</v>
      </c>
    </row>
    <row r="7529" spans="89:91">
      <c r="CK7529" s="63">
        <v>42954</v>
      </c>
      <c r="CL7529" s="70">
        <v>94.460317634282504</v>
      </c>
      <c r="CM7529" s="70">
        <v>85.298434636386986</v>
      </c>
    </row>
    <row r="7530" spans="89:91">
      <c r="CK7530" s="63">
        <v>42955</v>
      </c>
      <c r="CL7530" s="70">
        <v>94.62759670747613</v>
      </c>
      <c r="CM7530" s="70">
        <v>85.381869696802141</v>
      </c>
    </row>
    <row r="7531" spans="89:91">
      <c r="CK7531" s="63">
        <v>42956</v>
      </c>
      <c r="CL7531" s="70">
        <v>94.304353626908394</v>
      </c>
      <c r="CM7531" s="70">
        <v>85.243705120195656</v>
      </c>
    </row>
    <row r="7532" spans="89:91">
      <c r="CK7532" s="63">
        <v>42957</v>
      </c>
      <c r="CL7532" s="70">
        <v>94.276191139290049</v>
      </c>
      <c r="CM7532" s="70">
        <v>85.264498364424966</v>
      </c>
    </row>
    <row r="7533" spans="89:91">
      <c r="CK7533" s="63">
        <v>42958</v>
      </c>
      <c r="CL7533" s="70">
        <v>94.381229549975103</v>
      </c>
      <c r="CM7533" s="70">
        <v>85.237140104358559</v>
      </c>
    </row>
    <row r="7534" spans="89:91">
      <c r="CK7534" s="63">
        <v>42959</v>
      </c>
      <c r="CL7534" s="70">
        <v>94.351523588737578</v>
      </c>
      <c r="CM7534" s="70">
        <v>85.20979062255752</v>
      </c>
    </row>
    <row r="7535" spans="89:91">
      <c r="CK7535" s="63">
        <v>42960</v>
      </c>
      <c r="CL7535" s="70">
        <v>94.32182697728436</v>
      </c>
      <c r="CM7535" s="70">
        <v>85.182449916205243</v>
      </c>
    </row>
    <row r="7536" spans="89:91">
      <c r="CK7536" s="63">
        <v>42961</v>
      </c>
      <c r="CL7536" s="70">
        <v>90.817912914366673</v>
      </c>
      <c r="CM7536" s="70">
        <v>82.366299889327252</v>
      </c>
    </row>
    <row r="7537" spans="89:91">
      <c r="CK7537" s="63">
        <v>42962</v>
      </c>
      <c r="CL7537" s="70">
        <v>90.36248580901794</v>
      </c>
      <c r="CM7537" s="70">
        <v>82.051465700352679</v>
      </c>
    </row>
    <row r="7538" spans="89:91">
      <c r="CK7538" s="63">
        <v>42963</v>
      </c>
      <c r="CL7538" s="70">
        <v>91.360277580838215</v>
      </c>
      <c r="CM7538" s="70">
        <v>82.697869455519765</v>
      </c>
    </row>
    <row r="7539" spans="89:91">
      <c r="CK7539" s="63">
        <v>42964</v>
      </c>
      <c r="CL7539" s="70">
        <v>92.074453545187424</v>
      </c>
      <c r="CM7539" s="70">
        <v>83.391886749674867</v>
      </c>
    </row>
    <row r="7540" spans="89:91">
      <c r="CK7540" s="63">
        <v>42965</v>
      </c>
      <c r="CL7540" s="70">
        <v>91.757698642047032</v>
      </c>
      <c r="CM7540" s="70">
        <v>82.932936851379381</v>
      </c>
    </row>
    <row r="7541" spans="89:91">
      <c r="CK7541" s="63">
        <v>42966</v>
      </c>
      <c r="CL7541" s="70">
        <v>91.728818422409105</v>
      </c>
      <c r="CM7541" s="70">
        <v>82.906326704155461</v>
      </c>
    </row>
    <row r="7542" spans="89:91">
      <c r="CK7542" s="63">
        <v>42967</v>
      </c>
      <c r="CL7542" s="70">
        <v>91.699947292657896</v>
      </c>
      <c r="CM7542" s="70">
        <v>82.879725095154882</v>
      </c>
    </row>
    <row r="7543" spans="89:91">
      <c r="CK7543" s="63">
        <v>42968</v>
      </c>
      <c r="CL7543" s="70">
        <v>91.671085249932432</v>
      </c>
      <c r="CM7543" s="70">
        <v>82.853132021638004</v>
      </c>
    </row>
    <row r="7544" spans="89:91">
      <c r="CK7544" s="63">
        <v>42969</v>
      </c>
      <c r="CL7544" s="70">
        <v>91.282703169460831</v>
      </c>
      <c r="CM7544" s="70">
        <v>82.538788775084285</v>
      </c>
    </row>
    <row r="7545" spans="89:91">
      <c r="CK7545" s="63">
        <v>42970</v>
      </c>
      <c r="CL7545" s="70">
        <v>91.546200895121686</v>
      </c>
      <c r="CM7545" s="70">
        <v>82.608193887078542</v>
      </c>
    </row>
    <row r="7546" spans="89:91">
      <c r="CK7546" s="63">
        <v>42971</v>
      </c>
      <c r="CL7546" s="70">
        <v>91.548011955446185</v>
      </c>
      <c r="CM7546" s="70">
        <v>82.485829913694417</v>
      </c>
    </row>
    <row r="7547" spans="89:91">
      <c r="CK7547" s="63">
        <v>42972</v>
      </c>
      <c r="CL7547" s="70">
        <v>91.599275199160019</v>
      </c>
      <c r="CM7547" s="70">
        <v>82.507276860224025</v>
      </c>
    </row>
    <row r="7548" spans="89:91">
      <c r="CK7548" s="63">
        <v>42973</v>
      </c>
      <c r="CL7548" s="70">
        <v>91.570444842409842</v>
      </c>
      <c r="CM7548" s="70">
        <v>82.480803291728208</v>
      </c>
    </row>
    <row r="7549" spans="89:91">
      <c r="CK7549" s="63">
        <v>42974</v>
      </c>
      <c r="CL7549" s="70">
        <v>91.541623559852283</v>
      </c>
      <c r="CM7549" s="70">
        <v>82.454338217632582</v>
      </c>
    </row>
    <row r="7550" spans="89:91">
      <c r="CK7550" s="63">
        <v>42975</v>
      </c>
      <c r="CL7550" s="70">
        <v>91.77428207195338</v>
      </c>
      <c r="CM7550" s="70">
        <v>82.475749162293596</v>
      </c>
    </row>
    <row r="7551" spans="89:91">
      <c r="CK7551" s="63">
        <v>42976</v>
      </c>
      <c r="CL7551" s="70">
        <v>92.591526889644953</v>
      </c>
      <c r="CM7551" s="70">
        <v>83.238846484237982</v>
      </c>
    </row>
    <row r="7552" spans="89:91">
      <c r="CK7552" s="63">
        <v>42977</v>
      </c>
      <c r="CL7552" s="70">
        <v>92.434396093040391</v>
      </c>
      <c r="CM7552" s="70">
        <v>83.188219774731863</v>
      </c>
    </row>
    <row r="7553" spans="89:91">
      <c r="CK7553" s="63">
        <v>42978</v>
      </c>
      <c r="CL7553" s="70">
        <v>92.045962660955709</v>
      </c>
      <c r="CM7553" s="70">
        <v>82.778955996176393</v>
      </c>
    </row>
    <row r="7554" spans="89:91">
      <c r="CK7554" s="63">
        <v>42979</v>
      </c>
      <c r="CL7554" s="70">
        <v>91.38453971984795</v>
      </c>
      <c r="CM7554" s="70">
        <v>82.214100242275592</v>
      </c>
    </row>
    <row r="7555" spans="89:91">
      <c r="CK7555" s="63">
        <v>42980</v>
      </c>
      <c r="CL7555" s="70">
        <v>91.325132406082119</v>
      </c>
      <c r="CM7555" s="70">
        <v>82.17529892499492</v>
      </c>
    </row>
    <row r="7556" spans="89:91">
      <c r="CK7556" s="63">
        <v>42981</v>
      </c>
      <c r="CL7556" s="70">
        <v>91.265763711856735</v>
      </c>
      <c r="CM7556" s="70">
        <v>82.136515920171831</v>
      </c>
    </row>
    <row r="7557" spans="89:91">
      <c r="CK7557" s="63">
        <v>42982</v>
      </c>
      <c r="CL7557" s="70">
        <v>91.660736134358658</v>
      </c>
      <c r="CM7557" s="70">
        <v>82.240944971290119</v>
      </c>
    </row>
    <row r="7558" spans="89:91">
      <c r="CK7558" s="63">
        <v>42983</v>
      </c>
      <c r="CL7558" s="70">
        <v>91.757646652185045</v>
      </c>
      <c r="CM7558" s="70">
        <v>82.249839708246597</v>
      </c>
    </row>
    <row r="7559" spans="89:91">
      <c r="CK7559" s="63">
        <v>42984</v>
      </c>
      <c r="CL7559" s="70">
        <v>91.841289439774371</v>
      </c>
      <c r="CM7559" s="70">
        <v>82.091806005112289</v>
      </c>
    </row>
    <row r="7560" spans="89:91">
      <c r="CK7560" s="63">
        <v>42985</v>
      </c>
      <c r="CL7560" s="70">
        <v>91.991605292517804</v>
      </c>
      <c r="CM7560" s="70">
        <v>81.981566852663434</v>
      </c>
    </row>
    <row r="7561" spans="89:91">
      <c r="CK7561" s="63">
        <v>42986</v>
      </c>
      <c r="CL7561" s="70">
        <v>92.084634787830808</v>
      </c>
      <c r="CM7561" s="70">
        <v>81.942875280570064</v>
      </c>
    </row>
    <row r="7562" spans="89:91">
      <c r="CK7562" s="63">
        <v>42987</v>
      </c>
      <c r="CL7562" s="70">
        <v>92.024772355863377</v>
      </c>
      <c r="CM7562" s="70">
        <v>81.904201969139507</v>
      </c>
    </row>
    <row r="7563" spans="89:91">
      <c r="CK7563" s="63">
        <v>42988</v>
      </c>
      <c r="CL7563" s="70">
        <v>91.964948839299879</v>
      </c>
      <c r="CM7563" s="70">
        <v>81.865546909753604</v>
      </c>
    </row>
    <row r="7564" spans="89:91">
      <c r="CK7564" s="63">
        <v>42989</v>
      </c>
      <c r="CL7564" s="70">
        <v>91.460786292093104</v>
      </c>
      <c r="CM7564" s="70">
        <v>81.589041169106906</v>
      </c>
    </row>
    <row r="7565" spans="89:91">
      <c r="CK7565" s="63">
        <v>42990</v>
      </c>
      <c r="CL7565" s="70">
        <v>90.659860637253203</v>
      </c>
      <c r="CM7565" s="70">
        <v>81.170124193090757</v>
      </c>
    </row>
    <row r="7566" spans="89:91">
      <c r="CK7566" s="63">
        <v>42991</v>
      </c>
      <c r="CL7566" s="70">
        <v>90.282408137418358</v>
      </c>
      <c r="CM7566" s="70">
        <v>81.13181558503878</v>
      </c>
    </row>
    <row r="7567" spans="89:91">
      <c r="CK7567" s="63">
        <v>42992</v>
      </c>
      <c r="CL7567" s="70">
        <v>89.927756744791836</v>
      </c>
      <c r="CM7567" s="70">
        <v>80.713473387045511</v>
      </c>
    </row>
    <row r="7568" spans="89:91">
      <c r="CK7568" s="63">
        <v>42993</v>
      </c>
      <c r="CL7568" s="70">
        <v>89.914987256715506</v>
      </c>
      <c r="CM7568" s="70">
        <v>80.604154240645059</v>
      </c>
    </row>
    <row r="7569" spans="89:91">
      <c r="CK7569" s="63">
        <v>42994</v>
      </c>
      <c r="CL7569" s="70">
        <v>89.856535270454074</v>
      </c>
      <c r="CM7569" s="70">
        <v>80.566112744677653</v>
      </c>
    </row>
    <row r="7570" spans="89:91">
      <c r="CK7570" s="63">
        <v>42995</v>
      </c>
      <c r="CL7570" s="70">
        <v>89.798121282693245</v>
      </c>
      <c r="CM7570" s="70">
        <v>80.52808920256669</v>
      </c>
    </row>
    <row r="7571" spans="89:91">
      <c r="CK7571" s="63">
        <v>42996</v>
      </c>
      <c r="CL7571" s="70">
        <v>90.305055158121192</v>
      </c>
      <c r="CM7571" s="70">
        <v>81.153919346917874</v>
      </c>
    </row>
    <row r="7572" spans="89:91">
      <c r="CK7572" s="63">
        <v>42997</v>
      </c>
      <c r="CL7572" s="70">
        <v>90.413901388914397</v>
      </c>
      <c r="CM7572" s="70">
        <v>81.234104536957929</v>
      </c>
    </row>
    <row r="7573" spans="89:91">
      <c r="CK7573" s="63">
        <v>42998</v>
      </c>
      <c r="CL7573" s="70">
        <v>90.810461668627525</v>
      </c>
      <c r="CM7573" s="70">
        <v>81.432626193224195</v>
      </c>
    </row>
    <row r="7574" spans="89:91">
      <c r="CK7574" s="63">
        <v>42999</v>
      </c>
      <c r="CL7574" s="70">
        <v>90.781046309183338</v>
      </c>
      <c r="CM7574" s="70">
        <v>81.772991572585283</v>
      </c>
    </row>
    <row r="7575" spans="89:91">
      <c r="CK7575" s="63">
        <v>43000</v>
      </c>
      <c r="CL7575" s="70">
        <v>91.057355007934007</v>
      </c>
      <c r="CM7575" s="70">
        <v>81.92370798906434</v>
      </c>
    </row>
    <row r="7576" spans="89:91">
      <c r="CK7576" s="63">
        <v>43001</v>
      </c>
      <c r="CL7576" s="70">
        <v>90.998160390592545</v>
      </c>
      <c r="CM7576" s="70">
        <v>81.885043723723911</v>
      </c>
    </row>
    <row r="7577" spans="89:91">
      <c r="CK7577" s="63">
        <v>43002</v>
      </c>
      <c r="CL7577" s="70">
        <v>90.939004254521691</v>
      </c>
      <c r="CM7577" s="70">
        <v>81.846397706158783</v>
      </c>
    </row>
    <row r="7578" spans="89:91">
      <c r="CK7578" s="63">
        <v>43003</v>
      </c>
      <c r="CL7578" s="70">
        <v>91.446099217957922</v>
      </c>
      <c r="CM7578" s="70">
        <v>82.75297813027278</v>
      </c>
    </row>
    <row r="7579" spans="89:91">
      <c r="CK7579" s="63">
        <v>43004</v>
      </c>
      <c r="CL7579" s="70">
        <v>91.482722016893163</v>
      </c>
      <c r="CM7579" s="70">
        <v>83.044589224657273</v>
      </c>
    </row>
    <row r="7580" spans="89:91">
      <c r="CK7580" s="63">
        <v>43005</v>
      </c>
      <c r="CL7580" s="70">
        <v>90.891851050430105</v>
      </c>
      <c r="CM7580" s="70">
        <v>82.910964332090657</v>
      </c>
    </row>
    <row r="7581" spans="89:91">
      <c r="CK7581" s="63">
        <v>43006</v>
      </c>
      <c r="CL7581" s="70">
        <v>90.627281330522393</v>
      </c>
      <c r="CM7581" s="70">
        <v>82.541479434795178</v>
      </c>
    </row>
    <row r="7582" spans="89:91">
      <c r="CK7582" s="63">
        <v>43007</v>
      </c>
      <c r="CL7582" s="70">
        <v>89.812070472069678</v>
      </c>
      <c r="CM7582" s="70">
        <v>81.653441033680423</v>
      </c>
    </row>
    <row r="7583" spans="89:91">
      <c r="CK7583" s="63">
        <v>43008</v>
      </c>
      <c r="CL7583" s="70">
        <v>89.755568187191798</v>
      </c>
      <c r="CM7583" s="70">
        <v>81.616147157853305</v>
      </c>
    </row>
    <row r="7584" spans="89:91">
      <c r="CK7584" s="63">
        <v>43009</v>
      </c>
      <c r="CL7584" s="70">
        <v>89.71390807402625</v>
      </c>
      <c r="CM7584" s="70">
        <v>81.577910612851255</v>
      </c>
    </row>
    <row r="7585" spans="89:91">
      <c r="CK7585" s="63">
        <v>43010</v>
      </c>
      <c r="CL7585" s="70">
        <v>90.140638198993145</v>
      </c>
      <c r="CM7585" s="70">
        <v>82.034300164975988</v>
      </c>
    </row>
    <row r="7586" spans="89:91">
      <c r="CK7586" s="63">
        <v>43011</v>
      </c>
      <c r="CL7586" s="70">
        <v>90.207080493600543</v>
      </c>
      <c r="CM7586" s="70">
        <v>81.995867718466314</v>
      </c>
    </row>
    <row r="7587" spans="89:91">
      <c r="CK7587" s="63">
        <v>43012</v>
      </c>
      <c r="CL7587" s="70">
        <v>90.101455699109323</v>
      </c>
      <c r="CM7587" s="70">
        <v>81.684497073413951</v>
      </c>
    </row>
    <row r="7588" spans="89:91">
      <c r="CK7588" s="63">
        <v>43013</v>
      </c>
      <c r="CL7588" s="70">
        <v>90.05875872207065</v>
      </c>
      <c r="CM7588" s="70">
        <v>81.872017466397381</v>
      </c>
    </row>
    <row r="7589" spans="89:91">
      <c r="CK7589" s="63">
        <v>43014</v>
      </c>
      <c r="CL7589" s="70">
        <v>90.0589020565792</v>
      </c>
      <c r="CM7589" s="70">
        <v>82.021730363923737</v>
      </c>
    </row>
    <row r="7590" spans="89:91">
      <c r="CK7590" s="63">
        <v>43015</v>
      </c>
      <c r="CL7590" s="70">
        <v>90.017013687960258</v>
      </c>
      <c r="CM7590" s="70">
        <v>81.983303806270371</v>
      </c>
    </row>
    <row r="7591" spans="89:91">
      <c r="CK7591" s="63">
        <v>43016</v>
      </c>
      <c r="CL7591" s="70">
        <v>89.975144802539347</v>
      </c>
      <c r="CM7591" s="70">
        <v>81.944895251167381</v>
      </c>
    </row>
    <row r="7592" spans="89:91">
      <c r="CK7592" s="63">
        <v>43017</v>
      </c>
      <c r="CL7592" s="70">
        <v>89.919588636613142</v>
      </c>
      <c r="CM7592" s="70">
        <v>81.976931607369181</v>
      </c>
    </row>
    <row r="7593" spans="89:91">
      <c r="CK7593" s="63">
        <v>43018</v>
      </c>
      <c r="CL7593" s="70">
        <v>89.858115466091562</v>
      </c>
      <c r="CM7593" s="70">
        <v>81.774273551263335</v>
      </c>
    </row>
    <row r="7594" spans="89:91">
      <c r="CK7594" s="63">
        <v>43019</v>
      </c>
      <c r="CL7594" s="70">
        <v>89.899976756460006</v>
      </c>
      <c r="CM7594" s="70">
        <v>81.703127818189571</v>
      </c>
    </row>
    <row r="7595" spans="89:91">
      <c r="CK7595" s="63">
        <v>43020</v>
      </c>
      <c r="CL7595" s="70">
        <v>89.825923822163674</v>
      </c>
      <c r="CM7595" s="70">
        <v>81.650784927383469</v>
      </c>
    </row>
    <row r="7596" spans="89:91">
      <c r="CK7596" s="63">
        <v>43021</v>
      </c>
      <c r="CL7596" s="70">
        <v>89.567858631928772</v>
      </c>
      <c r="CM7596" s="70">
        <v>81.279802336704535</v>
      </c>
    </row>
    <row r="7597" spans="89:91">
      <c r="CK7597" s="63">
        <v>43022</v>
      </c>
      <c r="CL7597" s="70">
        <v>89.526198658365871</v>
      </c>
      <c r="CM7597" s="70">
        <v>81.241723366696405</v>
      </c>
    </row>
    <row r="7598" spans="89:91">
      <c r="CK7598" s="63">
        <v>43023</v>
      </c>
      <c r="CL7598" s="70">
        <v>89.484558061769434</v>
      </c>
      <c r="CM7598" s="70">
        <v>81.20366223639644</v>
      </c>
    </row>
    <row r="7599" spans="89:91">
      <c r="CK7599" s="63">
        <v>43024</v>
      </c>
      <c r="CL7599" s="70">
        <v>89.442936833126879</v>
      </c>
      <c r="CM7599" s="70">
        <v>81.165618937446936</v>
      </c>
    </row>
    <row r="7600" spans="89:91">
      <c r="CK7600" s="63">
        <v>43025</v>
      </c>
      <c r="CL7600" s="70">
        <v>88.979290203258017</v>
      </c>
      <c r="CM7600" s="70">
        <v>81.085495425219023</v>
      </c>
    </row>
    <row r="7601" spans="89:91">
      <c r="CK7601" s="63">
        <v>43026</v>
      </c>
      <c r="CL7601" s="70">
        <v>89.085492691424491</v>
      </c>
      <c r="CM7601" s="70">
        <v>81.117638009297607</v>
      </c>
    </row>
    <row r="7602" spans="89:91">
      <c r="CK7602" s="63">
        <v>43027</v>
      </c>
      <c r="CL7602" s="70">
        <v>89.614243264770806</v>
      </c>
      <c r="CM7602" s="70">
        <v>81.546952793094306</v>
      </c>
    </row>
    <row r="7603" spans="89:91">
      <c r="CK7603" s="63">
        <v>43028</v>
      </c>
      <c r="CL7603" s="70">
        <v>89.124564048973838</v>
      </c>
      <c r="CM7603" s="70">
        <v>81.368619011261018</v>
      </c>
    </row>
    <row r="7604" spans="89:91">
      <c r="CK7604" s="63">
        <v>43029</v>
      </c>
      <c r="CL7604" s="70">
        <v>89.083110261434442</v>
      </c>
      <c r="CM7604" s="70">
        <v>81.330498431315476</v>
      </c>
    </row>
    <row r="7605" spans="89:91">
      <c r="CK7605" s="63">
        <v>43030</v>
      </c>
      <c r="CL7605" s="70">
        <v>89.041675754959883</v>
      </c>
      <c r="CM7605" s="70">
        <v>81.292395710572038</v>
      </c>
    </row>
    <row r="7606" spans="89:91">
      <c r="CK7606" s="63">
        <v>43031</v>
      </c>
      <c r="CL7606" s="70">
        <v>88.591228990079912</v>
      </c>
      <c r="CM7606" s="70">
        <v>81.230988707816408</v>
      </c>
    </row>
    <row r="7607" spans="89:91">
      <c r="CK7607" s="63">
        <v>43032</v>
      </c>
      <c r="CL7607" s="70">
        <v>88.603432381606311</v>
      </c>
      <c r="CM7607" s="70">
        <v>81.589223118914475</v>
      </c>
    </row>
    <row r="7608" spans="89:91">
      <c r="CK7608" s="63">
        <v>43033</v>
      </c>
      <c r="CL7608" s="70">
        <v>88.749763190821056</v>
      </c>
      <c r="CM7608" s="70">
        <v>81.504398616655777</v>
      </c>
    </row>
    <row r="7609" spans="89:91">
      <c r="CK7609" s="63">
        <v>43034</v>
      </c>
      <c r="CL7609" s="70">
        <v>88.988587132284763</v>
      </c>
      <c r="CM7609" s="70">
        <v>82.258052987160525</v>
      </c>
    </row>
    <row r="7610" spans="89:91">
      <c r="CK7610" s="63">
        <v>43035</v>
      </c>
      <c r="CL7610" s="70">
        <v>88.870078123410778</v>
      </c>
      <c r="CM7610" s="70">
        <v>82.05656650407424</v>
      </c>
    </row>
    <row r="7611" spans="89:91">
      <c r="CK7611" s="63">
        <v>43036</v>
      </c>
      <c r="CL7611" s="70">
        <v>88.828742702851372</v>
      </c>
      <c r="CM7611" s="70">
        <v>82.018123625953834</v>
      </c>
    </row>
    <row r="7612" spans="89:91">
      <c r="CK7612" s="63">
        <v>43037</v>
      </c>
      <c r="CL7612" s="70">
        <v>88.787426508301763</v>
      </c>
      <c r="CM7612" s="70">
        <v>81.979698758029798</v>
      </c>
    </row>
    <row r="7613" spans="89:91">
      <c r="CK7613" s="63">
        <v>43038</v>
      </c>
      <c r="CL7613" s="70">
        <v>89.05219080330285</v>
      </c>
      <c r="CM7613" s="70">
        <v>82.28997824034056</v>
      </c>
    </row>
    <row r="7614" spans="89:91">
      <c r="CK7614" s="63">
        <v>43039</v>
      </c>
      <c r="CL7614" s="70">
        <v>88.806262780478491</v>
      </c>
      <c r="CM7614" s="70">
        <v>82.042312215652473</v>
      </c>
    </row>
    <row r="7615" spans="89:91">
      <c r="CK7615" s="63">
        <v>43040</v>
      </c>
      <c r="CL7615" s="70">
        <v>88.713297262367178</v>
      </c>
      <c r="CM7615" s="70">
        <v>81.804377843682289</v>
      </c>
    </row>
    <row r="7616" spans="89:91">
      <c r="CK7616" s="63">
        <v>43041</v>
      </c>
      <c r="CL7616" s="70">
        <v>88.257565567357375</v>
      </c>
      <c r="CM7616" s="70">
        <v>81.357634363644877</v>
      </c>
    </row>
    <row r="7617" spans="89:91">
      <c r="CK7617" s="63">
        <v>43042</v>
      </c>
      <c r="CL7617" s="70">
        <v>88.322191326607864</v>
      </c>
      <c r="CM7617" s="70">
        <v>81.886029090973352</v>
      </c>
    </row>
    <row r="7618" spans="89:91">
      <c r="CK7618" s="63">
        <v>43043</v>
      </c>
      <c r="CL7618" s="70">
        <v>88.285080326804717</v>
      </c>
      <c r="CM7618" s="70">
        <v>81.857189907677608</v>
      </c>
    </row>
    <row r="7619" spans="89:91">
      <c r="CK7619" s="63">
        <v>43044</v>
      </c>
      <c r="CL7619" s="70">
        <v>88.247984920209603</v>
      </c>
      <c r="CM7619" s="70">
        <v>81.828360881163235</v>
      </c>
    </row>
    <row r="7620" spans="89:91">
      <c r="CK7620" s="63">
        <v>43045</v>
      </c>
      <c r="CL7620" s="70">
        <v>88.210905100270651</v>
      </c>
      <c r="CM7620" s="70">
        <v>81.799542007853105</v>
      </c>
    </row>
    <row r="7621" spans="89:91">
      <c r="CK7621" s="63">
        <v>43046</v>
      </c>
      <c r="CL7621" s="70">
        <v>88.4230212570356</v>
      </c>
      <c r="CM7621" s="70">
        <v>81.817088575148873</v>
      </c>
    </row>
    <row r="7622" spans="89:91">
      <c r="CK7622" s="63">
        <v>43047</v>
      </c>
      <c r="CL7622" s="70">
        <v>88.049105740641949</v>
      </c>
      <c r="CM7622" s="70">
        <v>81.185867123505943</v>
      </c>
    </row>
    <row r="7623" spans="89:91">
      <c r="CK7623" s="63">
        <v>43048</v>
      </c>
      <c r="CL7623" s="70">
        <v>88.001575111451388</v>
      </c>
      <c r="CM7623" s="70">
        <v>81.134113205414309</v>
      </c>
    </row>
    <row r="7624" spans="89:91">
      <c r="CK7624" s="63">
        <v>43049</v>
      </c>
      <c r="CL7624" s="70">
        <v>87.673826558026207</v>
      </c>
      <c r="CM7624" s="70">
        <v>81.012926174908387</v>
      </c>
    </row>
    <row r="7625" spans="89:91">
      <c r="CK7625" s="63">
        <v>43050</v>
      </c>
      <c r="CL7625" s="70">
        <v>87.636987986527146</v>
      </c>
      <c r="CM7625" s="70">
        <v>80.984394486985352</v>
      </c>
    </row>
    <row r="7626" spans="89:91">
      <c r="CK7626" s="63">
        <v>43051</v>
      </c>
      <c r="CL7626" s="70">
        <v>87.600164893767925</v>
      </c>
      <c r="CM7626" s="70">
        <v>80.955872847547809</v>
      </c>
    </row>
    <row r="7627" spans="89:91">
      <c r="CK7627" s="63">
        <v>43052</v>
      </c>
      <c r="CL7627" s="70">
        <v>87.395354572061592</v>
      </c>
      <c r="CM7627" s="70">
        <v>80.950489964475295</v>
      </c>
    </row>
    <row r="7628" spans="89:91">
      <c r="CK7628" s="63">
        <v>43053</v>
      </c>
      <c r="CL7628" s="70">
        <v>87.523770831375728</v>
      </c>
      <c r="CM7628" s="70">
        <v>80.921980265765015</v>
      </c>
    </row>
    <row r="7629" spans="89:91">
      <c r="CK7629" s="63">
        <v>43054</v>
      </c>
      <c r="CL7629" s="70">
        <v>87.375816069082319</v>
      </c>
      <c r="CM7629" s="70">
        <v>80.893480607795937</v>
      </c>
    </row>
    <row r="7630" spans="89:91">
      <c r="CK7630" s="63">
        <v>43055</v>
      </c>
      <c r="CL7630" s="70">
        <v>87.55631480159694</v>
      </c>
      <c r="CM7630" s="70">
        <v>80.791057280986593</v>
      </c>
    </row>
    <row r="7631" spans="89:91">
      <c r="CK7631" s="63">
        <v>43056</v>
      </c>
      <c r="CL7631" s="70">
        <v>87.823288008848493</v>
      </c>
      <c r="CM7631" s="70">
        <v>80.76722296159501</v>
      </c>
    </row>
    <row r="7632" spans="89:91">
      <c r="CK7632" s="63">
        <v>43057</v>
      </c>
      <c r="CL7632" s="70">
        <v>87.786386637006871</v>
      </c>
      <c r="CM7632" s="70">
        <v>80.738777807114658</v>
      </c>
    </row>
    <row r="7633" spans="89:91">
      <c r="CK7633" s="63">
        <v>43058</v>
      </c>
      <c r="CL7633" s="70">
        <v>87.749500770292343</v>
      </c>
      <c r="CM7633" s="70">
        <v>80.710342670643868</v>
      </c>
    </row>
    <row r="7634" spans="89:91">
      <c r="CK7634" s="63">
        <v>43059</v>
      </c>
      <c r="CL7634" s="70">
        <v>87.71263040219003</v>
      </c>
      <c r="CM7634" s="70">
        <v>80.68191754865444</v>
      </c>
    </row>
    <row r="7635" spans="89:91">
      <c r="CK7635" s="63">
        <v>43060</v>
      </c>
      <c r="CL7635" s="70">
        <v>87.679297762139967</v>
      </c>
      <c r="CM7635" s="70">
        <v>80.676566064281587</v>
      </c>
    </row>
    <row r="7636" spans="89:91">
      <c r="CK7636" s="63">
        <v>43061</v>
      </c>
      <c r="CL7636" s="70">
        <v>87.584908379318421</v>
      </c>
      <c r="CM7636" s="70">
        <v>80.371486790497457</v>
      </c>
    </row>
    <row r="7637" spans="89:91">
      <c r="CK7637" s="63">
        <v>43062</v>
      </c>
      <c r="CL7637" s="70">
        <v>87.775408770879736</v>
      </c>
      <c r="CM7637" s="70">
        <v>80.297086240874805</v>
      </c>
    </row>
    <row r="7638" spans="89:91">
      <c r="CK7638" s="63">
        <v>43063</v>
      </c>
      <c r="CL7638" s="70">
        <v>87.475736712037033</v>
      </c>
      <c r="CM7638" s="70">
        <v>79.946256922623462</v>
      </c>
    </row>
    <row r="7639" spans="89:91">
      <c r="CK7639" s="63">
        <v>43064</v>
      </c>
      <c r="CL7639" s="70">
        <v>87.438981373439304</v>
      </c>
      <c r="CM7639" s="70">
        <v>79.918100901592851</v>
      </c>
    </row>
    <row r="7640" spans="89:91">
      <c r="CK7640" s="63">
        <v>43065</v>
      </c>
      <c r="CL7640" s="70">
        <v>87.402241478608786</v>
      </c>
      <c r="CM7640" s="70">
        <v>79.889954796742799</v>
      </c>
    </row>
    <row r="7641" spans="89:91">
      <c r="CK7641" s="63">
        <v>43066</v>
      </c>
      <c r="CL7641" s="70">
        <v>87.213287327982457</v>
      </c>
      <c r="CM7641" s="70">
        <v>79.723729004688366</v>
      </c>
    </row>
    <row r="7642" spans="89:91">
      <c r="CK7642" s="63">
        <v>43067</v>
      </c>
      <c r="CL7642" s="70">
        <v>87.410166114379322</v>
      </c>
      <c r="CM7642" s="70">
        <v>79.902712804891436</v>
      </c>
    </row>
    <row r="7643" spans="89:91">
      <c r="CK7643" s="63">
        <v>43068</v>
      </c>
      <c r="CL7643" s="70">
        <v>87.346622386884292</v>
      </c>
      <c r="CM7643" s="70">
        <v>80.150556820198986</v>
      </c>
    </row>
    <row r="7644" spans="89:91">
      <c r="CK7644" s="63">
        <v>43069</v>
      </c>
      <c r="CL7644" s="70">
        <v>86.418259887307983</v>
      </c>
      <c r="CM7644" s="70">
        <v>79.570553842454231</v>
      </c>
    </row>
    <row r="7645" spans="89:91">
      <c r="CK7645" s="63">
        <v>43070</v>
      </c>
      <c r="CL7645" s="70">
        <v>86.263705823808095</v>
      </c>
      <c r="CM7645" s="70">
        <v>79.151971638655382</v>
      </c>
    </row>
    <row r="7646" spans="89:91">
      <c r="CK7646" s="63">
        <v>43071</v>
      </c>
      <c r="CL7646" s="70">
        <v>86.188762630358397</v>
      </c>
      <c r="CM7646" s="70">
        <v>79.078317415141854</v>
      </c>
    </row>
    <row r="7647" spans="89:91">
      <c r="CK7647" s="63">
        <v>43072</v>
      </c>
      <c r="CL7647" s="70">
        <v>86.113884545197166</v>
      </c>
      <c r="CM7647" s="70">
        <v>79.004731729967062</v>
      </c>
    </row>
    <row r="7648" spans="89:91">
      <c r="CK7648" s="63">
        <v>43073</v>
      </c>
      <c r="CL7648" s="70">
        <v>86.570873940755391</v>
      </c>
      <c r="CM7648" s="70">
        <v>79.50384375991726</v>
      </c>
    </row>
    <row r="7649" spans="89:91">
      <c r="CK7649" s="63">
        <v>43074</v>
      </c>
      <c r="CL7649" s="70">
        <v>86.162999297087211</v>
      </c>
      <c r="CM7649" s="70">
        <v>79.132371984420686</v>
      </c>
    </row>
    <row r="7650" spans="89:91">
      <c r="CK7650" s="63">
        <v>43075</v>
      </c>
      <c r="CL7650" s="70">
        <v>85.811883190751729</v>
      </c>
      <c r="CM7650" s="70">
        <v>78.898698072082141</v>
      </c>
    </row>
    <row r="7651" spans="89:91">
      <c r="CK7651" s="63">
        <v>43076</v>
      </c>
      <c r="CL7651" s="70">
        <v>85.430470473698932</v>
      </c>
      <c r="CM7651" s="70">
        <v>78.939485962463635</v>
      </c>
    </row>
    <row r="7652" spans="89:91">
      <c r="CK7652" s="63">
        <v>43077</v>
      </c>
      <c r="CL7652" s="70">
        <v>85.356251168904791</v>
      </c>
      <c r="CM7652" s="70">
        <v>78.866029465768108</v>
      </c>
    </row>
    <row r="7653" spans="89:91">
      <c r="CK7653" s="63">
        <v>43078</v>
      </c>
      <c r="CL7653" s="70">
        <v>85.282096343507462</v>
      </c>
      <c r="CM7653" s="70">
        <v>78.792641323418195</v>
      </c>
    </row>
    <row r="7654" spans="89:91">
      <c r="CK7654" s="63">
        <v>43079</v>
      </c>
      <c r="CL7654" s="70">
        <v>85.208005941489233</v>
      </c>
      <c r="CM7654" s="70">
        <v>78.719321471807305</v>
      </c>
    </row>
    <row r="7655" spans="89:91">
      <c r="CK7655" s="63">
        <v>43080</v>
      </c>
      <c r="CL7655" s="70">
        <v>84.83018552263816</v>
      </c>
      <c r="CM7655" s="70">
        <v>78.464018759778369</v>
      </c>
    </row>
    <row r="7656" spans="89:91">
      <c r="CK7656" s="63">
        <v>43081</v>
      </c>
      <c r="CL7656" s="70">
        <v>84.939729615187389</v>
      </c>
      <c r="CM7656" s="70">
        <v>78.891179329210871</v>
      </c>
    </row>
    <row r="7657" spans="89:91">
      <c r="CK7657" s="63">
        <v>43082</v>
      </c>
      <c r="CL7657" s="70">
        <v>84.920186015215378</v>
      </c>
      <c r="CM7657" s="70">
        <v>78.636055350928942</v>
      </c>
    </row>
    <row r="7658" spans="89:91">
      <c r="CK7658" s="63">
        <v>43083</v>
      </c>
      <c r="CL7658" s="70">
        <v>85.456115068928227</v>
      </c>
      <c r="CM7658" s="70">
        <v>79.198282905786698</v>
      </c>
    </row>
    <row r="7659" spans="89:91">
      <c r="CK7659" s="63">
        <v>43084</v>
      </c>
      <c r="CL7659" s="70">
        <v>85.912671362687632</v>
      </c>
      <c r="CM7659" s="70">
        <v>79.419319001064096</v>
      </c>
    </row>
    <row r="7660" spans="89:91">
      <c r="CK7660" s="63">
        <v>43085</v>
      </c>
      <c r="CL7660" s="70">
        <v>85.838033136932921</v>
      </c>
      <c r="CM7660" s="70">
        <v>79.345415999636671</v>
      </c>
    </row>
    <row r="7661" spans="89:91">
      <c r="CK7661" s="63">
        <v>43086</v>
      </c>
      <c r="CL7661" s="70">
        <v>85.763459754520383</v>
      </c>
      <c r="CM7661" s="70">
        <v>79.271581768046232</v>
      </c>
    </row>
    <row r="7662" spans="89:91">
      <c r="CK7662" s="63">
        <v>43087</v>
      </c>
      <c r="CL7662" s="70">
        <v>86.203937926277703</v>
      </c>
      <c r="CM7662" s="70">
        <v>79.446510498270214</v>
      </c>
    </row>
    <row r="7663" spans="89:91">
      <c r="CK7663" s="63">
        <v>43088</v>
      </c>
      <c r="CL7663" s="70">
        <v>86.769330876310818</v>
      </c>
      <c r="CM7663" s="70">
        <v>79.959857987142087</v>
      </c>
    </row>
    <row r="7664" spans="89:91">
      <c r="CK7664" s="63">
        <v>43089</v>
      </c>
      <c r="CL7664" s="70">
        <v>87.191240164872951</v>
      </c>
      <c r="CM7664" s="70">
        <v>80.156250133901324</v>
      </c>
    </row>
    <row r="7665" spans="89:91">
      <c r="CK7665" s="63">
        <v>43090</v>
      </c>
      <c r="CL7665" s="70">
        <v>87.824173013503398</v>
      </c>
      <c r="CM7665" s="70">
        <v>80.960936385540421</v>
      </c>
    </row>
    <row r="7666" spans="89:91">
      <c r="CK7666" s="63">
        <v>43091</v>
      </c>
      <c r="CL7666" s="70">
        <v>88.096082605263007</v>
      </c>
      <c r="CM7666" s="70">
        <v>81.403663108983238</v>
      </c>
    </row>
    <row r="7667" spans="89:91">
      <c r="CK7667" s="63">
        <v>43092</v>
      </c>
      <c r="CL7667" s="70">
        <v>88.019547500518826</v>
      </c>
      <c r="CM7667" s="70">
        <v>81.32791359228365</v>
      </c>
    </row>
    <row r="7668" spans="89:91">
      <c r="CK7668" s="63">
        <v>43093</v>
      </c>
      <c r="CL7668" s="70">
        <v>87.943078887065568</v>
      </c>
      <c r="CM7668" s="70">
        <v>81.252234563680815</v>
      </c>
    </row>
    <row r="7669" spans="89:91">
      <c r="CK7669" s="63">
        <v>43094</v>
      </c>
      <c r="CL7669" s="70">
        <v>87.866676707137685</v>
      </c>
      <c r="CM7669" s="70">
        <v>81.176625957582573</v>
      </c>
    </row>
    <row r="7670" spans="89:91">
      <c r="CK7670" s="63">
        <v>43095</v>
      </c>
      <c r="CL7670" s="70">
        <v>89.265647640209721</v>
      </c>
      <c r="CM7670" s="70">
        <v>82.290450643861391</v>
      </c>
    </row>
    <row r="7671" spans="89:91">
      <c r="CK7671" s="63">
        <v>43096</v>
      </c>
      <c r="CL7671" s="70">
        <v>89.80102872293152</v>
      </c>
      <c r="CM7671" s="70">
        <v>82.666758479602848</v>
      </c>
    </row>
    <row r="7672" spans="89:91">
      <c r="CK7672" s="63">
        <v>43097</v>
      </c>
      <c r="CL7672" s="70">
        <v>93.660729193754662</v>
      </c>
      <c r="CM7672" s="70">
        <v>86.012410778679737</v>
      </c>
    </row>
    <row r="7673" spans="89:91">
      <c r="CK7673" s="63">
        <v>43098</v>
      </c>
      <c r="CL7673" s="70">
        <v>91.021999769614084</v>
      </c>
      <c r="CM7673" s="70">
        <v>83.466292560631203</v>
      </c>
    </row>
    <row r="7674" spans="89:91">
      <c r="CK7674" s="63">
        <v>43099</v>
      </c>
      <c r="CL7674" s="70">
        <v>90.942922720097485</v>
      </c>
      <c r="CM7674" s="70">
        <v>83.388623680869486</v>
      </c>
    </row>
    <row r="7675" spans="89:91">
      <c r="CK7675" s="63">
        <v>43100</v>
      </c>
      <c r="CL7675" s="70">
        <v>90.863914370233502</v>
      </c>
      <c r="CM7675" s="70">
        <v>83.311027075252213</v>
      </c>
    </row>
    <row r="7676" spans="89:91">
      <c r="CK7676" s="63">
        <v>43101</v>
      </c>
      <c r="CL7676" s="70">
        <v>90.821028851515791</v>
      </c>
      <c r="CM7676" s="70">
        <v>83.274703701978893</v>
      </c>
    </row>
    <row r="7677" spans="89:91">
      <c r="CK7677" s="63">
        <v>43102</v>
      </c>
      <c r="CL7677" s="70">
        <v>90.247665112999599</v>
      </c>
      <c r="CM7677" s="70">
        <v>82.171637804096022</v>
      </c>
    </row>
    <row r="7678" spans="89:91">
      <c r="CK7678" s="63">
        <v>43103</v>
      </c>
      <c r="CL7678" s="70">
        <v>90.489270703352346</v>
      </c>
      <c r="CM7678" s="70">
        <v>82.291962933659306</v>
      </c>
    </row>
    <row r="7679" spans="89:91">
      <c r="CK7679" s="63">
        <v>43104</v>
      </c>
      <c r="CL7679" s="70">
        <v>91.592054719220215</v>
      </c>
      <c r="CM7679" s="70">
        <v>83.081097451258714</v>
      </c>
    </row>
    <row r="7680" spans="89:91">
      <c r="CK7680" s="63">
        <v>43105</v>
      </c>
      <c r="CL7680" s="70">
        <v>92.63899698455333</v>
      </c>
      <c r="CM7680" s="70">
        <v>84.070119688711642</v>
      </c>
    </row>
    <row r="7681" spans="89:91">
      <c r="CK7681" s="63">
        <v>43106</v>
      </c>
      <c r="CL7681" s="70">
        <v>92.595273670774674</v>
      </c>
      <c r="CM7681" s="70">
        <v>84.033465353195794</v>
      </c>
    </row>
    <row r="7682" spans="89:91">
      <c r="CK7682" s="63">
        <v>43107</v>
      </c>
      <c r="CL7682" s="70">
        <v>92.551570993317952</v>
      </c>
      <c r="CM7682" s="70">
        <v>83.99682699886705</v>
      </c>
    </row>
    <row r="7683" spans="89:91">
      <c r="CK7683" s="63">
        <v>43108</v>
      </c>
      <c r="CL7683" s="70">
        <v>93.181234911065317</v>
      </c>
      <c r="CM7683" s="70">
        <v>84.71700391807839</v>
      </c>
    </row>
    <row r="7684" spans="89:91">
      <c r="CK7684" s="63">
        <v>43109</v>
      </c>
      <c r="CL7684" s="70">
        <v>92.304078717179337</v>
      </c>
      <c r="CM7684" s="70">
        <v>84.235085579943885</v>
      </c>
    </row>
    <row r="7685" spans="89:91">
      <c r="CK7685" s="63">
        <v>43110</v>
      </c>
      <c r="CL7685" s="70">
        <v>91.041367701158336</v>
      </c>
      <c r="CM7685" s="70">
        <v>82.819516668462953</v>
      </c>
    </row>
    <row r="7686" spans="89:91">
      <c r="CK7686" s="63">
        <v>43111</v>
      </c>
      <c r="CL7686" s="70">
        <v>91.640294540317285</v>
      </c>
      <c r="CM7686" s="70">
        <v>83.183542215507174</v>
      </c>
    </row>
    <row r="7687" spans="89:91">
      <c r="CK7687" s="63">
        <v>43112</v>
      </c>
      <c r="CL7687" s="70">
        <v>91.900840519049893</v>
      </c>
      <c r="CM7687" s="70">
        <v>83.058394388475008</v>
      </c>
    </row>
    <row r="7688" spans="89:91">
      <c r="CK7688" s="63">
        <v>43113</v>
      </c>
      <c r="CL7688" s="70">
        <v>91.8574655968537</v>
      </c>
      <c r="CM7688" s="70">
        <v>83.022181162341937</v>
      </c>
    </row>
    <row r="7689" spans="89:91">
      <c r="CK7689" s="63">
        <v>43114</v>
      </c>
      <c r="CL7689" s="70">
        <v>91.814111146547262</v>
      </c>
      <c r="CM7689" s="70">
        <v>82.98598372507351</v>
      </c>
    </row>
    <row r="7690" spans="89:91">
      <c r="CK7690" s="63">
        <v>43115</v>
      </c>
      <c r="CL7690" s="70">
        <v>92.586968295126709</v>
      </c>
      <c r="CM7690" s="70">
        <v>83.304857402347764</v>
      </c>
    </row>
    <row r="7691" spans="89:91">
      <c r="CK7691" s="63">
        <v>43116</v>
      </c>
      <c r="CL7691" s="70">
        <v>92.850825728512902</v>
      </c>
      <c r="CM7691" s="70">
        <v>83.845250079368753</v>
      </c>
    </row>
    <row r="7692" spans="89:91">
      <c r="CK7692" s="63">
        <v>43117</v>
      </c>
      <c r="CL7692" s="70">
        <v>92.747207690573504</v>
      </c>
      <c r="CM7692" s="70">
        <v>83.586977665241591</v>
      </c>
    </row>
    <row r="7693" spans="89:91">
      <c r="CK7693" s="63">
        <v>43118</v>
      </c>
      <c r="CL7693" s="70">
        <v>92.851656590700927</v>
      </c>
      <c r="CM7693" s="70">
        <v>83.63918175969718</v>
      </c>
    </row>
    <row r="7694" spans="89:91">
      <c r="CK7694" s="63">
        <v>43119</v>
      </c>
      <c r="CL7694" s="70">
        <v>93.511315576744309</v>
      </c>
      <c r="CM7694" s="70">
        <v>84.156522382068928</v>
      </c>
    </row>
    <row r="7695" spans="89:91">
      <c r="CK7695" s="63">
        <v>43120</v>
      </c>
      <c r="CL7695" s="70">
        <v>93.467180550179862</v>
      </c>
      <c r="CM7695" s="70">
        <v>84.119830375222008</v>
      </c>
    </row>
    <row r="7696" spans="89:91">
      <c r="CK7696" s="63">
        <v>43121</v>
      </c>
      <c r="CL7696" s="70">
        <v>93.423066354255596</v>
      </c>
      <c r="CM7696" s="70">
        <v>84.083154365986772</v>
      </c>
    </row>
    <row r="7697" spans="89:91">
      <c r="CK7697" s="63">
        <v>43122</v>
      </c>
      <c r="CL7697" s="70">
        <v>94.133965346601329</v>
      </c>
      <c r="CM7697" s="70">
        <v>84.714618624643165</v>
      </c>
    </row>
    <row r="7698" spans="89:91">
      <c r="CK7698" s="63">
        <v>43123</v>
      </c>
      <c r="CL7698" s="70">
        <v>94.719206935007861</v>
      </c>
      <c r="CM7698" s="70">
        <v>85.513580194330814</v>
      </c>
    </row>
    <row r="7699" spans="89:91">
      <c r="CK7699" s="63">
        <v>43124</v>
      </c>
      <c r="CL7699" s="70">
        <v>97.186323575459056</v>
      </c>
      <c r="CM7699" s="70">
        <v>86.868850607811041</v>
      </c>
    </row>
    <row r="7700" spans="89:91">
      <c r="CK7700" s="63">
        <v>43125</v>
      </c>
      <c r="CL7700" s="70">
        <v>97.339440350863129</v>
      </c>
      <c r="CM7700" s="70">
        <v>86.433276906622311</v>
      </c>
    </row>
    <row r="7701" spans="89:91">
      <c r="CK7701" s="63">
        <v>43126</v>
      </c>
      <c r="CL7701" s="70">
        <v>97.239204237474951</v>
      </c>
      <c r="CM7701" s="70">
        <v>86.43976176689776</v>
      </c>
    </row>
    <row r="7702" spans="89:91">
      <c r="CK7702" s="63">
        <v>43127</v>
      </c>
      <c r="CL7702" s="70">
        <v>97.193309739727155</v>
      </c>
      <c r="CM7702" s="70">
        <v>86.402074274106667</v>
      </c>
    </row>
    <row r="7703" spans="89:91">
      <c r="CK7703" s="63">
        <v>43128</v>
      </c>
      <c r="CL7703" s="70">
        <v>97.14743690304644</v>
      </c>
      <c r="CM7703" s="70">
        <v>86.364403212956361</v>
      </c>
    </row>
    <row r="7704" spans="89:91">
      <c r="CK7704" s="63">
        <v>43129</v>
      </c>
      <c r="CL7704" s="70">
        <v>96.764403221619162</v>
      </c>
      <c r="CM7704" s="70">
        <v>86.370860353787123</v>
      </c>
    </row>
    <row r="7705" spans="89:91">
      <c r="CK7705" s="63">
        <v>43130</v>
      </c>
      <c r="CL7705" s="70">
        <v>96.932132058762107</v>
      </c>
      <c r="CM7705" s="70">
        <v>86.575711898733445</v>
      </c>
    </row>
    <row r="7706" spans="89:91">
      <c r="CK7706" s="63">
        <v>43131</v>
      </c>
      <c r="CL7706" s="70">
        <v>97.0506071636039</v>
      </c>
      <c r="CM7706" s="70">
        <v>86.604075113069925</v>
      </c>
    </row>
    <row r="7707" spans="89:91">
      <c r="CK7707" s="63">
        <v>43132</v>
      </c>
      <c r="CL7707" s="70">
        <v>95.948263810494254</v>
      </c>
      <c r="CM7707" s="70">
        <v>85.349274453577777</v>
      </c>
    </row>
    <row r="7708" spans="89:91">
      <c r="CK7708" s="63">
        <v>43133</v>
      </c>
      <c r="CL7708" s="70">
        <v>95.886833343737266</v>
      </c>
      <c r="CM7708" s="70">
        <v>85.790576835072983</v>
      </c>
    </row>
    <row r="7709" spans="89:91">
      <c r="CK7709" s="63">
        <v>43134</v>
      </c>
      <c r="CL7709" s="70">
        <v>95.827916213161885</v>
      </c>
      <c r="CM7709" s="70">
        <v>85.725470120826415</v>
      </c>
    </row>
    <row r="7710" spans="89:91">
      <c r="CK7710" s="63">
        <v>43135</v>
      </c>
      <c r="CL7710" s="70">
        <v>95.769035283889167</v>
      </c>
      <c r="CM7710" s="70">
        <v>85.660412816251579</v>
      </c>
    </row>
    <row r="7711" spans="89:91">
      <c r="CK7711" s="63">
        <v>43136</v>
      </c>
      <c r="CL7711" s="70">
        <v>95.30848895656645</v>
      </c>
      <c r="CM7711" s="70">
        <v>85.529545377657044</v>
      </c>
    </row>
    <row r="7712" spans="89:91">
      <c r="CK7712" s="63">
        <v>43137</v>
      </c>
      <c r="CL7712" s="70">
        <v>95.575463072001725</v>
      </c>
      <c r="CM7712" s="70">
        <v>85.815620895472222</v>
      </c>
    </row>
    <row r="7713" spans="89:91">
      <c r="CK7713" s="63">
        <v>43138</v>
      </c>
      <c r="CL7713" s="70">
        <v>95.746706925271738</v>
      </c>
      <c r="CM7713" s="70">
        <v>86.34233141492281</v>
      </c>
    </row>
    <row r="7714" spans="89:91">
      <c r="CK7714" s="63">
        <v>43139</v>
      </c>
      <c r="CL7714" s="70">
        <v>96.601914125745878</v>
      </c>
      <c r="CM7714" s="70">
        <v>87.481483385212442</v>
      </c>
    </row>
    <row r="7715" spans="89:91">
      <c r="CK7715" s="63">
        <v>43140</v>
      </c>
      <c r="CL7715" s="70">
        <v>96.398396216966262</v>
      </c>
      <c r="CM7715" s="70">
        <v>87.458866643674838</v>
      </c>
    </row>
    <row r="7716" spans="89:91">
      <c r="CK7716" s="63">
        <v>43141</v>
      </c>
      <c r="CL7716" s="70">
        <v>96.339164759433274</v>
      </c>
      <c r="CM7716" s="70">
        <v>87.392493859518765</v>
      </c>
    </row>
    <row r="7717" spans="89:91">
      <c r="CK7717" s="63">
        <v>43142</v>
      </c>
      <c r="CL7717" s="70">
        <v>96.279969696339407</v>
      </c>
      <c r="CM7717" s="70">
        <v>87.326171445858506</v>
      </c>
    </row>
    <row r="7718" spans="89:91">
      <c r="CK7718" s="63">
        <v>43143</v>
      </c>
      <c r="CL7718" s="70">
        <v>96.220811005322275</v>
      </c>
      <c r="CM7718" s="70">
        <v>87.259899364467771</v>
      </c>
    </row>
    <row r="7719" spans="89:91">
      <c r="CK7719" s="63">
        <v>43144</v>
      </c>
      <c r="CL7719" s="70">
        <v>96.161688664033235</v>
      </c>
      <c r="CM7719" s="70">
        <v>87.193677577149217</v>
      </c>
    </row>
    <row r="7720" spans="89:91">
      <c r="CK7720" s="63">
        <v>43145</v>
      </c>
      <c r="CL7720" s="70">
        <v>96.764160720101017</v>
      </c>
      <c r="CM7720" s="70">
        <v>86.778647162668534</v>
      </c>
    </row>
    <row r="7721" spans="89:91">
      <c r="CK7721" s="63">
        <v>43146</v>
      </c>
      <c r="CL7721" s="70">
        <v>95.765509272400706</v>
      </c>
      <c r="CM7721" s="70">
        <v>85.667008199838833</v>
      </c>
    </row>
    <row r="7722" spans="89:91">
      <c r="CK7722" s="63">
        <v>43147</v>
      </c>
      <c r="CL7722" s="70">
        <v>96.392727162784183</v>
      </c>
      <c r="CM7722" s="70">
        <v>86.037407242153506</v>
      </c>
    </row>
    <row r="7723" spans="89:91">
      <c r="CK7723" s="63">
        <v>43148</v>
      </c>
      <c r="CL7723" s="70">
        <v>96.333499188569945</v>
      </c>
      <c r="CM7723" s="70">
        <v>85.972113207604707</v>
      </c>
    </row>
    <row r="7724" spans="89:91">
      <c r="CK7724" s="63">
        <v>43149</v>
      </c>
      <c r="CL7724" s="70">
        <v>96.274307606654531</v>
      </c>
      <c r="CM7724" s="70">
        <v>85.906868724885555</v>
      </c>
    </row>
    <row r="7725" spans="89:91">
      <c r="CK7725" s="63">
        <v>43150</v>
      </c>
      <c r="CL7725" s="70">
        <v>96.599002171436609</v>
      </c>
      <c r="CM7725" s="70">
        <v>86.449863752640766</v>
      </c>
    </row>
    <row r="7726" spans="89:91">
      <c r="CK7726" s="63">
        <v>43151</v>
      </c>
      <c r="CL7726" s="70">
        <v>95.932577982273727</v>
      </c>
      <c r="CM7726" s="70">
        <v>86.167210832551191</v>
      </c>
    </row>
    <row r="7727" spans="89:91">
      <c r="CK7727" s="63">
        <v>43152</v>
      </c>
      <c r="CL7727" s="70">
        <v>96.165269555050301</v>
      </c>
      <c r="CM7727" s="70">
        <v>86.427140021259305</v>
      </c>
    </row>
    <row r="7728" spans="89:91">
      <c r="CK7728" s="63">
        <v>43153</v>
      </c>
      <c r="CL7728" s="70">
        <v>96.273030237006125</v>
      </c>
      <c r="CM7728" s="70">
        <v>86.469908498715938</v>
      </c>
    </row>
    <row r="7729" spans="89:91">
      <c r="CK7729" s="63">
        <v>43154</v>
      </c>
      <c r="CL7729" s="70">
        <v>96.507464668931107</v>
      </c>
      <c r="CM7729" s="70">
        <v>86.534217495226272</v>
      </c>
    </row>
    <row r="7730" spans="89:91">
      <c r="CK7730" s="63">
        <v>43155</v>
      </c>
      <c r="CL7730" s="70">
        <v>96.448166194895393</v>
      </c>
      <c r="CM7730" s="70">
        <v>86.468546429954785</v>
      </c>
    </row>
    <row r="7731" spans="89:91">
      <c r="CK7731" s="63">
        <v>43156</v>
      </c>
      <c r="CL7731" s="70">
        <v>96.388904156476713</v>
      </c>
      <c r="CM7731" s="70">
        <v>86.402925202642649</v>
      </c>
    </row>
    <row r="7732" spans="89:91">
      <c r="CK7732" s="63">
        <v>43157</v>
      </c>
      <c r="CL7732" s="70">
        <v>97.435965222589914</v>
      </c>
      <c r="CM7732" s="70">
        <v>87.288015328550955</v>
      </c>
    </row>
    <row r="7733" spans="89:91">
      <c r="CK7733" s="63">
        <v>43158</v>
      </c>
      <c r="CL7733" s="70">
        <v>97.181537867874184</v>
      </c>
      <c r="CM7733" s="70">
        <v>87.221772203946799</v>
      </c>
    </row>
    <row r="7734" spans="89:91">
      <c r="CK7734" s="63">
        <v>43159</v>
      </c>
      <c r="CL7734" s="70">
        <v>96.522967376971877</v>
      </c>
      <c r="CM7734" s="70">
        <v>86.767262413735025</v>
      </c>
    </row>
    <row r="7735" spans="89:91">
      <c r="CK7735" s="63">
        <v>43160</v>
      </c>
      <c r="CL7735" s="70">
        <v>96.517864994170395</v>
      </c>
      <c r="CM7735" s="70">
        <v>86.871565260646562</v>
      </c>
    </row>
    <row r="7736" spans="89:91">
      <c r="CK7736" s="63">
        <v>43161</v>
      </c>
      <c r="CL7736" s="70">
        <v>97.17314708508259</v>
      </c>
      <c r="CM7736" s="70">
        <v>87.318671446526977</v>
      </c>
    </row>
    <row r="7737" spans="89:91">
      <c r="CK7737" s="63">
        <v>43162</v>
      </c>
      <c r="CL7737" s="70">
        <v>97.096606996698554</v>
      </c>
      <c r="CM7737" s="70">
        <v>87.252814771296116</v>
      </c>
    </row>
    <row r="7738" spans="89:91">
      <c r="CK7738" s="63">
        <v>43163</v>
      </c>
      <c r="CL7738" s="70">
        <v>97.019778737869089</v>
      </c>
      <c r="CM7738" s="70">
        <v>87.187007765873545</v>
      </c>
    </row>
    <row r="7739" spans="89:91">
      <c r="CK7739" s="63">
        <v>43164</v>
      </c>
      <c r="CL7739" s="70">
        <v>96.643199910483943</v>
      </c>
      <c r="CM7739" s="70">
        <v>86.863368053203914</v>
      </c>
    </row>
    <row r="7740" spans="89:91">
      <c r="CK7740" s="63">
        <v>43165</v>
      </c>
      <c r="CL7740" s="70">
        <v>97.788171944382782</v>
      </c>
      <c r="CM7740" s="70">
        <v>87.356178430275691</v>
      </c>
    </row>
    <row r="7741" spans="89:91">
      <c r="CK7741" s="63">
        <v>43166</v>
      </c>
      <c r="CL7741" s="70">
        <v>97.657303921470103</v>
      </c>
      <c r="CM7741" s="70">
        <v>87.590702539771669</v>
      </c>
    </row>
    <row r="7742" spans="89:91">
      <c r="CK7742" s="63">
        <v>43167</v>
      </c>
      <c r="CL7742" s="70">
        <v>96.986889988939851</v>
      </c>
      <c r="CM7742" s="70">
        <v>87.310224623524761</v>
      </c>
    </row>
    <row r="7743" spans="89:91">
      <c r="CK7743" s="63">
        <v>43168</v>
      </c>
      <c r="CL7743" s="70">
        <v>96.509110616602783</v>
      </c>
      <c r="CM7743" s="70">
        <v>86.773014732775351</v>
      </c>
    </row>
    <row r="7744" spans="89:91">
      <c r="CK7744" s="63">
        <v>43169</v>
      </c>
      <c r="CL7744" s="70">
        <v>96.432747217724085</v>
      </c>
      <c r="CM7744" s="70">
        <v>86.707569597669718</v>
      </c>
    </row>
    <row r="7745" spans="89:91">
      <c r="CK7745" s="63">
        <v>43170</v>
      </c>
      <c r="CL7745" s="70">
        <v>96.356444241831966</v>
      </c>
      <c r="CM7745" s="70">
        <v>86.642173821984471</v>
      </c>
    </row>
    <row r="7746" spans="89:91">
      <c r="CK7746" s="63">
        <v>43171</v>
      </c>
      <c r="CL7746" s="70">
        <v>96.002446496595027</v>
      </c>
      <c r="CM7746" s="70">
        <v>86.363057424372428</v>
      </c>
    </row>
    <row r="7747" spans="89:91">
      <c r="CK7747" s="63">
        <v>43172</v>
      </c>
      <c r="CL7747" s="70">
        <v>96.189421566669878</v>
      </c>
      <c r="CM7747" s="70">
        <v>86.383364970067575</v>
      </c>
    </row>
    <row r="7748" spans="89:91">
      <c r="CK7748" s="63">
        <v>43173</v>
      </c>
      <c r="CL7748" s="70">
        <v>96.152924959503238</v>
      </c>
      <c r="CM7748" s="70">
        <v>86.36090323509066</v>
      </c>
    </row>
    <row r="7749" spans="89:91">
      <c r="CK7749" s="63">
        <v>43174</v>
      </c>
      <c r="CL7749" s="70">
        <v>96.120238117310123</v>
      </c>
      <c r="CM7749" s="70">
        <v>86.786328158904382</v>
      </c>
    </row>
    <row r="7750" spans="89:91">
      <c r="CK7750" s="63">
        <v>43175</v>
      </c>
      <c r="CL7750" s="70">
        <v>95.353672889048241</v>
      </c>
      <c r="CM7750" s="70">
        <v>86.102808269842427</v>
      </c>
    </row>
    <row r="7751" spans="89:91">
      <c r="CK7751" s="63">
        <v>43176</v>
      </c>
      <c r="CL7751" s="70">
        <v>95.278223737037095</v>
      </c>
      <c r="CM7751" s="70">
        <v>86.03786861161403</v>
      </c>
    </row>
    <row r="7752" spans="89:91">
      <c r="CK7752" s="63">
        <v>43177</v>
      </c>
      <c r="CL7752" s="70">
        <v>95.202834284609267</v>
      </c>
      <c r="CM7752" s="70">
        <v>85.972977931569957</v>
      </c>
    </row>
    <row r="7753" spans="89:91">
      <c r="CK7753" s="63">
        <v>43178</v>
      </c>
      <c r="CL7753" s="70">
        <v>95.187054168140108</v>
      </c>
      <c r="CM7753" s="70">
        <v>85.908136192770314</v>
      </c>
    </row>
    <row r="7754" spans="89:91">
      <c r="CK7754" s="63">
        <v>43179</v>
      </c>
      <c r="CL7754" s="70">
        <v>95.129145471702273</v>
      </c>
      <c r="CM7754" s="70">
        <v>86.119571938416357</v>
      </c>
    </row>
    <row r="7755" spans="89:91">
      <c r="CK7755" s="63">
        <v>43180</v>
      </c>
      <c r="CL7755" s="70">
        <v>95.45434352280607</v>
      </c>
      <c r="CM7755" s="70">
        <v>86.075851963432015</v>
      </c>
    </row>
    <row r="7756" spans="89:91">
      <c r="CK7756" s="63">
        <v>43181</v>
      </c>
      <c r="CL7756" s="70">
        <v>94.96231411924218</v>
      </c>
      <c r="CM7756" s="70">
        <v>85.819985819528725</v>
      </c>
    </row>
    <row r="7757" spans="89:91">
      <c r="CK7757" s="63">
        <v>43182</v>
      </c>
      <c r="CL7757" s="70">
        <v>94.84150620673482</v>
      </c>
      <c r="CM7757" s="70">
        <v>85.606857289464244</v>
      </c>
    </row>
    <row r="7758" spans="89:91">
      <c r="CK7758" s="63">
        <v>43183</v>
      </c>
      <c r="CL7758" s="70">
        <v>94.766462309610006</v>
      </c>
      <c r="CM7758" s="70">
        <v>85.542291682765779</v>
      </c>
    </row>
    <row r="7759" spans="89:91">
      <c r="CK7759" s="63">
        <v>43184</v>
      </c>
      <c r="CL7759" s="70">
        <v>94.691477791408246</v>
      </c>
      <c r="CM7759" s="70">
        <v>85.477774772137948</v>
      </c>
    </row>
    <row r="7760" spans="89:91">
      <c r="CK7760" s="63">
        <v>43185</v>
      </c>
      <c r="CL7760" s="70">
        <v>94.907175331630611</v>
      </c>
      <c r="CM7760" s="70">
        <v>85.413306520853652</v>
      </c>
    </row>
    <row r="7761" spans="89:91">
      <c r="CK7761" s="63">
        <v>43186</v>
      </c>
      <c r="CL7761" s="70">
        <v>94.365426017255402</v>
      </c>
      <c r="CM7761" s="70">
        <v>85.255886619225421</v>
      </c>
    </row>
    <row r="7762" spans="89:91">
      <c r="CK7762" s="63">
        <v>43187</v>
      </c>
      <c r="CL7762" s="70">
        <v>93.916287236793551</v>
      </c>
      <c r="CM7762" s="70">
        <v>85.111327877785868</v>
      </c>
    </row>
    <row r="7763" spans="89:91">
      <c r="CK7763" s="63">
        <v>43188</v>
      </c>
      <c r="CL7763" s="70">
        <v>93.841975424596285</v>
      </c>
      <c r="CM7763" s="70">
        <v>85.047136004665717</v>
      </c>
    </row>
    <row r="7764" spans="89:91">
      <c r="CK7764" s="63">
        <v>43189</v>
      </c>
      <c r="CL7764" s="70">
        <v>93.767722412055548</v>
      </c>
      <c r="CM7764" s="70">
        <v>84.982992545742334</v>
      </c>
    </row>
    <row r="7765" spans="89:91">
      <c r="CK7765" s="63">
        <v>43190</v>
      </c>
      <c r="CL7765" s="70">
        <v>93.693528152645783</v>
      </c>
      <c r="CM7765" s="70">
        <v>84.918897464501214</v>
      </c>
    </row>
    <row r="7766" spans="89:91">
      <c r="CK7766" s="63">
        <v>43191</v>
      </c>
      <c r="CL7766" s="70">
        <v>93.616276004114042</v>
      </c>
      <c r="CM7766" s="70">
        <v>84.85087133858751</v>
      </c>
    </row>
    <row r="7767" spans="89:91">
      <c r="CK7767" s="63">
        <v>43192</v>
      </c>
      <c r="CL7767" s="70">
        <v>93.536515699442603</v>
      </c>
      <c r="CM7767" s="70">
        <v>84.780634923402872</v>
      </c>
    </row>
    <row r="7768" spans="89:91">
      <c r="CK7768" s="63">
        <v>43193</v>
      </c>
      <c r="CL7768" s="70">
        <v>93.610306410732207</v>
      </c>
      <c r="CM7768" s="70">
        <v>84.840786894786532</v>
      </c>
    </row>
    <row r="7769" spans="89:91">
      <c r="CK7769" s="63">
        <v>43194</v>
      </c>
      <c r="CL7769" s="70">
        <v>93.470128271499419</v>
      </c>
      <c r="CM7769" s="70">
        <v>84.770558827131765</v>
      </c>
    </row>
    <row r="7770" spans="89:91">
      <c r="CK7770" s="63">
        <v>43195</v>
      </c>
      <c r="CL7770" s="70">
        <v>93.354301070005093</v>
      </c>
      <c r="CM7770" s="70">
        <v>84.784333776603063</v>
      </c>
    </row>
    <row r="7771" spans="89:91">
      <c r="CK7771" s="63">
        <v>43196</v>
      </c>
      <c r="CL7771" s="70">
        <v>93.023827380252854</v>
      </c>
      <c r="CM7771" s="70">
        <v>84.630277040298779</v>
      </c>
    </row>
    <row r="7772" spans="89:91">
      <c r="CK7772" s="63">
        <v>43197</v>
      </c>
      <c r="CL7772" s="70">
        <v>92.944571836983556</v>
      </c>
      <c r="CM7772" s="70">
        <v>84.560223224921046</v>
      </c>
    </row>
    <row r="7773" spans="89:91">
      <c r="CK7773" s="63">
        <v>43198</v>
      </c>
      <c r="CL7773" s="70">
        <v>92.865383818791599</v>
      </c>
      <c r="CM7773" s="70">
        <v>84.490227397502494</v>
      </c>
    </row>
    <row r="7774" spans="89:91">
      <c r="CK7774" s="63">
        <v>43199</v>
      </c>
      <c r="CL7774" s="70">
        <v>92.659215474657458</v>
      </c>
      <c r="CM7774" s="70">
        <v>84.462123152020027</v>
      </c>
    </row>
    <row r="7775" spans="89:91">
      <c r="CK7775" s="63">
        <v>43200</v>
      </c>
      <c r="CL7775" s="70">
        <v>92.504024783507717</v>
      </c>
      <c r="CM7775" s="70">
        <v>84.266811487312268</v>
      </c>
    </row>
    <row r="7776" spans="89:91">
      <c r="CK7776" s="63">
        <v>43201</v>
      </c>
      <c r="CL7776" s="70">
        <v>92.775995274998692</v>
      </c>
      <c r="CM7776" s="70">
        <v>84.230470066450309</v>
      </c>
    </row>
    <row r="7777" spans="89:91">
      <c r="CK7777" s="63">
        <v>43202</v>
      </c>
      <c r="CL7777" s="70">
        <v>92.606825771823551</v>
      </c>
      <c r="CM7777" s="70">
        <v>84.336012536763107</v>
      </c>
    </row>
    <row r="7778" spans="89:91">
      <c r="CK7778" s="63">
        <v>43203</v>
      </c>
      <c r="CL7778" s="70">
        <v>92.445061519689887</v>
      </c>
      <c r="CM7778" s="70">
        <v>84.30789760316145</v>
      </c>
    </row>
    <row r="7779" spans="89:91">
      <c r="CK7779" s="63">
        <v>43204</v>
      </c>
      <c r="CL7779" s="70">
        <v>92.366299080219861</v>
      </c>
      <c r="CM7779" s="70">
        <v>84.23811064156655</v>
      </c>
    </row>
    <row r="7780" spans="89:91">
      <c r="CK7780" s="63">
        <v>43205</v>
      </c>
      <c r="CL7780" s="70">
        <v>92.287603745706747</v>
      </c>
      <c r="CM7780" s="70">
        <v>84.16838144703911</v>
      </c>
    </row>
    <row r="7781" spans="89:91">
      <c r="CK7781" s="63">
        <v>43206</v>
      </c>
      <c r="CL7781" s="70">
        <v>92.184261058159123</v>
      </c>
      <c r="CM7781" s="70">
        <v>84.098709971761735</v>
      </c>
    </row>
    <row r="7782" spans="89:91">
      <c r="CK7782" s="63">
        <v>43207</v>
      </c>
      <c r="CL7782" s="70">
        <v>92.198608376474411</v>
      </c>
      <c r="CM7782" s="70">
        <v>83.862866501946641</v>
      </c>
    </row>
    <row r="7783" spans="89:91">
      <c r="CK7783" s="63">
        <v>43208</v>
      </c>
      <c r="CL7783" s="70">
        <v>92.030411144367406</v>
      </c>
      <c r="CM7783" s="70">
        <v>83.606594345008219</v>
      </c>
    </row>
    <row r="7784" spans="89:91">
      <c r="CK7784" s="63">
        <v>43209</v>
      </c>
      <c r="CL7784" s="70">
        <v>91.829507573407184</v>
      </c>
      <c r="CM7784" s="70">
        <v>83.641109510306137</v>
      </c>
    </row>
    <row r="7785" spans="89:91">
      <c r="CK7785" s="63">
        <v>43210</v>
      </c>
      <c r="CL7785" s="70">
        <v>91.636926824436017</v>
      </c>
      <c r="CM7785" s="70">
        <v>83.696237399718996</v>
      </c>
    </row>
    <row r="7786" spans="89:91">
      <c r="CK7786" s="63">
        <v>43211</v>
      </c>
      <c r="CL7786" s="70">
        <v>91.558852909144306</v>
      </c>
      <c r="CM7786" s="70">
        <v>83.626956747833404</v>
      </c>
    </row>
    <row r="7787" spans="89:91">
      <c r="CK7787" s="63">
        <v>43212</v>
      </c>
      <c r="CL7787" s="70">
        <v>91.480845512192474</v>
      </c>
      <c r="CM7787" s="70">
        <v>83.557733443910791</v>
      </c>
    </row>
    <row r="7788" spans="89:91">
      <c r="CK7788" s="63">
        <v>43213</v>
      </c>
      <c r="CL7788" s="70">
        <v>91.109322122517611</v>
      </c>
      <c r="CM7788" s="70">
        <v>83.778027555430327</v>
      </c>
    </row>
    <row r="7789" spans="89:91">
      <c r="CK7789" s="63">
        <v>43214</v>
      </c>
      <c r="CL7789" s="70">
        <v>90.854426732481414</v>
      </c>
      <c r="CM7789" s="70">
        <v>83.708679200676841</v>
      </c>
    </row>
    <row r="7790" spans="89:91">
      <c r="CK7790" s="63">
        <v>43215</v>
      </c>
      <c r="CL7790" s="70">
        <v>90.243808213039316</v>
      </c>
      <c r="CM7790" s="70">
        <v>83.606361837983542</v>
      </c>
    </row>
    <row r="7791" spans="89:91">
      <c r="CK7791" s="63">
        <v>43216</v>
      </c>
      <c r="CL7791" s="70">
        <v>91.514616589521438</v>
      </c>
      <c r="CM7791" s="70">
        <v>84.766371084598774</v>
      </c>
    </row>
    <row r="7792" spans="89:91">
      <c r="CK7792" s="63">
        <v>43217</v>
      </c>
      <c r="CL7792" s="70">
        <v>91.63274878665915</v>
      </c>
      <c r="CM7792" s="70">
        <v>84.696204615601218</v>
      </c>
    </row>
    <row r="7793" spans="89:91">
      <c r="CK7793" s="63">
        <v>43218</v>
      </c>
      <c r="CL7793" s="70">
        <v>91.554678431021571</v>
      </c>
      <c r="CM7793" s="70">
        <v>84.626096227813349</v>
      </c>
    </row>
    <row r="7794" spans="89:91">
      <c r="CK7794" s="63">
        <v>43219</v>
      </c>
      <c r="CL7794" s="70">
        <v>91.476674590691132</v>
      </c>
      <c r="CM7794" s="70">
        <v>84.556045873157672</v>
      </c>
    </row>
    <row r="7795" spans="89:91">
      <c r="CK7795" s="63">
        <v>43220</v>
      </c>
      <c r="CL7795" s="70">
        <v>91.398737208997332</v>
      </c>
      <c r="CM7795" s="70">
        <v>84.486053503596509</v>
      </c>
    </row>
    <row r="7796" spans="89:91">
      <c r="CK7796" s="63">
        <v>43221</v>
      </c>
      <c r="CL7796" s="70">
        <v>91.349539823806339</v>
      </c>
      <c r="CM7796" s="70">
        <v>84.435904573958169</v>
      </c>
    </row>
    <row r="7797" spans="89:91">
      <c r="CK7797" s="63">
        <v>43222</v>
      </c>
      <c r="CL7797" s="70">
        <v>93.189563042123169</v>
      </c>
      <c r="CM7797" s="70">
        <v>87.05658958240889</v>
      </c>
    </row>
    <row r="7798" spans="89:91">
      <c r="CK7798" s="63">
        <v>43223</v>
      </c>
      <c r="CL7798" s="70">
        <v>101.12193413893027</v>
      </c>
      <c r="CM7798" s="70">
        <v>94.393932533082378</v>
      </c>
    </row>
    <row r="7799" spans="89:91">
      <c r="CK7799" s="63">
        <v>43224</v>
      </c>
      <c r="CL7799" s="70">
        <v>95.826902310246894</v>
      </c>
      <c r="CM7799" s="70">
        <v>89.417637624722701</v>
      </c>
    </row>
    <row r="7800" spans="89:91">
      <c r="CK7800" s="63">
        <v>43225</v>
      </c>
      <c r="CL7800" s="70">
        <v>95.777018457325724</v>
      </c>
      <c r="CM7800" s="70">
        <v>89.366273066698668</v>
      </c>
    </row>
    <row r="7801" spans="89:91">
      <c r="CK7801" s="63">
        <v>43226</v>
      </c>
      <c r="CL7801" s="70">
        <v>95.727160572047481</v>
      </c>
      <c r="CM7801" s="70">
        <v>89.314938014238521</v>
      </c>
    </row>
    <row r="7802" spans="89:91">
      <c r="CK7802" s="63">
        <v>43227</v>
      </c>
      <c r="CL7802" s="70">
        <v>95.876837328539438</v>
      </c>
      <c r="CM7802" s="70">
        <v>89.918778376634691</v>
      </c>
    </row>
    <row r="7803" spans="89:91">
      <c r="CK7803" s="63">
        <v>43228</v>
      </c>
      <c r="CL7803" s="70">
        <v>97.363454665600372</v>
      </c>
      <c r="CM7803" s="70">
        <v>91.667742313037138</v>
      </c>
    </row>
    <row r="7804" spans="89:91">
      <c r="CK7804" s="63">
        <v>43229</v>
      </c>
      <c r="CL7804" s="70">
        <v>98.387477653727728</v>
      </c>
      <c r="CM7804" s="70">
        <v>92.923872149384337</v>
      </c>
    </row>
    <row r="7805" spans="89:91">
      <c r="CK7805" s="63">
        <v>43230</v>
      </c>
      <c r="CL7805" s="70">
        <v>98.952288790585371</v>
      </c>
      <c r="CM7805" s="70">
        <v>92.747865197527204</v>
      </c>
    </row>
    <row r="7806" spans="89:91">
      <c r="CK7806" s="63">
        <v>43231</v>
      </c>
      <c r="CL7806" s="70">
        <v>101.13999355853109</v>
      </c>
      <c r="CM7806" s="70">
        <v>95.023186803259435</v>
      </c>
    </row>
    <row r="7807" spans="89:91">
      <c r="CK7807" s="63">
        <v>43232</v>
      </c>
      <c r="CL7807" s="70">
        <v>101.08734391170448</v>
      </c>
      <c r="CM7807" s="70">
        <v>94.968602225520186</v>
      </c>
    </row>
    <row r="7808" spans="89:91">
      <c r="CK7808" s="63">
        <v>43233</v>
      </c>
      <c r="CL7808" s="70">
        <v>101.03472167228828</v>
      </c>
      <c r="CM7808" s="70">
        <v>94.914049003034648</v>
      </c>
    </row>
    <row r="7809" spans="89:91">
      <c r="CK7809" s="63">
        <v>43234</v>
      </c>
      <c r="CL7809" s="70">
        <v>108.02006980760382</v>
      </c>
      <c r="CM7809" s="70">
        <v>101.91485738063639</v>
      </c>
    </row>
    <row r="7810" spans="89:91">
      <c r="CK7810" s="63">
        <v>43235</v>
      </c>
      <c r="CL7810" s="70">
        <v>103.21979158532734</v>
      </c>
      <c r="CM7810" s="70">
        <v>98.024984052902809</v>
      </c>
    </row>
    <row r="7811" spans="89:91">
      <c r="CK7811" s="63">
        <v>43236</v>
      </c>
      <c r="CL7811" s="70">
        <v>103.93103783016917</v>
      </c>
      <c r="CM7811" s="70">
        <v>98.946325120469183</v>
      </c>
    </row>
    <row r="7812" spans="89:91">
      <c r="CK7812" s="63">
        <v>43237</v>
      </c>
      <c r="CL7812" s="70">
        <v>103.67410167736868</v>
      </c>
      <c r="CM7812" s="70">
        <v>99.011623005634704</v>
      </c>
    </row>
    <row r="7813" spans="89:91">
      <c r="CK7813" s="63">
        <v>43238</v>
      </c>
      <c r="CL7813" s="70">
        <v>103.47671172245525</v>
      </c>
      <c r="CM7813" s="70">
        <v>99.402322259600837</v>
      </c>
    </row>
    <row r="7814" spans="89:91">
      <c r="CK7814" s="63">
        <v>43239</v>
      </c>
      <c r="CL7814" s="70">
        <v>103.42284566872833</v>
      </c>
      <c r="CM7814" s="70">
        <v>99.345222156253712</v>
      </c>
    </row>
    <row r="7815" spans="89:91">
      <c r="CK7815" s="63">
        <v>43240</v>
      </c>
      <c r="CL7815" s="70">
        <v>103.36900765562712</v>
      </c>
      <c r="CM7815" s="70">
        <v>99.288154853164457</v>
      </c>
    </row>
    <row r="7816" spans="89:91">
      <c r="CK7816" s="63">
        <v>43241</v>
      </c>
      <c r="CL7816" s="70">
        <v>103.69397838914452</v>
      </c>
      <c r="CM7816" s="70">
        <v>99.064584271991208</v>
      </c>
    </row>
    <row r="7817" spans="89:91">
      <c r="CK7817" s="63">
        <v>43242</v>
      </c>
      <c r="CL7817" s="70">
        <v>103.86101033811788</v>
      </c>
      <c r="CM7817" s="70">
        <v>98.565190296273755</v>
      </c>
    </row>
    <row r="7818" spans="89:91">
      <c r="CK7818" s="63">
        <v>43243</v>
      </c>
      <c r="CL7818" s="70">
        <v>104.4467943438209</v>
      </c>
      <c r="CM7818" s="70">
        <v>99.299723103134724</v>
      </c>
    </row>
    <row r="7819" spans="89:91">
      <c r="CK7819" s="63">
        <v>43244</v>
      </c>
      <c r="CL7819" s="70">
        <v>104.96442839520286</v>
      </c>
      <c r="CM7819" s="70">
        <v>99.749539351666968</v>
      </c>
    </row>
    <row r="7820" spans="89:91">
      <c r="CK7820" s="63">
        <v>43245</v>
      </c>
      <c r="CL7820" s="70">
        <v>104.9097878925696</v>
      </c>
      <c r="CM7820" s="70">
        <v>99.692239794912865</v>
      </c>
    </row>
    <row r="7821" spans="89:91">
      <c r="CK7821" s="63">
        <v>43246</v>
      </c>
      <c r="CL7821" s="70">
        <v>104.8551758337108</v>
      </c>
      <c r="CM7821" s="70">
        <v>99.634973152989446</v>
      </c>
    </row>
    <row r="7822" spans="89:91">
      <c r="CK7822" s="63">
        <v>43247</v>
      </c>
      <c r="CL7822" s="70">
        <v>104.8005922038197</v>
      </c>
      <c r="CM7822" s="70">
        <v>99.577739406989352</v>
      </c>
    </row>
    <row r="7823" spans="89:91">
      <c r="CK7823" s="63">
        <v>43248</v>
      </c>
      <c r="CL7823" s="70">
        <v>104.40399147964365</v>
      </c>
      <c r="CM7823" s="70">
        <v>99.965549076194165</v>
      </c>
    </row>
    <row r="7824" spans="89:91">
      <c r="CK7824" s="63">
        <v>43249</v>
      </c>
      <c r="CL7824" s="70">
        <v>104.46335565553049</v>
      </c>
      <c r="CM7824" s="70">
        <v>100.43374487379052</v>
      </c>
    </row>
    <row r="7825" spans="89:91">
      <c r="CK7825" s="63">
        <v>43250</v>
      </c>
      <c r="CL7825" s="70">
        <v>104.97158906611985</v>
      </c>
      <c r="CM7825" s="70">
        <v>100.73973363477862</v>
      </c>
    </row>
    <row r="7826" spans="89:91">
      <c r="CK7826" s="63">
        <v>43251</v>
      </c>
      <c r="CL7826" s="70">
        <v>105.17338107999008</v>
      </c>
      <c r="CM7826" s="70">
        <v>100.80302275573889</v>
      </c>
    </row>
    <row r="7827" spans="89:91">
      <c r="CK7827" s="63">
        <v>43252</v>
      </c>
      <c r="CL7827" s="70">
        <v>104.98502750430868</v>
      </c>
      <c r="CM7827" s="70">
        <v>100.75125228114558</v>
      </c>
    </row>
    <row r="7828" spans="89:91">
      <c r="CK7828" s="63">
        <v>43253</v>
      </c>
      <c r="CL7828" s="70">
        <v>104.87743989965199</v>
      </c>
      <c r="CM7828" s="70">
        <v>100.63528956086512</v>
      </c>
    </row>
    <row r="7829" spans="89:91">
      <c r="CK7829" s="63">
        <v>43254</v>
      </c>
      <c r="CL7829" s="70">
        <v>104.76996254969495</v>
      </c>
      <c r="CM7829" s="70">
        <v>100.51946031140699</v>
      </c>
    </row>
    <row r="7830" spans="89:91">
      <c r="CK7830" s="63">
        <v>43255</v>
      </c>
      <c r="CL7830" s="70">
        <v>104.91834628837495</v>
      </c>
      <c r="CM7830" s="70">
        <v>100.38366352541935</v>
      </c>
    </row>
    <row r="7831" spans="89:91">
      <c r="CK7831" s="63">
        <v>43256</v>
      </c>
      <c r="CL7831" s="70">
        <v>104.20609864319459</v>
      </c>
      <c r="CM7831" s="70">
        <v>100.22796845652489</v>
      </c>
    </row>
    <row r="7832" spans="89:91">
      <c r="CK7832" s="63">
        <v>43257</v>
      </c>
      <c r="CL7832" s="70">
        <v>103.56909935050282</v>
      </c>
      <c r="CM7832" s="70">
        <v>99.87195271793496</v>
      </c>
    </row>
    <row r="7833" spans="89:91">
      <c r="CK7833" s="63">
        <v>43258</v>
      </c>
      <c r="CL7833" s="70">
        <v>102.81851056164449</v>
      </c>
      <c r="CM7833" s="70">
        <v>100.09753800503677</v>
      </c>
    </row>
    <row r="7834" spans="89:91">
      <c r="CK7834" s="63">
        <v>43259</v>
      </c>
      <c r="CL7834" s="70">
        <v>105.91586148203204</v>
      </c>
      <c r="CM7834" s="70">
        <v>101.28287828751537</v>
      </c>
    </row>
    <row r="7835" spans="89:91">
      <c r="CK7835" s="63">
        <v>43260</v>
      </c>
      <c r="CL7835" s="70">
        <v>105.80731996803823</v>
      </c>
      <c r="CM7835" s="70">
        <v>101.1663036761023</v>
      </c>
    </row>
    <row r="7836" spans="89:91">
      <c r="CK7836" s="63">
        <v>43261</v>
      </c>
      <c r="CL7836" s="70">
        <v>105.69888968630082</v>
      </c>
      <c r="CM7836" s="70">
        <v>101.0498632397863</v>
      </c>
    </row>
    <row r="7837" spans="89:91">
      <c r="CK7837" s="63">
        <v>43262</v>
      </c>
      <c r="CL7837" s="70">
        <v>108.46750911190396</v>
      </c>
      <c r="CM7837" s="70">
        <v>103.68520258504527</v>
      </c>
    </row>
    <row r="7838" spans="89:91">
      <c r="CK7838" s="63">
        <v>43263</v>
      </c>
      <c r="CL7838" s="70">
        <v>107.35824919663288</v>
      </c>
      <c r="CM7838" s="70">
        <v>102.57003734012083</v>
      </c>
    </row>
    <row r="7839" spans="89:91">
      <c r="CK7839" s="63">
        <v>43264</v>
      </c>
      <c r="CL7839" s="70">
        <v>108.28648002868732</v>
      </c>
      <c r="CM7839" s="70">
        <v>103.44666066327471</v>
      </c>
    </row>
    <row r="7840" spans="89:91">
      <c r="CK7840" s="63">
        <v>43265</v>
      </c>
      <c r="CL7840" s="70">
        <v>114.22537866342593</v>
      </c>
      <c r="CM7840" s="70">
        <v>110.08363067633913</v>
      </c>
    </row>
    <row r="7841" spans="89:91">
      <c r="CK7841" s="63">
        <v>43266</v>
      </c>
      <c r="CL7841" s="70">
        <v>112.86195869089288</v>
      </c>
      <c r="CM7841" s="70">
        <v>108.56757912345489</v>
      </c>
    </row>
    <row r="7842" spans="89:91">
      <c r="CK7842" s="63">
        <v>43267</v>
      </c>
      <c r="CL7842" s="70">
        <v>112.74629888605155</v>
      </c>
      <c r="CM7842" s="70">
        <v>108.44261996389736</v>
      </c>
    </row>
    <row r="7843" spans="89:91">
      <c r="CK7843" s="63">
        <v>43268</v>
      </c>
      <c r="CL7843" s="70">
        <v>112.63075760821972</v>
      </c>
      <c r="CM7843" s="70">
        <v>108.31780462988779</v>
      </c>
    </row>
    <row r="7844" spans="89:91">
      <c r="CK7844" s="63">
        <v>43269</v>
      </c>
      <c r="CL7844" s="70">
        <v>113.48162541012825</v>
      </c>
      <c r="CM7844" s="70">
        <v>109.10298379975612</v>
      </c>
    </row>
    <row r="7845" spans="89:91">
      <c r="CK7845" s="63">
        <v>43270</v>
      </c>
      <c r="CL7845" s="70">
        <v>113.91610091630145</v>
      </c>
      <c r="CM7845" s="70">
        <v>109.68864601816418</v>
      </c>
    </row>
    <row r="7846" spans="89:91">
      <c r="CK7846" s="63">
        <v>43271</v>
      </c>
      <c r="CL7846" s="70">
        <v>113.79936083706579</v>
      </c>
      <c r="CM7846" s="70">
        <v>109.56239653254337</v>
      </c>
    </row>
    <row r="7847" spans="89:91">
      <c r="CK7847" s="63">
        <v>43272</v>
      </c>
      <c r="CL7847" s="70">
        <v>112.23118398193903</v>
      </c>
      <c r="CM7847" s="70">
        <v>108.41131267414593</v>
      </c>
    </row>
    <row r="7848" spans="89:91">
      <c r="CK7848" s="63">
        <v>43273</v>
      </c>
      <c r="CL7848" s="70">
        <v>110.47362070487101</v>
      </c>
      <c r="CM7848" s="70">
        <v>106.35706423409198</v>
      </c>
    </row>
    <row r="7849" spans="89:91">
      <c r="CK7849" s="63">
        <v>43274</v>
      </c>
      <c r="CL7849" s="70">
        <v>110.36040844487613</v>
      </c>
      <c r="CM7849" s="70">
        <v>106.23464933392566</v>
      </c>
    </row>
    <row r="7850" spans="89:91">
      <c r="CK7850" s="63">
        <v>43275</v>
      </c>
      <c r="CL7850" s="70">
        <v>110.24731220367137</v>
      </c>
      <c r="CM7850" s="70">
        <v>106.11237533091449</v>
      </c>
    </row>
    <row r="7851" spans="89:91">
      <c r="CK7851" s="63">
        <v>43276</v>
      </c>
      <c r="CL7851" s="70">
        <v>110.31909926808319</v>
      </c>
      <c r="CM7851" s="70">
        <v>106.30417095459653</v>
      </c>
    </row>
    <row r="7852" spans="89:91">
      <c r="CK7852" s="63">
        <v>43277</v>
      </c>
      <c r="CL7852" s="70">
        <v>109.98073772047965</v>
      </c>
      <c r="CM7852" s="70">
        <v>106.22101287927201</v>
      </c>
    </row>
    <row r="7853" spans="89:91">
      <c r="CK7853" s="63">
        <v>43278</v>
      </c>
      <c r="CL7853" s="70">
        <v>110.25153452105982</v>
      </c>
      <c r="CM7853" s="70">
        <v>107.42988285769094</v>
      </c>
    </row>
    <row r="7854" spans="89:91">
      <c r="CK7854" s="63">
        <v>43279</v>
      </c>
      <c r="CL7854" s="70">
        <v>112.82994670654209</v>
      </c>
      <c r="CM7854" s="70">
        <v>109.887213991115</v>
      </c>
    </row>
    <row r="7855" spans="89:91">
      <c r="CK7855" s="63">
        <v>43280</v>
      </c>
      <c r="CL7855" s="70">
        <v>115.71082818417007</v>
      </c>
      <c r="CM7855" s="70">
        <v>112.69029296718769</v>
      </c>
    </row>
    <row r="7856" spans="89:91">
      <c r="CK7856" s="63">
        <v>43281</v>
      </c>
      <c r="CL7856" s="70">
        <v>115.5922488864063</v>
      </c>
      <c r="CM7856" s="70">
        <v>112.56058864465271</v>
      </c>
    </row>
    <row r="7857" spans="89:91">
      <c r="CK7857" s="63">
        <v>43282</v>
      </c>
      <c r="CL7857" s="70">
        <v>115.49185873878332</v>
      </c>
      <c r="CM7857" s="70">
        <v>112.45060572393001</v>
      </c>
    </row>
    <row r="7858" spans="89:91">
      <c r="CK7858" s="63">
        <v>43283</v>
      </c>
      <c r="CL7858" s="70">
        <v>112.65013163715088</v>
      </c>
      <c r="CM7858" s="70">
        <v>110.20252772232537</v>
      </c>
    </row>
    <row r="7859" spans="89:91">
      <c r="CK7859" s="63">
        <v>43284</v>
      </c>
      <c r="CL7859" s="70">
        <v>111.09666625239356</v>
      </c>
      <c r="CM7859" s="70">
        <v>108.15312071819432</v>
      </c>
    </row>
    <row r="7860" spans="89:91">
      <c r="CK7860" s="63">
        <v>43285</v>
      </c>
      <c r="CL7860" s="70">
        <v>112.0271147032869</v>
      </c>
      <c r="CM7860" s="70">
        <v>109.10026638270256</v>
      </c>
    </row>
    <row r="7861" spans="89:91">
      <c r="CK7861" s="63">
        <v>43286</v>
      </c>
      <c r="CL7861" s="70">
        <v>111.56012125400447</v>
      </c>
      <c r="CM7861" s="70">
        <v>108.91944076428922</v>
      </c>
    </row>
    <row r="7862" spans="89:91">
      <c r="CK7862" s="63">
        <v>43287</v>
      </c>
      <c r="CL7862" s="70">
        <v>111.5636911721827</v>
      </c>
      <c r="CM7862" s="70">
        <v>108.23454092008117</v>
      </c>
    </row>
    <row r="7863" spans="89:91">
      <c r="CK7863" s="63">
        <v>43288</v>
      </c>
      <c r="CL7863" s="70">
        <v>111.46984136031357</v>
      </c>
      <c r="CM7863" s="70">
        <v>108.13219484791922</v>
      </c>
    </row>
    <row r="7864" spans="89:91">
      <c r="CK7864" s="63">
        <v>43289</v>
      </c>
      <c r="CL7864" s="70">
        <v>111.37607049695444</v>
      </c>
      <c r="CM7864" s="70">
        <v>108.02994555372111</v>
      </c>
    </row>
    <row r="7865" spans="89:91">
      <c r="CK7865" s="63">
        <v>43290</v>
      </c>
      <c r="CL7865" s="70">
        <v>111.28237851569207</v>
      </c>
      <c r="CM7865" s="70">
        <v>107.92779294597399</v>
      </c>
    </row>
    <row r="7866" spans="89:91">
      <c r="CK7866" s="63">
        <v>43291</v>
      </c>
      <c r="CL7866" s="70">
        <v>109.56258838136559</v>
      </c>
      <c r="CM7866" s="70">
        <v>105.77743440369532</v>
      </c>
    </row>
    <row r="7867" spans="89:91">
      <c r="CK7867" s="63">
        <v>43292</v>
      </c>
      <c r="CL7867" s="70">
        <v>108.64584106568309</v>
      </c>
      <c r="CM7867" s="70">
        <v>105.75463310570728</v>
      </c>
    </row>
    <row r="7868" spans="89:91">
      <c r="CK7868" s="63">
        <v>43293</v>
      </c>
      <c r="CL7868" s="70">
        <v>107.95253597500545</v>
      </c>
      <c r="CM7868" s="70">
        <v>105.03744541723242</v>
      </c>
    </row>
    <row r="7869" spans="89:91">
      <c r="CK7869" s="63">
        <v>43294</v>
      </c>
      <c r="CL7869" s="70">
        <v>107.91235144447731</v>
      </c>
      <c r="CM7869" s="70">
        <v>104.86104712893176</v>
      </c>
    </row>
    <row r="7870" spans="89:91">
      <c r="CK7870" s="63">
        <v>43295</v>
      </c>
      <c r="CL7870" s="70">
        <v>107.82157321927687</v>
      </c>
      <c r="CM7870" s="70">
        <v>104.76189101661117</v>
      </c>
    </row>
    <row r="7871" spans="89:91">
      <c r="CK7871" s="63">
        <v>43296</v>
      </c>
      <c r="CL7871" s="70">
        <v>107.7308713587007</v>
      </c>
      <c r="CM7871" s="70">
        <v>104.66282866584343</v>
      </c>
    </row>
    <row r="7872" spans="89:91">
      <c r="CK7872" s="63">
        <v>43297</v>
      </c>
      <c r="CL7872" s="70">
        <v>108.28683358342639</v>
      </c>
      <c r="CM7872" s="70">
        <v>105.14028700002963</v>
      </c>
    </row>
    <row r="7873" spans="89:91">
      <c r="CK7873" s="63">
        <v>43298</v>
      </c>
      <c r="CL7873" s="70">
        <v>108.8738972243586</v>
      </c>
      <c r="CM7873" s="70">
        <v>105.77031730396729</v>
      </c>
    </row>
    <row r="7874" spans="89:91">
      <c r="CK7874" s="63">
        <v>43299</v>
      </c>
      <c r="CL7874" s="70">
        <v>109.01946302914942</v>
      </c>
      <c r="CM7874" s="70">
        <v>105.85440935617571</v>
      </c>
    </row>
    <row r="7875" spans="89:91">
      <c r="CK7875" s="63">
        <v>43300</v>
      </c>
      <c r="CL7875" s="70">
        <v>109.17602833806311</v>
      </c>
      <c r="CM7875" s="70">
        <v>106.37125879592509</v>
      </c>
    </row>
    <row r="7876" spans="89:91">
      <c r="CK7876" s="63">
        <v>43301</v>
      </c>
      <c r="CL7876" s="70">
        <v>109.38382139988809</v>
      </c>
      <c r="CM7876" s="70">
        <v>105.58540316370512</v>
      </c>
    </row>
    <row r="7877" spans="89:91">
      <c r="CK7877" s="63">
        <v>43302</v>
      </c>
      <c r="CL7877" s="70">
        <v>109.29180534204662</v>
      </c>
      <c r="CM7877" s="70">
        <v>105.48556210372942</v>
      </c>
    </row>
    <row r="7878" spans="89:91">
      <c r="CK7878" s="63">
        <v>43303</v>
      </c>
      <c r="CL7878" s="70">
        <v>109.19986669012125</v>
      </c>
      <c r="CM7878" s="70">
        <v>105.38581545298982</v>
      </c>
    </row>
    <row r="7879" spans="89:91">
      <c r="CK7879" s="63">
        <v>43304</v>
      </c>
      <c r="CL7879" s="70">
        <v>108.9563279136129</v>
      </c>
      <c r="CM7879" s="70">
        <v>105.4388624160818</v>
      </c>
    </row>
    <row r="7880" spans="89:91">
      <c r="CK7880" s="63">
        <v>43305</v>
      </c>
      <c r="CL7880" s="70">
        <v>108.82806890244707</v>
      </c>
      <c r="CM7880" s="70">
        <v>104.80521776687375</v>
      </c>
    </row>
    <row r="7881" spans="89:91">
      <c r="CK7881" s="63">
        <v>43306</v>
      </c>
      <c r="CL7881" s="70">
        <v>108.91557641815955</v>
      </c>
      <c r="CM7881" s="70">
        <v>104.3631904909241</v>
      </c>
    </row>
    <row r="7882" spans="89:91">
      <c r="CK7882" s="63">
        <v>43307</v>
      </c>
      <c r="CL7882" s="70">
        <v>108.50293404577759</v>
      </c>
      <c r="CM7882" s="70">
        <v>104.34063841356989</v>
      </c>
    </row>
    <row r="7883" spans="89:91">
      <c r="CK7883" s="63">
        <v>43308</v>
      </c>
      <c r="CL7883" s="70">
        <v>108.2436857221299</v>
      </c>
      <c r="CM7883" s="70">
        <v>103.91871398780253</v>
      </c>
    </row>
    <row r="7884" spans="89:91">
      <c r="CK7884" s="63">
        <v>43309</v>
      </c>
      <c r="CL7884" s="70">
        <v>108.15262877130381</v>
      </c>
      <c r="CM7884" s="70">
        <v>103.82044894126227</v>
      </c>
    </row>
    <row r="7885" spans="89:91">
      <c r="CK7885" s="63">
        <v>43310</v>
      </c>
      <c r="CL7885" s="70">
        <v>108.06164841957207</v>
      </c>
      <c r="CM7885" s="70">
        <v>103.72227681368724</v>
      </c>
    </row>
    <row r="7886" spans="89:91">
      <c r="CK7886" s="63">
        <v>43311</v>
      </c>
      <c r="CL7886" s="70">
        <v>107.82005116112742</v>
      </c>
      <c r="CM7886" s="70">
        <v>103.35873754187229</v>
      </c>
    </row>
    <row r="7887" spans="89:91">
      <c r="CK7887" s="63">
        <v>43312</v>
      </c>
      <c r="CL7887" s="70">
        <v>108.0439589863102</v>
      </c>
      <c r="CM7887" s="70">
        <v>103.8482504126226</v>
      </c>
    </row>
    <row r="7888" spans="89:91">
      <c r="CK7888" s="63">
        <v>43313</v>
      </c>
      <c r="CL7888" s="70">
        <v>108.52026187281936</v>
      </c>
      <c r="CM7888" s="70">
        <v>104.16131630684201</v>
      </c>
    </row>
    <row r="7889" spans="89:91">
      <c r="CK7889" s="63">
        <v>43314</v>
      </c>
      <c r="CL7889" s="70">
        <v>107.80066433833197</v>
      </c>
      <c r="CM7889" s="70">
        <v>103.75534144541426</v>
      </c>
    </row>
    <row r="7890" spans="89:91">
      <c r="CK7890" s="63">
        <v>43315</v>
      </c>
      <c r="CL7890" s="70">
        <v>107.51208541721226</v>
      </c>
      <c r="CM7890" s="70">
        <v>103.0292727055154</v>
      </c>
    </row>
    <row r="7891" spans="89:91">
      <c r="CK7891" s="63">
        <v>43316</v>
      </c>
      <c r="CL7891" s="70">
        <v>107.39061885936889</v>
      </c>
      <c r="CM7891" s="70">
        <v>102.90811363003134</v>
      </c>
    </row>
    <row r="7892" spans="89:91">
      <c r="CK7892" s="63">
        <v>43317</v>
      </c>
      <c r="CL7892" s="70">
        <v>107.26928953376888</v>
      </c>
      <c r="CM7892" s="70">
        <v>102.78709703368142</v>
      </c>
    </row>
    <row r="7893" spans="89:91">
      <c r="CK7893" s="63">
        <v>43318</v>
      </c>
      <c r="CL7893" s="70">
        <v>106.88477372989227</v>
      </c>
      <c r="CM7893" s="70">
        <v>102.81670457045968</v>
      </c>
    </row>
    <row r="7894" spans="89:91">
      <c r="CK7894" s="63">
        <v>43319</v>
      </c>
      <c r="CL7894" s="70">
        <v>106.90926416642574</v>
      </c>
      <c r="CM7894" s="70">
        <v>102.94004086539074</v>
      </c>
    </row>
    <row r="7895" spans="89:91">
      <c r="CK7895" s="63">
        <v>43320</v>
      </c>
      <c r="CL7895" s="70">
        <v>107.66471639604525</v>
      </c>
      <c r="CM7895" s="70">
        <v>103.77605340058119</v>
      </c>
    </row>
    <row r="7896" spans="89:91">
      <c r="CK7896" s="63">
        <v>43321</v>
      </c>
      <c r="CL7896" s="70">
        <v>108.69299501109124</v>
      </c>
      <c r="CM7896" s="70">
        <v>105.37845908002163</v>
      </c>
    </row>
    <row r="7897" spans="89:91">
      <c r="CK7897" s="63">
        <v>43322</v>
      </c>
      <c r="CL7897" s="70">
        <v>111.93375217250914</v>
      </c>
      <c r="CM7897" s="70">
        <v>109.52313127191458</v>
      </c>
    </row>
    <row r="7898" spans="89:91">
      <c r="CK7898" s="63">
        <v>43323</v>
      </c>
      <c r="CL7898" s="70">
        <v>111.80729004008816</v>
      </c>
      <c r="CM7898" s="70">
        <v>109.39433562985511</v>
      </c>
    </row>
    <row r="7899" spans="89:91">
      <c r="CK7899" s="63">
        <v>43324</v>
      </c>
      <c r="CL7899" s="70">
        <v>111.68097078388304</v>
      </c>
      <c r="CM7899" s="70">
        <v>109.26569144728387</v>
      </c>
    </row>
    <row r="7900" spans="89:91">
      <c r="CK7900" s="63">
        <v>43325</v>
      </c>
      <c r="CL7900" s="70">
        <v>113.47634247004422</v>
      </c>
      <c r="CM7900" s="70">
        <v>111.65574928176844</v>
      </c>
    </row>
    <row r="7901" spans="89:91">
      <c r="CK7901" s="63">
        <v>43326</v>
      </c>
      <c r="CL7901" s="70">
        <v>112.29095398005369</v>
      </c>
      <c r="CM7901" s="70">
        <v>110.35050421604208</v>
      </c>
    </row>
    <row r="7902" spans="89:91">
      <c r="CK7902" s="63">
        <v>43327</v>
      </c>
      <c r="CL7902" s="70">
        <v>113.64139111062616</v>
      </c>
      <c r="CM7902" s="70">
        <v>111.67247782198186</v>
      </c>
    </row>
    <row r="7903" spans="89:91">
      <c r="CK7903" s="63">
        <v>43328</v>
      </c>
      <c r="CL7903" s="70">
        <v>112.70263798668434</v>
      </c>
      <c r="CM7903" s="70">
        <v>110.94626846028527</v>
      </c>
    </row>
    <row r="7904" spans="89:91">
      <c r="CK7904" s="63">
        <v>43329</v>
      </c>
      <c r="CL7904" s="70">
        <v>112.38958892025749</v>
      </c>
      <c r="CM7904" s="70">
        <v>110.85293591710358</v>
      </c>
    </row>
    <row r="7905" spans="89:91">
      <c r="CK7905" s="63">
        <v>43330</v>
      </c>
      <c r="CL7905" s="70">
        <v>112.26261178600696</v>
      </c>
      <c r="CM7905" s="70">
        <v>110.72257646800989</v>
      </c>
    </row>
    <row r="7906" spans="89:91">
      <c r="CK7906" s="63">
        <v>43331</v>
      </c>
      <c r="CL7906" s="70">
        <v>112.13577810981847</v>
      </c>
      <c r="CM7906" s="70">
        <v>110.5923703173907</v>
      </c>
    </row>
    <row r="7907" spans="89:91">
      <c r="CK7907" s="63">
        <v>43332</v>
      </c>
      <c r="CL7907" s="70">
        <v>112.00908772961395</v>
      </c>
      <c r="CM7907" s="70">
        <v>110.46231728497197</v>
      </c>
    </row>
    <row r="7908" spans="89:91">
      <c r="CK7908" s="63">
        <v>43333</v>
      </c>
      <c r="CL7908" s="70">
        <v>112.54363278541098</v>
      </c>
      <c r="CM7908" s="70">
        <v>110.88685144793133</v>
      </c>
    </row>
    <row r="7909" spans="89:91">
      <c r="CK7909" s="63">
        <v>43334</v>
      </c>
      <c r="CL7909" s="70">
        <v>112.68452761111905</v>
      </c>
      <c r="CM7909" s="70">
        <v>111.67942254956988</v>
      </c>
    </row>
    <row r="7910" spans="89:91">
      <c r="CK7910" s="63">
        <v>43335</v>
      </c>
      <c r="CL7910" s="70">
        <v>112.75800393210507</v>
      </c>
      <c r="CM7910" s="70">
        <v>112.43310082808735</v>
      </c>
    </row>
    <row r="7911" spans="89:91">
      <c r="CK7911" s="63">
        <v>43336</v>
      </c>
      <c r="CL7911" s="70">
        <v>114.49195468775454</v>
      </c>
      <c r="CM7911" s="70">
        <v>113.81099670493758</v>
      </c>
    </row>
    <row r="7912" spans="89:91">
      <c r="CK7912" s="63">
        <v>43337</v>
      </c>
      <c r="CL7912" s="70">
        <v>114.36260231231961</v>
      </c>
      <c r="CM7912" s="70">
        <v>113.67715867251638</v>
      </c>
    </row>
    <row r="7913" spans="89:91">
      <c r="CK7913" s="63">
        <v>43338</v>
      </c>
      <c r="CL7913" s="70">
        <v>114.23339607848104</v>
      </c>
      <c r="CM7913" s="70">
        <v>113.54347802927057</v>
      </c>
    </row>
    <row r="7914" spans="89:91">
      <c r="CK7914" s="63">
        <v>43339</v>
      </c>
      <c r="CL7914" s="70">
        <v>114.77694932394084</v>
      </c>
      <c r="CM7914" s="70">
        <v>113.66687034485054</v>
      </c>
    </row>
    <row r="7915" spans="89:91">
      <c r="CK7915" s="63">
        <v>43340</v>
      </c>
      <c r="CL7915" s="70">
        <v>115.70029749756978</v>
      </c>
      <c r="CM7915" s="70">
        <v>114.92624722120672</v>
      </c>
    </row>
    <row r="7916" spans="89:91">
      <c r="CK7916" s="63">
        <v>43341</v>
      </c>
      <c r="CL7916" s="70">
        <v>125.13663438458131</v>
      </c>
      <c r="CM7916" s="70">
        <v>124.49433242343537</v>
      </c>
    </row>
    <row r="7917" spans="89:91">
      <c r="CK7917" s="63">
        <v>43342</v>
      </c>
      <c r="CL7917" s="70">
        <v>137.903245991284</v>
      </c>
      <c r="CM7917" s="70">
        <v>137.51418266749093</v>
      </c>
    </row>
    <row r="7918" spans="89:91">
      <c r="CK7918" s="63">
        <v>43343</v>
      </c>
      <c r="CL7918" s="70">
        <v>135.43082302512056</v>
      </c>
      <c r="CM7918" s="70">
        <v>134.61272703220067</v>
      </c>
    </row>
    <row r="7919" spans="89:91">
      <c r="CK7919" s="63">
        <v>43344</v>
      </c>
      <c r="CL7919" s="70">
        <v>135.15235740834652</v>
      </c>
      <c r="CM7919" s="70">
        <v>134.34427138234983</v>
      </c>
    </row>
    <row r="7920" spans="89:91">
      <c r="CK7920" s="63">
        <v>43345</v>
      </c>
      <c r="CL7920" s="70">
        <v>134.86521110310704</v>
      </c>
      <c r="CM7920" s="70">
        <v>134.06742964069764</v>
      </c>
    </row>
    <row r="7921" spans="89:91">
      <c r="CK7921" s="63">
        <v>43346</v>
      </c>
      <c r="CL7921" s="70">
        <v>136.55724132047999</v>
      </c>
      <c r="CM7921" s="70">
        <v>135.78804134468606</v>
      </c>
    </row>
    <row r="7922" spans="89:91">
      <c r="CK7922" s="63">
        <v>43347</v>
      </c>
      <c r="CL7922" s="70">
        <v>140.96481864373746</v>
      </c>
      <c r="CM7922" s="70">
        <v>140.87058198715386</v>
      </c>
    </row>
    <row r="7923" spans="89:91">
      <c r="CK7923" s="63">
        <v>43348</v>
      </c>
      <c r="CL7923" s="70">
        <v>139.35303525508226</v>
      </c>
      <c r="CM7923" s="70">
        <v>138.84473239508981</v>
      </c>
    </row>
    <row r="7924" spans="89:91">
      <c r="CK7924" s="63">
        <v>43349</v>
      </c>
      <c r="CL7924" s="70">
        <v>135.29089370019204</v>
      </c>
      <c r="CM7924" s="70">
        <v>134.76990443086845</v>
      </c>
    </row>
    <row r="7925" spans="89:91">
      <c r="CK7925" s="63">
        <v>43350</v>
      </c>
      <c r="CL7925" s="70">
        <v>134.18221612363828</v>
      </c>
      <c r="CM7925" s="70">
        <v>133.19587536936751</v>
      </c>
    </row>
    <row r="7926" spans="89:91">
      <c r="CK7926" s="63">
        <v>43351</v>
      </c>
      <c r="CL7926" s="70">
        <v>133.89713099210539</v>
      </c>
      <c r="CM7926" s="70">
        <v>132.92140011457087</v>
      </c>
    </row>
    <row r="7927" spans="89:91">
      <c r="CK7927" s="63">
        <v>43352</v>
      </c>
      <c r="CL7927" s="70">
        <v>133.61265155583197</v>
      </c>
      <c r="CM7927" s="70">
        <v>132.64749046787045</v>
      </c>
    </row>
    <row r="7928" spans="89:91">
      <c r="CK7928" s="63">
        <v>43353</v>
      </c>
      <c r="CL7928" s="70">
        <v>133.77667175262437</v>
      </c>
      <c r="CM7928" s="70">
        <v>133.76981751711287</v>
      </c>
    </row>
    <row r="7929" spans="89:91">
      <c r="CK7929" s="63">
        <v>43354</v>
      </c>
      <c r="CL7929" s="70">
        <v>135.09798425542115</v>
      </c>
      <c r="CM7929" s="70">
        <v>135.49764332102353</v>
      </c>
    </row>
    <row r="7930" spans="89:91">
      <c r="CK7930" s="63">
        <v>43355</v>
      </c>
      <c r="CL7930" s="70">
        <v>136.5768526014412</v>
      </c>
      <c r="CM7930" s="70">
        <v>136.31967396957273</v>
      </c>
    </row>
    <row r="7931" spans="89:91">
      <c r="CK7931" s="63">
        <v>43356</v>
      </c>
      <c r="CL7931" s="70">
        <v>140.5781590848546</v>
      </c>
      <c r="CM7931" s="70">
        <v>140.66230114566346</v>
      </c>
    </row>
    <row r="7932" spans="89:91">
      <c r="CK7932" s="63">
        <v>43357</v>
      </c>
      <c r="CL7932" s="70">
        <v>141.22452759799182</v>
      </c>
      <c r="CM7932" s="70">
        <v>141.4727042941675</v>
      </c>
    </row>
    <row r="7933" spans="89:91">
      <c r="CK7933" s="63">
        <v>43358</v>
      </c>
      <c r="CL7933" s="70">
        <v>140.92448028778156</v>
      </c>
      <c r="CM7933" s="70">
        <v>141.18117307031974</v>
      </c>
    </row>
    <row r="7934" spans="89:91">
      <c r="CK7934" s="63">
        <v>43359</v>
      </c>
      <c r="CL7934" s="70">
        <v>140.62507046165354</v>
      </c>
      <c r="CM7934" s="70">
        <v>140.89024260161338</v>
      </c>
    </row>
    <row r="7935" spans="89:91">
      <c r="CK7935" s="63">
        <v>43360</v>
      </c>
      <c r="CL7935" s="70">
        <v>139.40873734966453</v>
      </c>
      <c r="CM7935" s="70">
        <v>139.43588829723089</v>
      </c>
    </row>
    <row r="7936" spans="89:91">
      <c r="CK7936" s="63">
        <v>43361</v>
      </c>
      <c r="CL7936" s="70">
        <v>140.04752874622127</v>
      </c>
      <c r="CM7936" s="70">
        <v>139.85608933934358</v>
      </c>
    </row>
    <row r="7937" spans="89:91">
      <c r="CK7937" s="63">
        <v>43362</v>
      </c>
      <c r="CL7937" s="70">
        <v>138.32138826201731</v>
      </c>
      <c r="CM7937" s="70">
        <v>137.73770973713064</v>
      </c>
    </row>
    <row r="7938" spans="89:91">
      <c r="CK7938" s="63">
        <v>43363</v>
      </c>
      <c r="CL7938" s="70">
        <v>135.18273593202554</v>
      </c>
      <c r="CM7938" s="70">
        <v>133.91323722727671</v>
      </c>
    </row>
    <row r="7939" spans="89:91">
      <c r="CK7939" s="63">
        <v>43364</v>
      </c>
      <c r="CL7939" s="70">
        <v>131.44252091551567</v>
      </c>
      <c r="CM7939" s="70">
        <v>129.96400758990191</v>
      </c>
    </row>
    <row r="7940" spans="89:91">
      <c r="CK7940" s="63">
        <v>43365</v>
      </c>
      <c r="CL7940" s="70">
        <v>131.16325657299137</v>
      </c>
      <c r="CM7940" s="70">
        <v>129.69619220899233</v>
      </c>
    </row>
    <row r="7941" spans="89:91">
      <c r="CK7941" s="63">
        <v>43366</v>
      </c>
      <c r="CL7941" s="70">
        <v>130.88458555880911</v>
      </c>
      <c r="CM7941" s="70">
        <v>129.42892871225112</v>
      </c>
    </row>
    <row r="7942" spans="89:91">
      <c r="CK7942" s="63">
        <v>43367</v>
      </c>
      <c r="CL7942" s="70">
        <v>130.63392865053979</v>
      </c>
      <c r="CM7942" s="70">
        <v>129.68373231219778</v>
      </c>
    </row>
    <row r="7943" spans="89:91">
      <c r="CK7943" s="63">
        <v>43368</v>
      </c>
      <c r="CL7943" s="70">
        <v>132.8698582506839</v>
      </c>
      <c r="CM7943" s="70">
        <v>132.19218338132353</v>
      </c>
    </row>
    <row r="7944" spans="89:91">
      <c r="CK7944" s="63">
        <v>43369</v>
      </c>
      <c r="CL7944" s="70">
        <v>134.88299906099519</v>
      </c>
      <c r="CM7944" s="70">
        <v>133.33938556602629</v>
      </c>
    </row>
    <row r="7945" spans="89:91">
      <c r="CK7945" s="63">
        <v>43370</v>
      </c>
      <c r="CL7945" s="70">
        <v>138.80659617736782</v>
      </c>
      <c r="CM7945" s="70">
        <v>137.17645284030931</v>
      </c>
    </row>
    <row r="7946" spans="89:91">
      <c r="CK7946" s="63">
        <v>43371</v>
      </c>
      <c r="CL7946" s="70">
        <v>143.60424537837818</v>
      </c>
      <c r="CM7946" s="70">
        <v>142.23849402327437</v>
      </c>
    </row>
    <row r="7947" spans="89:91">
      <c r="CK7947" s="63">
        <v>43372</v>
      </c>
      <c r="CL7947" s="70">
        <v>143.29914209148166</v>
      </c>
      <c r="CM7947" s="70">
        <v>141.94538474507286</v>
      </c>
    </row>
    <row r="7948" spans="89:91">
      <c r="CK7948" s="63">
        <v>43373</v>
      </c>
      <c r="CL7948" s="70">
        <v>142.99468703065554</v>
      </c>
      <c r="CM7948" s="70">
        <v>141.65287947389183</v>
      </c>
    </row>
    <row r="7949" spans="89:91">
      <c r="CK7949" s="63">
        <v>43374</v>
      </c>
      <c r="CL7949" s="70">
        <v>137.57515981256455</v>
      </c>
      <c r="CM7949" s="70">
        <v>135.75818424159456</v>
      </c>
    </row>
    <row r="7950" spans="89:91">
      <c r="CK7950" s="63">
        <v>43375</v>
      </c>
      <c r="CL7950" s="70">
        <v>133.07413696856639</v>
      </c>
      <c r="CM7950" s="70">
        <v>130.40335328675502</v>
      </c>
    </row>
    <row r="7951" spans="89:91">
      <c r="CK7951" s="63">
        <v>43376</v>
      </c>
      <c r="CL7951" s="70">
        <v>131.42935808701478</v>
      </c>
      <c r="CM7951" s="70">
        <v>128.79021551770435</v>
      </c>
    </row>
    <row r="7952" spans="89:91">
      <c r="CK7952" s="63">
        <v>43377</v>
      </c>
      <c r="CL7952" s="70">
        <v>132.84628760361292</v>
      </c>
      <c r="CM7952" s="70">
        <v>130.66174542174727</v>
      </c>
    </row>
    <row r="7953" spans="89:91">
      <c r="CK7953" s="63">
        <v>43378</v>
      </c>
      <c r="CL7953" s="70">
        <v>131.64513012566758</v>
      </c>
      <c r="CM7953" s="70">
        <v>128.88244250051449</v>
      </c>
    </row>
    <row r="7954" spans="89:91">
      <c r="CK7954" s="63">
        <v>43379</v>
      </c>
      <c r="CL7954" s="70">
        <v>131.42579677894219</v>
      </c>
      <c r="CM7954" s="70">
        <v>128.67278674495867</v>
      </c>
    </row>
    <row r="7955" spans="89:91">
      <c r="CK7955" s="63">
        <v>43380</v>
      </c>
      <c r="CL7955" s="70">
        <v>131.20682886249855</v>
      </c>
      <c r="CM7955" s="70">
        <v>128.46347204079038</v>
      </c>
    </row>
    <row r="7956" spans="89:91">
      <c r="CK7956" s="63">
        <v>43381</v>
      </c>
      <c r="CL7956" s="70">
        <v>130.30841679424927</v>
      </c>
      <c r="CM7956" s="70">
        <v>126.83095425261293</v>
      </c>
    </row>
    <row r="7957" spans="89:91">
      <c r="CK7957" s="63">
        <v>43382</v>
      </c>
      <c r="CL7957" s="70">
        <v>129.39479250577634</v>
      </c>
      <c r="CM7957" s="70">
        <v>125.60947292961612</v>
      </c>
    </row>
    <row r="7958" spans="89:91">
      <c r="CK7958" s="63">
        <v>43383</v>
      </c>
      <c r="CL7958" s="70">
        <v>129.2426556687208</v>
      </c>
      <c r="CM7958" s="70">
        <v>125.84432964641879</v>
      </c>
    </row>
    <row r="7959" spans="89:91">
      <c r="CK7959" s="63">
        <v>43384</v>
      </c>
      <c r="CL7959" s="70">
        <v>126.70072416116409</v>
      </c>
      <c r="CM7959" s="70">
        <v>123.34606064523669</v>
      </c>
    </row>
    <row r="7960" spans="89:91">
      <c r="CK7960" s="63">
        <v>43385</v>
      </c>
      <c r="CL7960" s="70">
        <v>126.85442786086587</v>
      </c>
      <c r="CM7960" s="70">
        <v>123.75154103434446</v>
      </c>
    </row>
    <row r="7961" spans="89:91">
      <c r="CK7961" s="63">
        <v>43386</v>
      </c>
      <c r="CL7961" s="70">
        <v>126.64307628118272</v>
      </c>
      <c r="CM7961" s="70">
        <v>123.55023182314881</v>
      </c>
    </row>
    <row r="7962" spans="89:91">
      <c r="CK7962" s="63">
        <v>43387</v>
      </c>
      <c r="CL7962" s="70">
        <v>126.43207683339588</v>
      </c>
      <c r="CM7962" s="70">
        <v>123.34925008584297</v>
      </c>
    </row>
    <row r="7963" spans="89:91">
      <c r="CK7963" s="63">
        <v>43388</v>
      </c>
      <c r="CL7963" s="70">
        <v>126.22142893081995</v>
      </c>
      <c r="CM7963" s="70">
        <v>123.14859528971832</v>
      </c>
    </row>
    <row r="7964" spans="89:91">
      <c r="CK7964" s="63">
        <v>43389</v>
      </c>
      <c r="CL7964" s="70">
        <v>124.31738619840765</v>
      </c>
      <c r="CM7964" s="70">
        <v>120.43911859879134</v>
      </c>
    </row>
    <row r="7965" spans="89:91">
      <c r="CK7965" s="63">
        <v>43390</v>
      </c>
      <c r="CL7965" s="70">
        <v>124.91088915092432</v>
      </c>
      <c r="CM7965" s="70">
        <v>120.84441376308462</v>
      </c>
    </row>
    <row r="7966" spans="89:91">
      <c r="CK7966" s="63">
        <v>43391</v>
      </c>
      <c r="CL7966" s="70">
        <v>125.5957821610936</v>
      </c>
      <c r="CM7966" s="70">
        <v>122.21512169084089</v>
      </c>
    </row>
    <row r="7967" spans="89:91">
      <c r="CK7967" s="63">
        <v>43392</v>
      </c>
      <c r="CL7967" s="70">
        <v>125.20186711188788</v>
      </c>
      <c r="CM7967" s="70">
        <v>121.65009640805627</v>
      </c>
    </row>
    <row r="7968" spans="89:91">
      <c r="CK7968" s="63">
        <v>43393</v>
      </c>
      <c r="CL7968" s="70">
        <v>124.99326885607924</v>
      </c>
      <c r="CM7968" s="70">
        <v>121.45220566063533</v>
      </c>
    </row>
    <row r="7969" spans="89:91">
      <c r="CK7969" s="63">
        <v>43394</v>
      </c>
      <c r="CL7969" s="70">
        <v>124.78501814486664</v>
      </c>
      <c r="CM7969" s="70">
        <v>121.25463682621788</v>
      </c>
    </row>
    <row r="7970" spans="89:91">
      <c r="CK7970" s="63">
        <v>43395</v>
      </c>
      <c r="CL7970" s="70">
        <v>124.40939692244186</v>
      </c>
      <c r="CM7970" s="70">
        <v>120.79234857242517</v>
      </c>
    </row>
    <row r="7971" spans="89:91">
      <c r="CK7971" s="63">
        <v>43396</v>
      </c>
      <c r="CL7971" s="70">
        <v>124.44262531794226</v>
      </c>
      <c r="CM7971" s="70">
        <v>121.02584384091287</v>
      </c>
    </row>
    <row r="7972" spans="89:91">
      <c r="CK7972" s="63">
        <v>43397</v>
      </c>
      <c r="CL7972" s="70">
        <v>125.04866208257235</v>
      </c>
      <c r="CM7972" s="70">
        <v>122.1828870563463</v>
      </c>
    </row>
    <row r="7973" spans="89:91">
      <c r="CK7973" s="63">
        <v>43398</v>
      </c>
      <c r="CL7973" s="70">
        <v>124.5415933394776</v>
      </c>
      <c r="CM7973" s="70">
        <v>121.2917872500422</v>
      </c>
    </row>
    <row r="7974" spans="89:91">
      <c r="CK7974" s="63">
        <v>43399</v>
      </c>
      <c r="CL7974" s="70">
        <v>124.93268268814278</v>
      </c>
      <c r="CM7974" s="70">
        <v>121.25905463576059</v>
      </c>
    </row>
    <row r="7975" spans="89:91">
      <c r="CK7975" s="63">
        <v>43400</v>
      </c>
      <c r="CL7975" s="70">
        <v>124.72453291926635</v>
      </c>
      <c r="CM7975" s="70">
        <v>121.06180000414126</v>
      </c>
    </row>
    <row r="7976" spans="89:91">
      <c r="CK7976" s="63">
        <v>43401</v>
      </c>
      <c r="CL7976" s="70">
        <v>124.51672994776391</v>
      </c>
      <c r="CM7976" s="70">
        <v>120.86486625074261</v>
      </c>
    </row>
    <row r="7977" spans="89:91">
      <c r="CK7977" s="63">
        <v>43402</v>
      </c>
      <c r="CL7977" s="70">
        <v>123.99843423105925</v>
      </c>
      <c r="CM7977" s="70">
        <v>120.86478095269545</v>
      </c>
    </row>
    <row r="7978" spans="89:91">
      <c r="CK7978" s="63">
        <v>43403</v>
      </c>
      <c r="CL7978" s="70">
        <v>122.60971188376406</v>
      </c>
      <c r="CM7978" s="70">
        <v>120.04684108557031</v>
      </c>
    </row>
    <row r="7979" spans="89:91">
      <c r="CK7979" s="63">
        <v>43404</v>
      </c>
      <c r="CL7979" s="70">
        <v>119.54986693136101</v>
      </c>
      <c r="CM7979" s="70">
        <v>117.37029485188337</v>
      </c>
    </row>
    <row r="7980" spans="89:91">
      <c r="CK7980" s="63">
        <v>43405</v>
      </c>
      <c r="CL7980" s="70">
        <v>119.90294548375317</v>
      </c>
      <c r="CM7980" s="70">
        <v>116.33786428468233</v>
      </c>
    </row>
    <row r="7981" spans="89:91">
      <c r="CK7981" s="63">
        <v>43406</v>
      </c>
      <c r="CL7981" s="70">
        <v>119.05750630790382</v>
      </c>
      <c r="CM7981" s="70">
        <v>115.62931228308041</v>
      </c>
    </row>
    <row r="7982" spans="89:91">
      <c r="CK7982" s="63">
        <v>43407</v>
      </c>
      <c r="CL7982" s="70">
        <v>118.92321238159636</v>
      </c>
      <c r="CM7982" s="70">
        <v>115.50795858056379</v>
      </c>
    </row>
    <row r="7983" spans="89:91">
      <c r="CK7983" s="63">
        <v>43408</v>
      </c>
      <c r="CL7983" s="70">
        <v>118.78906993552062</v>
      </c>
      <c r="CM7983" s="70">
        <v>115.38673223953384</v>
      </c>
    </row>
    <row r="7984" spans="89:91">
      <c r="CK7984" s="63">
        <v>43409</v>
      </c>
      <c r="CL7984" s="70">
        <v>118.94782130157702</v>
      </c>
      <c r="CM7984" s="70">
        <v>115.78528658645943</v>
      </c>
    </row>
    <row r="7985" spans="89:91">
      <c r="CK7985" s="63">
        <v>43410</v>
      </c>
      <c r="CL7985" s="70">
        <v>118.81365109724736</v>
      </c>
      <c r="CM7985" s="70">
        <v>115.66376918791418</v>
      </c>
    </row>
    <row r="7986" spans="89:91">
      <c r="CK7986" s="63">
        <v>43411</v>
      </c>
      <c r="CL7986" s="70">
        <v>118.61382641897771</v>
      </c>
      <c r="CM7986" s="70">
        <v>115.60719973181284</v>
      </c>
    </row>
    <row r="7987" spans="89:91">
      <c r="CK7987" s="63">
        <v>43412</v>
      </c>
      <c r="CL7987" s="70">
        <v>117.52363013837683</v>
      </c>
      <c r="CM7987" s="70">
        <v>114.93547400891184</v>
      </c>
    </row>
    <row r="7988" spans="89:91">
      <c r="CK7988" s="63">
        <v>43413</v>
      </c>
      <c r="CL7988" s="70">
        <v>116.69078719244446</v>
      </c>
      <c r="CM7988" s="70">
        <v>114.49142638566587</v>
      </c>
    </row>
    <row r="7989" spans="89:91">
      <c r="CK7989" s="63">
        <v>43414</v>
      </c>
      <c r="CL7989" s="70">
        <v>116.55916286683954</v>
      </c>
      <c r="CM7989" s="70">
        <v>114.37126690167368</v>
      </c>
    </row>
    <row r="7990" spans="89:91">
      <c r="CK7990" s="63">
        <v>43415</v>
      </c>
      <c r="CL7990" s="70">
        <v>116.42768701022266</v>
      </c>
      <c r="CM7990" s="70">
        <v>114.25123352582816</v>
      </c>
    </row>
    <row r="7991" spans="89:91">
      <c r="CK7991" s="63">
        <v>43416</v>
      </c>
      <c r="CL7991" s="70">
        <v>116.56773275801611</v>
      </c>
      <c r="CM7991" s="70">
        <v>114.71165490268876</v>
      </c>
    </row>
    <row r="7992" spans="89:91">
      <c r="CK7992" s="63">
        <v>43417</v>
      </c>
      <c r="CL7992" s="70">
        <v>117.39093213349589</v>
      </c>
      <c r="CM7992" s="70">
        <v>116.10497688484902</v>
      </c>
    </row>
    <row r="7993" spans="89:91">
      <c r="CK7993" s="63">
        <v>43418</v>
      </c>
      <c r="CL7993" s="70">
        <v>117.12185213586308</v>
      </c>
      <c r="CM7993" s="70">
        <v>115.50053122045971</v>
      </c>
    </row>
    <row r="7994" spans="89:91">
      <c r="CK7994" s="63">
        <v>43419</v>
      </c>
      <c r="CL7994" s="70">
        <v>117.68810146149377</v>
      </c>
      <c r="CM7994" s="70">
        <v>115.86139893914832</v>
      </c>
    </row>
    <row r="7995" spans="89:91">
      <c r="CK7995" s="63">
        <v>43420</v>
      </c>
      <c r="CL7995" s="70">
        <v>117.90811453308166</v>
      </c>
      <c r="CM7995" s="70">
        <v>115.35453741057057</v>
      </c>
    </row>
    <row r="7996" spans="89:91">
      <c r="CK7996" s="63">
        <v>43421</v>
      </c>
      <c r="CL7996" s="70">
        <v>117.77511709230536</v>
      </c>
      <c r="CM7996" s="70">
        <v>115.23347208603944</v>
      </c>
    </row>
    <row r="7997" spans="89:91">
      <c r="CK7997" s="63">
        <v>43422</v>
      </c>
      <c r="CL7997" s="70">
        <v>117.64226966935713</v>
      </c>
      <c r="CM7997" s="70">
        <v>115.11253382034039</v>
      </c>
    </row>
    <row r="7998" spans="89:91">
      <c r="CK7998" s="63">
        <v>43423</v>
      </c>
      <c r="CL7998" s="70">
        <v>117.50957209502053</v>
      </c>
      <c r="CM7998" s="70">
        <v>114.99172248012444</v>
      </c>
    </row>
    <row r="7999" spans="89:91">
      <c r="CK7999" s="63">
        <v>43424</v>
      </c>
      <c r="CL7999" s="70">
        <v>117.89145711639344</v>
      </c>
      <c r="CM7999" s="70">
        <v>115.6703076088606</v>
      </c>
    </row>
    <row r="8000" spans="89:91">
      <c r="CK8000" s="63">
        <v>43425</v>
      </c>
      <c r="CL8000" s="70">
        <v>117.87791863935837</v>
      </c>
      <c r="CM8000" s="70">
        <v>115.78844013290013</v>
      </c>
    </row>
    <row r="8001" spans="89:91">
      <c r="CK8001" s="63">
        <v>43426</v>
      </c>
      <c r="CL8001" s="70">
        <v>118.3302185049391</v>
      </c>
      <c r="CM8001" s="70">
        <v>116.44856044686532</v>
      </c>
    </row>
    <row r="8002" spans="89:91">
      <c r="CK8002" s="63">
        <v>43427</v>
      </c>
      <c r="CL8002" s="70">
        <v>121.43490915528466</v>
      </c>
      <c r="CM8002" s="70">
        <v>119.83207246232681</v>
      </c>
    </row>
    <row r="8003" spans="89:91">
      <c r="CK8003" s="63">
        <v>43428</v>
      </c>
      <c r="CL8003" s="70">
        <v>121.2979335772889</v>
      </c>
      <c r="CM8003" s="70">
        <v>119.70630793613169</v>
      </c>
    </row>
    <row r="8004" spans="89:91">
      <c r="CK8004" s="63">
        <v>43429</v>
      </c>
      <c r="CL8004" s="70">
        <v>121.1611125043618</v>
      </c>
      <c r="CM8004" s="70">
        <v>119.58067540061094</v>
      </c>
    </row>
    <row r="8005" spans="89:91">
      <c r="CK8005" s="63">
        <v>43430</v>
      </c>
      <c r="CL8005" s="70">
        <v>124.69201243321028</v>
      </c>
      <c r="CM8005" s="70">
        <v>124.06182374223934</v>
      </c>
    </row>
    <row r="8006" spans="89:91">
      <c r="CK8006" s="63">
        <v>43431</v>
      </c>
      <c r="CL8006" s="70">
        <v>122.9562005555793</v>
      </c>
      <c r="CM8006" s="70">
        <v>122.34478754179324</v>
      </c>
    </row>
    <row r="8007" spans="89:91">
      <c r="CK8007" s="63">
        <v>43432</v>
      </c>
      <c r="CL8007" s="70">
        <v>123.22722171296398</v>
      </c>
      <c r="CM8007" s="70">
        <v>121.93105582123221</v>
      </c>
    </row>
    <row r="8008" spans="89:91">
      <c r="CK8008" s="63">
        <v>43433</v>
      </c>
      <c r="CL8008" s="70">
        <v>120.94457133674959</v>
      </c>
      <c r="CM8008" s="70">
        <v>119.45950323438686</v>
      </c>
    </row>
    <row r="8009" spans="89:91">
      <c r="CK8009" s="63">
        <v>43434</v>
      </c>
      <c r="CL8009" s="70">
        <v>120.69804420197146</v>
      </c>
      <c r="CM8009" s="70">
        <v>119.33412972197856</v>
      </c>
    </row>
    <row r="8010" spans="89:91">
      <c r="CK8010" s="63">
        <v>43435</v>
      </c>
      <c r="CL8010" s="70">
        <v>120.60529202830735</v>
      </c>
      <c r="CM8010" s="70">
        <v>119.23309966194438</v>
      </c>
    </row>
    <row r="8011" spans="89:91">
      <c r="CK8011" s="63">
        <v>43436</v>
      </c>
      <c r="CL8011" s="70">
        <v>117.07228744427123</v>
      </c>
      <c r="CM8011" s="70">
        <v>119.13541007618883</v>
      </c>
    </row>
    <row r="8012" spans="89:91">
      <c r="CK8012" s="63">
        <v>43437</v>
      </c>
      <c r="CL8012" s="70">
        <v>119.62268533869185</v>
      </c>
      <c r="CM8012" s="70">
        <v>115.18769139213101</v>
      </c>
    </row>
    <row r="8013" spans="89:91">
      <c r="CK8013" s="63">
        <v>43438</v>
      </c>
      <c r="CL8013" s="70">
        <v>119.48565936647167</v>
      </c>
      <c r="CM8013" s="70">
        <v>117.93123366165962</v>
      </c>
    </row>
    <row r="8014" spans="89:91">
      <c r="CK8014" s="63">
        <v>43439</v>
      </c>
      <c r="CL8014" s="70">
        <v>120.01697587088469</v>
      </c>
      <c r="CM8014" s="70">
        <v>117.99214361756832</v>
      </c>
    </row>
    <row r="8015" spans="89:91">
      <c r="CK8015" s="63">
        <v>43440</v>
      </c>
      <c r="CL8015" s="70">
        <v>119.0742638341807</v>
      </c>
      <c r="CM8015" s="70">
        <v>118.68248993094804</v>
      </c>
    </row>
    <row r="8016" spans="89:91">
      <c r="CK8016" s="63">
        <v>43441</v>
      </c>
      <c r="CL8016" s="70">
        <v>118.9827594782394</v>
      </c>
      <c r="CM8016" s="70">
        <v>117.64160225262226</v>
      </c>
    </row>
    <row r="8017" spans="89:91">
      <c r="CK8017" s="63">
        <v>43442</v>
      </c>
      <c r="CL8017" s="70">
        <v>118.89132544015592</v>
      </c>
      <c r="CM8017" s="70">
        <v>117.54521660615109</v>
      </c>
    </row>
    <row r="8018" spans="89:91">
      <c r="CK8018" s="63">
        <v>43443</v>
      </c>
      <c r="CL8018" s="70">
        <v>118.61388791503886</v>
      </c>
      <c r="CM8018" s="70">
        <v>117.44890992998177</v>
      </c>
    </row>
    <row r="8019" spans="89:91">
      <c r="CK8019" s="63">
        <v>43444</v>
      </c>
      <c r="CL8019" s="70">
        <v>119.09492809974904</v>
      </c>
      <c r="CM8019" s="70">
        <v>118.16850294447816</v>
      </c>
    </row>
    <row r="8020" spans="89:91">
      <c r="CK8020" s="63">
        <v>43445</v>
      </c>
      <c r="CL8020" s="70">
        <v>119.25922390091088</v>
      </c>
      <c r="CM8020" s="70">
        <v>118.54196581333058</v>
      </c>
    </row>
    <row r="8021" spans="89:91">
      <c r="CK8021" s="63">
        <v>43446</v>
      </c>
      <c r="CL8021" s="70">
        <v>119.46243956953582</v>
      </c>
      <c r="CM8021" s="70">
        <v>117.75566329002443</v>
      </c>
    </row>
    <row r="8022" spans="89:91">
      <c r="CK8022" s="63">
        <v>43447</v>
      </c>
      <c r="CL8022" s="70">
        <v>120.00162138951518</v>
      </c>
      <c r="CM8022" s="70">
        <v>118.41040005228072</v>
      </c>
    </row>
    <row r="8023" spans="89:91">
      <c r="CK8023" s="63">
        <v>43448</v>
      </c>
      <c r="CL8023" s="70">
        <v>119.90940439212562</v>
      </c>
      <c r="CM8023" s="70">
        <v>119.37673505239273</v>
      </c>
    </row>
    <row r="8024" spans="89:91">
      <c r="CK8024" s="63">
        <v>43449</v>
      </c>
      <c r="CL8024" s="70">
        <v>119.81725826023369</v>
      </c>
      <c r="CM8024" s="70">
        <v>119.27892778386423</v>
      </c>
    </row>
    <row r="8025" spans="89:91">
      <c r="CK8025" s="63">
        <v>43450</v>
      </c>
      <c r="CL8025" s="70">
        <v>120.35058125011622</v>
      </c>
      <c r="CM8025" s="70">
        <v>119.18120065039534</v>
      </c>
    </row>
    <row r="8026" spans="89:91">
      <c r="CK8026" s="63">
        <v>43451</v>
      </c>
      <c r="CL8026" s="70">
        <v>120.18456781113247</v>
      </c>
      <c r="CM8026" s="70">
        <v>119.36433744335835</v>
      </c>
    </row>
    <row r="8027" spans="89:91">
      <c r="CK8027" s="63">
        <v>43452</v>
      </c>
      <c r="CL8027" s="70">
        <v>120.89419611288628</v>
      </c>
      <c r="CM8027" s="70">
        <v>119.26654033238927</v>
      </c>
    </row>
    <row r="8028" spans="89:91">
      <c r="CK8028" s="63">
        <v>43453</v>
      </c>
      <c r="CL8028" s="70">
        <v>120.16472074359707</v>
      </c>
      <c r="CM8028" s="70">
        <v>119.51144150205964</v>
      </c>
    </row>
    <row r="8029" spans="89:91">
      <c r="CK8029" s="63">
        <v>43454</v>
      </c>
      <c r="CL8029" s="70">
        <v>119.15767761353221</v>
      </c>
      <c r="CM8029" s="70">
        <v>118.41763312785622</v>
      </c>
    </row>
    <row r="8030" spans="89:91">
      <c r="CK8030" s="63">
        <v>43455</v>
      </c>
      <c r="CL8030" s="70">
        <v>119.06610915705478</v>
      </c>
      <c r="CM8030" s="70">
        <v>118.08739101313043</v>
      </c>
    </row>
    <row r="8031" spans="89:91">
      <c r="CK8031" s="63">
        <v>43456</v>
      </c>
      <c r="CL8031" s="70">
        <v>118.97461106769414</v>
      </c>
      <c r="CM8031" s="70">
        <v>117.9906401247971</v>
      </c>
    </row>
    <row r="8032" spans="89:91">
      <c r="CK8032" s="63">
        <v>43457</v>
      </c>
      <c r="CL8032" s="70">
        <v>118.8831832913757</v>
      </c>
      <c r="CM8032" s="70">
        <v>117.89396850601416</v>
      </c>
    </row>
    <row r="8033" spans="89:91">
      <c r="CK8033" s="63">
        <v>43458</v>
      </c>
      <c r="CL8033" s="70">
        <v>118.79182577406637</v>
      </c>
      <c r="CM8033" s="70">
        <v>117.79737609183483</v>
      </c>
    </row>
    <row r="8034" spans="89:91">
      <c r="CK8034" s="63">
        <v>43459</v>
      </c>
      <c r="CL8034" s="70">
        <v>120.35030609791238</v>
      </c>
      <c r="CM8034" s="70">
        <v>117.70086281736549</v>
      </c>
    </row>
    <row r="8035" spans="89:91">
      <c r="CK8035" s="63">
        <v>43460</v>
      </c>
      <c r="CL8035" s="70">
        <v>119.82966814546843</v>
      </c>
      <c r="CM8035" s="70">
        <v>119.53998537579345</v>
      </c>
    </row>
    <row r="8036" spans="89:91">
      <c r="CK8036" s="63">
        <v>43461</v>
      </c>
      <c r="CL8036" s="70">
        <v>118.12699564094051</v>
      </c>
      <c r="CM8036" s="70">
        <v>118.51373830946423</v>
      </c>
    </row>
    <row r="8037" spans="89:91">
      <c r="CK8037" s="63">
        <v>43462</v>
      </c>
      <c r="CL8037" s="70">
        <v>118.03621922706779</v>
      </c>
      <c r="CM8037" s="70">
        <v>116.56154717155405</v>
      </c>
    </row>
    <row r="8038" spans="89:91">
      <c r="CK8038" s="63">
        <v>43463</v>
      </c>
      <c r="CL8038" s="70">
        <v>117.9455125716552</v>
      </c>
      <c r="CM8038" s="70">
        <v>116.4660464314869</v>
      </c>
    </row>
    <row r="8039" spans="89:91">
      <c r="CK8039" s="63">
        <v>43464</v>
      </c>
      <c r="CL8039" s="70">
        <v>117.88353878647686</v>
      </c>
      <c r="CM8039" s="70">
        <v>116.37062393670369</v>
      </c>
    </row>
    <row r="8040" spans="89:91">
      <c r="CK8040" s="63">
        <v>43465</v>
      </c>
      <c r="CL8040" s="70">
        <v>117.77650110293042</v>
      </c>
      <c r="CM8040" s="70">
        <v>116.27527962309675</v>
      </c>
    </row>
    <row r="8041" spans="89:91">
      <c r="CK8041" s="63">
        <v>43466</v>
      </c>
      <c r="CL8041" s="70">
        <v>117.81181862414516</v>
      </c>
      <c r="CM8041" s="70">
        <v>116.16634750409274</v>
      </c>
    </row>
    <row r="8042" spans="89:91">
      <c r="CK8042" s="63">
        <v>43467</v>
      </c>
      <c r="CL8042" s="70">
        <v>117.89652643699038</v>
      </c>
      <c r="CM8042" s="70">
        <v>115.90359500087132</v>
      </c>
    </row>
    <row r="8043" spans="89:91">
      <c r="CK8043" s="63">
        <v>43468</v>
      </c>
      <c r="CL8043" s="70">
        <v>118.0155788374712</v>
      </c>
      <c r="CM8043" s="70">
        <v>115.17989815266625</v>
      </c>
    </row>
    <row r="8044" spans="89:91">
      <c r="CK8044" s="63">
        <v>43469</v>
      </c>
      <c r="CL8044" s="70">
        <v>117.90842126219655</v>
      </c>
      <c r="CM8044" s="70">
        <v>114.82617756857611</v>
      </c>
    </row>
    <row r="8045" spans="89:91">
      <c r="CK8045" s="63">
        <v>43470</v>
      </c>
      <c r="CL8045" s="70">
        <v>117.80136098548243</v>
      </c>
      <c r="CM8045" s="70">
        <v>114.71860303613703</v>
      </c>
    </row>
    <row r="8046" spans="89:91">
      <c r="CK8046" s="63">
        <v>43471</v>
      </c>
      <c r="CL8046" s="70">
        <v>117.67310082918058</v>
      </c>
      <c r="CM8046" s="70">
        <v>114.61112928455012</v>
      </c>
    </row>
    <row r="8047" spans="89:91">
      <c r="CK8047" s="63">
        <v>43472</v>
      </c>
      <c r="CL8047" s="70">
        <v>118.55412073281259</v>
      </c>
      <c r="CM8047" s="70">
        <v>114.30459260809975</v>
      </c>
    </row>
    <row r="8048" spans="89:91">
      <c r="CK8048" s="63">
        <v>43473</v>
      </c>
      <c r="CL8048" s="70">
        <v>118.27870096435416</v>
      </c>
      <c r="CM8048" s="70">
        <v>115.10055629818049</v>
      </c>
    </row>
    <row r="8049" spans="89:91">
      <c r="CK8049" s="63">
        <v>43474</v>
      </c>
      <c r="CL8049" s="70">
        <v>117.03017874769415</v>
      </c>
      <c r="CM8049" s="70">
        <v>114.28931177118265</v>
      </c>
    </row>
    <row r="8050" spans="89:91">
      <c r="CK8050" s="63">
        <v>43475</v>
      </c>
      <c r="CL8050" s="70">
        <v>116.39536579284055</v>
      </c>
      <c r="CM8050" s="70">
        <v>113.29615912779929</v>
      </c>
    </row>
    <row r="8051" spans="89:91">
      <c r="CK8051" s="63">
        <v>43476</v>
      </c>
      <c r="CL8051" s="70">
        <v>116.28967936318078</v>
      </c>
      <c r="CM8051" s="70">
        <v>112.64055188144073</v>
      </c>
    </row>
    <row r="8052" spans="89:91">
      <c r="CK8052" s="63">
        <v>43477</v>
      </c>
      <c r="CL8052" s="70">
        <v>116.1840888962884</v>
      </c>
      <c r="CM8052" s="70">
        <v>112.53502494534558</v>
      </c>
    </row>
    <row r="8053" spans="89:91">
      <c r="CK8053" s="63">
        <v>43478</v>
      </c>
      <c r="CL8053" s="70">
        <v>116.58702465773348</v>
      </c>
      <c r="CM8053" s="70">
        <v>112.42959687181865</v>
      </c>
    </row>
    <row r="8054" spans="89:91">
      <c r="CK8054" s="63">
        <v>43479</v>
      </c>
      <c r="CL8054" s="70">
        <v>116.25362527795259</v>
      </c>
      <c r="CM8054" s="70">
        <v>112.62866937736881</v>
      </c>
    </row>
    <row r="8055" spans="89:91">
      <c r="CK8055" s="63">
        <v>43480</v>
      </c>
      <c r="CL8055" s="70">
        <v>117.43243899237771</v>
      </c>
      <c r="CM8055" s="70">
        <v>112.82727020463851</v>
      </c>
    </row>
    <row r="8056" spans="89:91">
      <c r="CK8056" s="63">
        <v>43481</v>
      </c>
      <c r="CL8056" s="70">
        <v>117.69114037065729</v>
      </c>
      <c r="CM8056" s="70">
        <v>113.9368952244817</v>
      </c>
    </row>
    <row r="8057" spans="89:91">
      <c r="CK8057" s="63">
        <v>43482</v>
      </c>
      <c r="CL8057" s="70">
        <v>116.90202841872524</v>
      </c>
      <c r="CM8057" s="70">
        <v>114.46760267468021</v>
      </c>
    </row>
    <row r="8058" spans="89:91">
      <c r="CK8058" s="63">
        <v>43483</v>
      </c>
      <c r="CL8058" s="70">
        <v>116.79588194184956</v>
      </c>
      <c r="CM8058" s="70">
        <v>113.96612256230669</v>
      </c>
    </row>
    <row r="8059" spans="89:91">
      <c r="CK8059" s="63">
        <v>43484</v>
      </c>
      <c r="CL8059" s="70">
        <v>116.68983184546198</v>
      </c>
      <c r="CM8059" s="70">
        <v>113.8593537696138</v>
      </c>
    </row>
    <row r="8060" spans="89:91">
      <c r="CK8060" s="63">
        <v>43485</v>
      </c>
      <c r="CL8060" s="70">
        <v>116.94112179842433</v>
      </c>
      <c r="CM8060" s="70">
        <v>113.75268500291844</v>
      </c>
    </row>
    <row r="8061" spans="89:91">
      <c r="CK8061" s="63">
        <v>43486</v>
      </c>
      <c r="CL8061" s="70">
        <v>116.09460317401394</v>
      </c>
      <c r="CM8061" s="70">
        <v>114.00900956766596</v>
      </c>
    </row>
    <row r="8062" spans="89:91">
      <c r="CK8062" s="63">
        <v>43487</v>
      </c>
      <c r="CL8062" s="70">
        <v>116.33060326746522</v>
      </c>
      <c r="CM8062" s="70">
        <v>113.38858324625149</v>
      </c>
    </row>
    <row r="8063" spans="89:91">
      <c r="CK8063" s="63">
        <v>43488</v>
      </c>
      <c r="CL8063" s="70">
        <v>115.54570194328464</v>
      </c>
      <c r="CM8063" s="70">
        <v>113.37290896105795</v>
      </c>
    </row>
    <row r="8064" spans="89:91">
      <c r="CK8064" s="63">
        <v>43489</v>
      </c>
      <c r="CL8064" s="70">
        <v>114.70516729251554</v>
      </c>
      <c r="CM8064" s="70">
        <v>112.7841966814655</v>
      </c>
    </row>
    <row r="8065" spans="89:91">
      <c r="CK8065" s="63">
        <v>43490</v>
      </c>
      <c r="CL8065" s="70">
        <v>114.60101555492615</v>
      </c>
      <c r="CM8065" s="70">
        <v>111.56380100071516</v>
      </c>
    </row>
    <row r="8066" spans="89:91">
      <c r="CK8066" s="63">
        <v>43491</v>
      </c>
      <c r="CL8066" s="70">
        <v>114.49695838661118</v>
      </c>
      <c r="CM8066" s="70">
        <v>111.45928281519411</v>
      </c>
    </row>
    <row r="8067" spans="89:91">
      <c r="CK8067" s="63">
        <v>43492</v>
      </c>
      <c r="CL8067" s="70">
        <v>114.82182432214802</v>
      </c>
      <c r="CM8067" s="70">
        <v>111.35486254719659</v>
      </c>
    </row>
    <row r="8068" spans="89:91">
      <c r="CK8068" s="63">
        <v>43493</v>
      </c>
      <c r="CL8068" s="70">
        <v>116.84451546304221</v>
      </c>
      <c r="CM8068" s="70">
        <v>111.61106035377628</v>
      </c>
    </row>
    <row r="8069" spans="89:91">
      <c r="CK8069" s="63">
        <v>43494</v>
      </c>
      <c r="CL8069" s="70">
        <v>116.15963820224617</v>
      </c>
      <c r="CM8069" s="70">
        <v>113.15733433605187</v>
      </c>
    </row>
    <row r="8070" spans="89:91">
      <c r="CK8070" s="63">
        <v>43495</v>
      </c>
      <c r="CL8070" s="70">
        <v>116.55956260511272</v>
      </c>
      <c r="CM8070" s="70">
        <v>112.48156857445903</v>
      </c>
    </row>
    <row r="8071" spans="89:91">
      <c r="CK8071" s="63">
        <v>43496</v>
      </c>
      <c r="CL8071" s="70">
        <v>115.77437428175014</v>
      </c>
      <c r="CM8071" s="70">
        <v>111.89684665992522</v>
      </c>
    </row>
    <row r="8072" spans="89:91">
      <c r="CK8072" s="63">
        <v>43497</v>
      </c>
      <c r="CL8072" s="70">
        <v>115.65236477136223</v>
      </c>
      <c r="CM8072" s="70">
        <v>111.23383420699055</v>
      </c>
    </row>
    <row r="8073" spans="89:91">
      <c r="CK8073" s="63">
        <v>43498</v>
      </c>
      <c r="CL8073" s="70">
        <v>115.53048384141984</v>
      </c>
      <c r="CM8073" s="70">
        <v>111.0969850866543</v>
      </c>
    </row>
    <row r="8074" spans="89:91">
      <c r="CK8074" s="63">
        <v>43499</v>
      </c>
      <c r="CL8074" s="70">
        <v>115.20364142084685</v>
      </c>
      <c r="CM8074" s="70">
        <v>110.96030432949526</v>
      </c>
    </row>
    <row r="8075" spans="89:91">
      <c r="CK8075" s="63">
        <v>43500</v>
      </c>
      <c r="CL8075" s="70">
        <v>115.05132752721022</v>
      </c>
      <c r="CM8075" s="70">
        <v>110.88342250143704</v>
      </c>
    </row>
    <row r="8076" spans="89:91">
      <c r="CK8076" s="63">
        <v>43501</v>
      </c>
      <c r="CL8076" s="70">
        <v>115.53024042293943</v>
      </c>
      <c r="CM8076" s="70">
        <v>110.77678319190329</v>
      </c>
    </row>
    <row r="8077" spans="89:91">
      <c r="CK8077" s="63">
        <v>43502</v>
      </c>
      <c r="CL8077" s="70">
        <v>116.10679052274919</v>
      </c>
      <c r="CM8077" s="70">
        <v>111.59224257912985</v>
      </c>
    </row>
    <row r="8078" spans="89:91">
      <c r="CK8078" s="63">
        <v>43503</v>
      </c>
      <c r="CL8078" s="70">
        <v>115.84185090618946</v>
      </c>
      <c r="CM8078" s="70">
        <v>112.34611684746139</v>
      </c>
    </row>
    <row r="8079" spans="89:91">
      <c r="CK8079" s="63">
        <v>43504</v>
      </c>
      <c r="CL8079" s="70">
        <v>115.71977028516105</v>
      </c>
      <c r="CM8079" s="70">
        <v>112.29690609924513</v>
      </c>
    </row>
    <row r="8080" spans="89:91">
      <c r="CK8080" s="63">
        <v>43505</v>
      </c>
      <c r="CL8080" s="70">
        <v>115.5978183195185</v>
      </c>
      <c r="CM8080" s="70">
        <v>112.15874909939235</v>
      </c>
    </row>
    <row r="8081" spans="89:91">
      <c r="CK8081" s="63">
        <v>43506</v>
      </c>
      <c r="CL8081" s="70">
        <v>115.02654562759218</v>
      </c>
      <c r="CM8081" s="70">
        <v>112.02076207177895</v>
      </c>
    </row>
    <row r="8082" spans="89:91">
      <c r="CK8082" s="63">
        <v>43507</v>
      </c>
      <c r="CL8082" s="70">
        <v>115.81517935044958</v>
      </c>
      <c r="CM8082" s="70">
        <v>112.06030218347161</v>
      </c>
    </row>
    <row r="8083" spans="89:91">
      <c r="CK8083" s="63">
        <v>43508</v>
      </c>
      <c r="CL8083" s="70">
        <v>115.91100179273732</v>
      </c>
      <c r="CM8083" s="70">
        <v>112.15862184194857</v>
      </c>
    </row>
    <row r="8084" spans="89:91">
      <c r="CK8084" s="63">
        <v>43509</v>
      </c>
      <c r="CL8084" s="70">
        <v>115.90000864788055</v>
      </c>
      <c r="CM8084" s="70">
        <v>112.69883307680222</v>
      </c>
    </row>
    <row r="8085" spans="89:91">
      <c r="CK8085" s="63">
        <v>43510</v>
      </c>
      <c r="CL8085" s="70">
        <v>117.22739127715822</v>
      </c>
      <c r="CM8085" s="70">
        <v>112.56018159293102</v>
      </c>
    </row>
    <row r="8086" spans="89:91">
      <c r="CK8086" s="63">
        <v>43511</v>
      </c>
      <c r="CL8086" s="70">
        <v>117.10385049619947</v>
      </c>
      <c r="CM8086" s="70">
        <v>113.59827526516125</v>
      </c>
    </row>
    <row r="8087" spans="89:91">
      <c r="CK8087" s="63">
        <v>43512</v>
      </c>
      <c r="CL8087" s="70">
        <v>116.98043990942479</v>
      </c>
      <c r="CM8087" s="70">
        <v>113.45851721265339</v>
      </c>
    </row>
    <row r="8088" spans="89:91">
      <c r="CK8088" s="63">
        <v>43513</v>
      </c>
      <c r="CL8088" s="70">
        <v>117.30311328792256</v>
      </c>
      <c r="CM8088" s="70">
        <v>113.31893110213313</v>
      </c>
    </row>
    <row r="8089" spans="89:91">
      <c r="CK8089" s="63">
        <v>43514</v>
      </c>
      <c r="CL8089" s="70">
        <v>119.03442356966889</v>
      </c>
      <c r="CM8089" s="70">
        <v>113.70702353226446</v>
      </c>
    </row>
    <row r="8090" spans="89:91">
      <c r="CK8090" s="63">
        <v>43515</v>
      </c>
      <c r="CL8090" s="70">
        <v>120.19678269210645</v>
      </c>
      <c r="CM8090" s="70">
        <v>114.94281601574339</v>
      </c>
    </row>
    <row r="8091" spans="89:91">
      <c r="CK8091" s="63">
        <v>43516</v>
      </c>
      <c r="CL8091" s="70">
        <v>119.12998153252403</v>
      </c>
      <c r="CM8091" s="70">
        <v>115.97075855969064</v>
      </c>
    </row>
    <row r="8092" spans="89:91">
      <c r="CK8092" s="63">
        <v>43517</v>
      </c>
      <c r="CL8092" s="70">
        <v>118.44150142262011</v>
      </c>
      <c r="CM8092" s="70">
        <v>115.41931103708949</v>
      </c>
    </row>
    <row r="8093" spans="89:91">
      <c r="CK8093" s="63">
        <v>43518</v>
      </c>
      <c r="CL8093" s="70">
        <v>118.31668114449005</v>
      </c>
      <c r="CM8093" s="70">
        <v>114.37329117047244</v>
      </c>
    </row>
    <row r="8094" spans="89:91">
      <c r="CK8094" s="63">
        <v>43519</v>
      </c>
      <c r="CL8094" s="70">
        <v>118.19199240894973</v>
      </c>
      <c r="CM8094" s="70">
        <v>114.23257962889677</v>
      </c>
    </row>
    <row r="8095" spans="89:91">
      <c r="CK8095" s="63">
        <v>43520</v>
      </c>
      <c r="CL8095" s="70">
        <v>117.63438792693341</v>
      </c>
      <c r="CM8095" s="70">
        <v>114.09204120237032</v>
      </c>
    </row>
    <row r="8096" spans="89:91">
      <c r="CK8096" s="63">
        <v>43521</v>
      </c>
      <c r="CL8096" s="70">
        <v>116.80956201920134</v>
      </c>
      <c r="CM8096" s="70">
        <v>113.4548440475984</v>
      </c>
    </row>
    <row r="8097" spans="89:91">
      <c r="CK8097" s="63">
        <v>43522</v>
      </c>
      <c r="CL8097" s="70">
        <v>116.80632951732952</v>
      </c>
      <c r="CM8097" s="70">
        <v>112.79582708056685</v>
      </c>
    </row>
    <row r="8098" spans="89:91">
      <c r="CK8098" s="63">
        <v>43523</v>
      </c>
      <c r="CL8098" s="70">
        <v>117.47615322437991</v>
      </c>
      <c r="CM8098" s="70">
        <v>112.51214109260115</v>
      </c>
    </row>
    <row r="8099" spans="89:91">
      <c r="CK8099" s="63">
        <v>43524</v>
      </c>
      <c r="CL8099" s="70">
        <v>118.80485535398364</v>
      </c>
      <c r="CM8099" s="70">
        <v>113.32898274886719</v>
      </c>
    </row>
    <row r="8100" spans="89:91">
      <c r="CK8100" s="63">
        <v>43525</v>
      </c>
      <c r="CL8100" s="70">
        <v>118.63884276430193</v>
      </c>
      <c r="CM8100" s="70">
        <v>115.08300206789576</v>
      </c>
    </row>
    <row r="8101" spans="89:91">
      <c r="CK8101" s="63">
        <v>43526</v>
      </c>
      <c r="CL8101" s="70">
        <v>118.47306215318585</v>
      </c>
      <c r="CM8101" s="70">
        <v>114.9267070287523</v>
      </c>
    </row>
    <row r="8102" spans="89:91">
      <c r="CK8102" s="63">
        <v>43527</v>
      </c>
      <c r="CL8102" s="70">
        <v>118.307596739364</v>
      </c>
      <c r="CM8102" s="70">
        <v>114.77062425500706</v>
      </c>
    </row>
    <row r="8103" spans="89:91">
      <c r="CK8103" s="63">
        <v>43528</v>
      </c>
      <c r="CL8103" s="70">
        <v>118.1423624228285</v>
      </c>
      <c r="CM8103" s="70">
        <v>114.61475345838087</v>
      </c>
    </row>
    <row r="8104" spans="89:91">
      <c r="CK8104" s="63">
        <v>43529</v>
      </c>
      <c r="CL8104" s="70">
        <v>120.1143709101969</v>
      </c>
      <c r="CM8104" s="70">
        <v>114.45909435098612</v>
      </c>
    </row>
    <row r="8105" spans="89:91">
      <c r="CK8105" s="63">
        <v>43530</v>
      </c>
      <c r="CL8105" s="70">
        <v>124.27142801245255</v>
      </c>
      <c r="CM8105" s="70">
        <v>117.00260238123693</v>
      </c>
    </row>
    <row r="8106" spans="89:91">
      <c r="CK8106" s="63">
        <v>43531</v>
      </c>
      <c r="CL8106" s="70">
        <v>120.41447275257826</v>
      </c>
      <c r="CM8106" s="70">
        <v>121.86152794040521</v>
      </c>
    </row>
    <row r="8107" spans="89:91">
      <c r="CK8107" s="63">
        <v>43532</v>
      </c>
      <c r="CL8107" s="70">
        <v>120.24629586745326</v>
      </c>
      <c r="CM8107" s="70">
        <v>117.97356023100845</v>
      </c>
    </row>
    <row r="8108" spans="89:91">
      <c r="CK8108" s="63">
        <v>43533</v>
      </c>
      <c r="CL8108" s="70">
        <v>120.07835386659127</v>
      </c>
      <c r="CM8108" s="70">
        <v>117.81333950437742</v>
      </c>
    </row>
    <row r="8109" spans="89:91">
      <c r="CK8109" s="63">
        <v>43534</v>
      </c>
      <c r="CL8109" s="70">
        <v>120.42664815118744</v>
      </c>
      <c r="CM8109" s="70">
        <v>117.65333637464852</v>
      </c>
    </row>
    <row r="8110" spans="89:91">
      <c r="CK8110" s="63">
        <v>43535</v>
      </c>
      <c r="CL8110" s="70">
        <v>121.42076812065426</v>
      </c>
      <c r="CM8110" s="70">
        <v>117.77872906704536</v>
      </c>
    </row>
    <row r="8111" spans="89:91">
      <c r="CK8111" s="63">
        <v>43536</v>
      </c>
      <c r="CL8111" s="70">
        <v>120.29923979651464</v>
      </c>
      <c r="CM8111" s="70">
        <v>118.18835537755069</v>
      </c>
    </row>
    <row r="8112" spans="89:91">
      <c r="CK8112" s="63">
        <v>43537</v>
      </c>
      <c r="CL8112" s="70">
        <v>118.56820962814345</v>
      </c>
      <c r="CM8112" s="70">
        <v>117.17462961368209</v>
      </c>
    </row>
    <row r="8113" spans="89:91">
      <c r="CK8113" s="63">
        <v>43538</v>
      </c>
      <c r="CL8113" s="70">
        <v>116.56545308491401</v>
      </c>
      <c r="CM8113" s="70">
        <v>115.79421570712705</v>
      </c>
    </row>
    <row r="8114" spans="89:91">
      <c r="CK8114" s="63">
        <v>43539</v>
      </c>
      <c r="CL8114" s="70">
        <v>116.4026519334836</v>
      </c>
      <c r="CM8114" s="70">
        <v>113.45298480619022</v>
      </c>
    </row>
    <row r="8115" spans="89:91">
      <c r="CK8115" s="63">
        <v>43540</v>
      </c>
      <c r="CL8115" s="70">
        <v>116.24007815829722</v>
      </c>
      <c r="CM8115" s="70">
        <v>113.29890350501974</v>
      </c>
    </row>
    <row r="8116" spans="89:91">
      <c r="CK8116" s="63">
        <v>43541</v>
      </c>
      <c r="CL8116" s="70">
        <v>116.40333801196437</v>
      </c>
      <c r="CM8116" s="70">
        <v>113.14503146275428</v>
      </c>
    </row>
    <row r="8117" spans="89:91">
      <c r="CK8117" s="63">
        <v>43542</v>
      </c>
      <c r="CL8117" s="70">
        <v>117.95499102182585</v>
      </c>
      <c r="CM8117" s="70">
        <v>112.99136839519782</v>
      </c>
    </row>
    <row r="8118" spans="89:91">
      <c r="CK8118" s="63">
        <v>43543</v>
      </c>
      <c r="CL8118" s="70">
        <v>118.92221460710068</v>
      </c>
      <c r="CM8118" s="70">
        <v>114.24838794377209</v>
      </c>
    </row>
    <row r="8119" spans="89:91">
      <c r="CK8119" s="63">
        <v>43544</v>
      </c>
      <c r="CL8119" s="70">
        <v>118.86029757538483</v>
      </c>
      <c r="CM8119" s="70">
        <v>115.07921724540608</v>
      </c>
    </row>
    <row r="8120" spans="89:91">
      <c r="CK8120" s="63">
        <v>43545</v>
      </c>
      <c r="CL8120" s="70">
        <v>119.81820003508787</v>
      </c>
      <c r="CM8120" s="70">
        <v>115.48558549747987</v>
      </c>
    </row>
    <row r="8121" spans="89:91">
      <c r="CK8121" s="63">
        <v>43546</v>
      </c>
      <c r="CL8121" s="70">
        <v>119.65085593431198</v>
      </c>
      <c r="CM8121" s="70">
        <v>117.43584621071379</v>
      </c>
    </row>
    <row r="8122" spans="89:91">
      <c r="CK8122" s="63">
        <v>43547</v>
      </c>
      <c r="CL8122" s="70">
        <v>119.48374555469073</v>
      </c>
      <c r="CM8122" s="70">
        <v>117.27635575729724</v>
      </c>
    </row>
    <row r="8123" spans="89:91">
      <c r="CK8123" s="63">
        <v>43548</v>
      </c>
      <c r="CL8123" s="70">
        <v>120.43456980372929</v>
      </c>
      <c r="CM8123" s="70">
        <v>117.1170819089936</v>
      </c>
    </row>
    <row r="8124" spans="89:91">
      <c r="CK8124" s="63">
        <v>43549</v>
      </c>
      <c r="CL8124" s="70">
        <v>121.78893027540225</v>
      </c>
      <c r="CM8124" s="70">
        <v>117.74147525258824</v>
      </c>
    </row>
    <row r="8125" spans="89:91">
      <c r="CK8125" s="63">
        <v>43550</v>
      </c>
      <c r="CL8125" s="70">
        <v>124.261115012468</v>
      </c>
      <c r="CM8125" s="70">
        <v>119.14634346375836</v>
      </c>
    </row>
    <row r="8126" spans="89:91">
      <c r="CK8126" s="63">
        <v>43551</v>
      </c>
      <c r="CL8126" s="70">
        <v>123.40751619219775</v>
      </c>
      <c r="CM8126" s="70">
        <v>122.41677602880567</v>
      </c>
    </row>
    <row r="8127" spans="89:91">
      <c r="CK8127" s="63">
        <v>43552</v>
      </c>
      <c r="CL8127" s="70">
        <v>122.73319624512015</v>
      </c>
      <c r="CM8127" s="70">
        <v>121.58172392488592</v>
      </c>
    </row>
    <row r="8128" spans="89:91">
      <c r="CK8128" s="63">
        <v>43553</v>
      </c>
      <c r="CL8128" s="70">
        <v>122.56178091460292</v>
      </c>
      <c r="CM8128" s="70">
        <v>120.63739942300322</v>
      </c>
    </row>
    <row r="8129" spans="89:91">
      <c r="CK8129" s="63">
        <v>43554</v>
      </c>
      <c r="CL8129" s="70">
        <v>122.3906049913238</v>
      </c>
      <c r="CM8129" s="70">
        <v>120.47356091752295</v>
      </c>
    </row>
    <row r="8130" spans="89:91">
      <c r="CK8130" s="63">
        <v>43555</v>
      </c>
      <c r="CL8130" s="70">
        <v>120.75213099036841</v>
      </c>
      <c r="CM8130" s="70">
        <v>120.30994492227592</v>
      </c>
    </row>
    <row r="8131" spans="89:91">
      <c r="CK8131" s="63">
        <v>43556</v>
      </c>
      <c r="CL8131" s="70">
        <v>120.63176741745549</v>
      </c>
      <c r="CM8131" s="70">
        <v>118.41704377025276</v>
      </c>
    </row>
    <row r="8132" spans="89:91">
      <c r="CK8132" s="63">
        <v>43557</v>
      </c>
      <c r="CL8132" s="70">
        <v>121.15786988641759</v>
      </c>
      <c r="CM8132" s="70">
        <v>118.29657553811768</v>
      </c>
    </row>
    <row r="8133" spans="89:91">
      <c r="CK8133" s="63">
        <v>43558</v>
      </c>
      <c r="CL8133" s="70">
        <v>122.60260340102343</v>
      </c>
      <c r="CM8133" s="70">
        <v>118.61894109431536</v>
      </c>
    </row>
    <row r="8134" spans="89:91">
      <c r="CK8134" s="63">
        <v>43559</v>
      </c>
      <c r="CL8134" s="70">
        <v>123.84564687244041</v>
      </c>
      <c r="CM8134" s="70">
        <v>119.99089784862281</v>
      </c>
    </row>
    <row r="8135" spans="89:91">
      <c r="CK8135" s="63">
        <v>43560</v>
      </c>
      <c r="CL8135" s="70">
        <v>123.72219973800873</v>
      </c>
      <c r="CM8135" s="70">
        <v>121.30471402967703</v>
      </c>
    </row>
    <row r="8136" spans="89:91">
      <c r="CK8136" s="63">
        <v>43561</v>
      </c>
      <c r="CL8136" s="70">
        <v>123.5988756534814</v>
      </c>
      <c r="CM8136" s="70">
        <v>121.18130810783052</v>
      </c>
    </row>
    <row r="8137" spans="89:91">
      <c r="CK8137" s="63">
        <v>43562</v>
      </c>
      <c r="CL8137" s="70">
        <v>123.1308730081486</v>
      </c>
      <c r="CM8137" s="70">
        <v>121.05802772951027</v>
      </c>
    </row>
    <row r="8138" spans="89:91">
      <c r="CK8138" s="63">
        <v>43563</v>
      </c>
      <c r="CL8138" s="70">
        <v>121.9874678893903</v>
      </c>
      <c r="CM8138" s="70">
        <v>120.30170589387244</v>
      </c>
    </row>
    <row r="8139" spans="89:91">
      <c r="CK8139" s="63">
        <v>43564</v>
      </c>
      <c r="CL8139" s="70">
        <v>121.29685012262578</v>
      </c>
      <c r="CM8139" s="70">
        <v>119.21678575162288</v>
      </c>
    </row>
    <row r="8140" spans="89:91">
      <c r="CK8140" s="63">
        <v>43565</v>
      </c>
      <c r="CL8140" s="70">
        <v>119.97410835376473</v>
      </c>
      <c r="CM8140" s="70">
        <v>118.16142154086742</v>
      </c>
    </row>
    <row r="8141" spans="89:91">
      <c r="CK8141" s="63">
        <v>43566</v>
      </c>
      <c r="CL8141" s="70">
        <v>118.2646398431783</v>
      </c>
      <c r="CM8141" s="70">
        <v>117.3276417365244</v>
      </c>
    </row>
    <row r="8142" spans="89:91">
      <c r="CK8142" s="63">
        <v>43567</v>
      </c>
      <c r="CL8142" s="70">
        <v>118.14675575712504</v>
      </c>
      <c r="CM8142" s="70">
        <v>115.64550468639702</v>
      </c>
    </row>
    <row r="8143" spans="89:91">
      <c r="CK8143" s="63">
        <v>43568</v>
      </c>
      <c r="CL8143" s="70">
        <v>118.02898917582856</v>
      </c>
      <c r="CM8143" s="70">
        <v>115.52785600120467</v>
      </c>
    </row>
    <row r="8144" spans="89:91">
      <c r="CK8144" s="63">
        <v>43569</v>
      </c>
      <c r="CL8144" s="70">
        <v>116.33683032661733</v>
      </c>
      <c r="CM8144" s="70">
        <v>115.41032700257652</v>
      </c>
    </row>
    <row r="8145" spans="89:91">
      <c r="CK8145" s="63">
        <v>43570</v>
      </c>
      <c r="CL8145" s="70">
        <v>118.04482174439525</v>
      </c>
      <c r="CM8145" s="70">
        <v>113.76223872004498</v>
      </c>
    </row>
    <row r="8146" spans="89:91">
      <c r="CK8146" s="63">
        <v>43571</v>
      </c>
      <c r="CL8146" s="70">
        <v>116.38286371546813</v>
      </c>
      <c r="CM8146" s="70">
        <v>115.7490481990416</v>
      </c>
    </row>
    <row r="8147" spans="89:91">
      <c r="CK8147" s="63">
        <v>43572</v>
      </c>
      <c r="CL8147" s="70">
        <v>116.26685535033421</v>
      </c>
      <c r="CM8147" s="70">
        <v>114.29467388552089</v>
      </c>
    </row>
    <row r="8148" spans="89:91">
      <c r="CK8148" s="63">
        <v>43573</v>
      </c>
      <c r="CL8148" s="70">
        <v>116.1509626202719</v>
      </c>
      <c r="CM8148" s="70">
        <v>114.17839942985927</v>
      </c>
    </row>
    <row r="8149" spans="89:91">
      <c r="CK8149" s="63">
        <v>43574</v>
      </c>
      <c r="CL8149" s="70">
        <v>116.03518541001823</v>
      </c>
      <c r="CM8149" s="70">
        <v>114.06224326272834</v>
      </c>
    </row>
    <row r="8150" spans="89:91">
      <c r="CK8150" s="63">
        <v>43575</v>
      </c>
      <c r="CL8150" s="70">
        <v>115.91952360442512</v>
      </c>
      <c r="CM8150" s="70">
        <v>113.94620526379065</v>
      </c>
    </row>
    <row r="8151" spans="89:91">
      <c r="CK8151" s="63">
        <v>43576</v>
      </c>
      <c r="CL8151" s="70">
        <v>117.22239317944016</v>
      </c>
      <c r="CM8151" s="70">
        <v>113.83028531283105</v>
      </c>
    </row>
    <row r="8152" spans="89:91">
      <c r="CK8152" s="63">
        <v>43577</v>
      </c>
      <c r="CL8152" s="70">
        <v>116.50619022731577</v>
      </c>
      <c r="CM8152" s="70">
        <v>115.28857398923311</v>
      </c>
    </row>
    <row r="8153" spans="89:91">
      <c r="CK8153" s="63">
        <v>43578</v>
      </c>
      <c r="CL8153" s="70">
        <v>120.12109849969906</v>
      </c>
      <c r="CM8153" s="70">
        <v>114.95439333563068</v>
      </c>
    </row>
    <row r="8154" spans="89:91">
      <c r="CK8154" s="63">
        <v>43579</v>
      </c>
      <c r="CL8154" s="70">
        <v>122.6794394233728</v>
      </c>
      <c r="CM8154" s="70">
        <v>119.03551480818139</v>
      </c>
    </row>
    <row r="8155" spans="89:91">
      <c r="CK8155" s="63">
        <v>43580</v>
      </c>
      <c r="CL8155" s="70">
        <v>125.88483726655295</v>
      </c>
      <c r="CM8155" s="70">
        <v>121.48480866670374</v>
      </c>
    </row>
    <row r="8156" spans="89:91">
      <c r="CK8156" s="63">
        <v>43581</v>
      </c>
      <c r="CL8156" s="70">
        <v>125.75935750346561</v>
      </c>
      <c r="CM8156" s="70">
        <v>124.25334658852691</v>
      </c>
    </row>
    <row r="8157" spans="89:91">
      <c r="CK8157" s="63">
        <v>43582</v>
      </c>
      <c r="CL8157" s="70">
        <v>125.63400281637063</v>
      </c>
      <c r="CM8157" s="70">
        <v>124.12694095869692</v>
      </c>
    </row>
    <row r="8158" spans="89:91">
      <c r="CK8158" s="63">
        <v>43583</v>
      </c>
      <c r="CL8158" s="70">
        <v>120.89543846450456</v>
      </c>
      <c r="CM8158" s="70">
        <v>124.0006639240613</v>
      </c>
    </row>
    <row r="8159" spans="89:91">
      <c r="CK8159" s="63">
        <v>43584</v>
      </c>
      <c r="CL8159" s="70">
        <v>120.57851288685801</v>
      </c>
      <c r="CM8159" s="70">
        <v>119.44176404300767</v>
      </c>
    </row>
    <row r="8160" spans="89:91">
      <c r="CK8160" s="63">
        <v>43585</v>
      </c>
      <c r="CL8160" s="70">
        <v>120.46881653665189</v>
      </c>
      <c r="CM8160" s="70">
        <v>118.84916378997296</v>
      </c>
    </row>
    <row r="8161" spans="89:91">
      <c r="CK8161" s="63">
        <v>43586</v>
      </c>
      <c r="CL8161" s="70">
        <v>121.53214446604221</v>
      </c>
      <c r="CM8161" s="70">
        <v>118.73332693923423</v>
      </c>
    </row>
    <row r="8162" spans="89:91">
      <c r="CK8162" s="63">
        <v>43587</v>
      </c>
      <c r="CL8162" s="70">
        <v>120.79528405934798</v>
      </c>
      <c r="CM8162" s="70">
        <v>120.36774121855305</v>
      </c>
    </row>
    <row r="8163" spans="89:91">
      <c r="CK8163" s="63">
        <v>43588</v>
      </c>
      <c r="CL8163" s="70">
        <v>120.68896017598433</v>
      </c>
      <c r="CM8163" s="70">
        <v>119.28787846339122</v>
      </c>
    </row>
    <row r="8164" spans="89:91">
      <c r="CK8164" s="63">
        <v>43589</v>
      </c>
      <c r="CL8164" s="70">
        <v>120.58272987879219</v>
      </c>
      <c r="CM8164" s="70">
        <v>119.17536271415865</v>
      </c>
    </row>
    <row r="8165" spans="89:91">
      <c r="CK8165" s="63">
        <v>43590</v>
      </c>
      <c r="CL8165" s="70">
        <v>120.8851252222602</v>
      </c>
      <c r="CM8165" s="70">
        <v>119.06295309300876</v>
      </c>
    </row>
    <row r="8166" spans="89:91">
      <c r="CK8166" s="63">
        <v>43591</v>
      </c>
      <c r="CL8166" s="70">
        <v>122.22192952654029</v>
      </c>
      <c r="CM8166" s="70">
        <v>119.51274752852807</v>
      </c>
    </row>
    <row r="8167" spans="89:91">
      <c r="CK8167" s="63">
        <v>43592</v>
      </c>
      <c r="CL8167" s="70">
        <v>121.93762039198805</v>
      </c>
      <c r="CM8167" s="70">
        <v>121.21842983042735</v>
      </c>
    </row>
    <row r="8168" spans="89:91">
      <c r="CK8168" s="63">
        <v>43593</v>
      </c>
      <c r="CL8168" s="70">
        <v>122.10711402942036</v>
      </c>
      <c r="CM8168" s="70">
        <v>120.48962276973654</v>
      </c>
    </row>
    <row r="8169" spans="89:91">
      <c r="CK8169" s="63">
        <v>43594</v>
      </c>
      <c r="CL8169" s="70">
        <v>120.75539539287374</v>
      </c>
      <c r="CM8169" s="70">
        <v>120.77633704902613</v>
      </c>
    </row>
    <row r="8170" spans="89:91">
      <c r="CK8170" s="63">
        <v>43595</v>
      </c>
      <c r="CL8170" s="70">
        <v>120.64910661947282</v>
      </c>
      <c r="CM8170" s="70">
        <v>119.4624596014208</v>
      </c>
    </row>
    <row r="8171" spans="89:91">
      <c r="CK8171" s="63">
        <v>43596</v>
      </c>
      <c r="CL8171" s="70">
        <v>120.54291140133967</v>
      </c>
      <c r="CM8171" s="70">
        <v>119.34977918225027</v>
      </c>
    </row>
    <row r="8172" spans="89:91">
      <c r="CK8172" s="63">
        <v>43597</v>
      </c>
      <c r="CL8172" s="70">
        <v>120.70610319293904</v>
      </c>
      <c r="CM8172" s="70">
        <v>119.23720504648381</v>
      </c>
    </row>
    <row r="8173" spans="89:91">
      <c r="CK8173" s="63">
        <v>43598</v>
      </c>
      <c r="CL8173" s="70">
        <v>120.31451623740503</v>
      </c>
      <c r="CM8173" s="70">
        <v>119.9224473869112</v>
      </c>
    </row>
    <row r="8174" spans="89:91">
      <c r="CK8174" s="63">
        <v>43599</v>
      </c>
      <c r="CL8174" s="70">
        <v>120.24980837854508</v>
      </c>
      <c r="CM8174" s="70">
        <v>119.46398468381577</v>
      </c>
    </row>
    <row r="8175" spans="89:91">
      <c r="CK8175" s="63">
        <v>43600</v>
      </c>
      <c r="CL8175" s="70">
        <v>119.11367405468943</v>
      </c>
      <c r="CM8175" s="70">
        <v>119.43092344177165</v>
      </c>
    </row>
    <row r="8176" spans="89:91">
      <c r="CK8176" s="63">
        <v>43601</v>
      </c>
      <c r="CL8176" s="70">
        <v>118.6053913773524</v>
      </c>
      <c r="CM8176" s="70">
        <v>118.76145416215905</v>
      </c>
    </row>
    <row r="8177" spans="89:91">
      <c r="CK8177" s="63">
        <v>43602</v>
      </c>
      <c r="CL8177" s="70">
        <v>118.50099503524922</v>
      </c>
      <c r="CM8177" s="70">
        <v>119.20572835039863</v>
      </c>
    </row>
    <row r="8178" spans="89:91">
      <c r="CK8178" s="63">
        <v>43603</v>
      </c>
      <c r="CL8178" s="70">
        <v>118.39669058269784</v>
      </c>
      <c r="CM8178" s="70">
        <v>119.09329008750944</v>
      </c>
    </row>
    <row r="8179" spans="89:91">
      <c r="CK8179" s="63">
        <v>43604</v>
      </c>
      <c r="CL8179" s="70">
        <v>118.95319570895329</v>
      </c>
      <c r="CM8179" s="70">
        <v>118.98095787961563</v>
      </c>
    </row>
    <row r="8180" spans="89:91">
      <c r="CK8180" s="63">
        <v>43605</v>
      </c>
      <c r="CL8180" s="70">
        <v>118.10703953496326</v>
      </c>
      <c r="CM8180" s="70">
        <v>119.3706218268845</v>
      </c>
    </row>
    <row r="8181" spans="89:91">
      <c r="CK8181" s="63">
        <v>43606</v>
      </c>
      <c r="CL8181" s="70">
        <v>118.51019823341886</v>
      </c>
      <c r="CM8181" s="70">
        <v>118.14963299360245</v>
      </c>
    </row>
    <row r="8182" spans="89:91">
      <c r="CK8182" s="63">
        <v>43607</v>
      </c>
      <c r="CL8182" s="70">
        <v>118.79578790755787</v>
      </c>
      <c r="CM8182" s="70">
        <v>118.38094192695637</v>
      </c>
    </row>
    <row r="8183" spans="89:91">
      <c r="CK8183" s="63">
        <v>43608</v>
      </c>
      <c r="CL8183" s="70">
        <v>118.46407551808542</v>
      </c>
      <c r="CM8183" s="70">
        <v>118.76975297392333</v>
      </c>
    </row>
    <row r="8184" spans="89:91">
      <c r="CK8184" s="63">
        <v>43609</v>
      </c>
      <c r="CL8184" s="70">
        <v>118.35980356205459</v>
      </c>
      <c r="CM8184" s="70">
        <v>117.94720063051392</v>
      </c>
    </row>
    <row r="8185" spans="89:91">
      <c r="CK8185" s="63">
        <v>43610</v>
      </c>
      <c r="CL8185" s="70">
        <v>118.25562338609097</v>
      </c>
      <c r="CM8185" s="70">
        <v>117.8359494470762</v>
      </c>
    </row>
    <row r="8186" spans="89:91">
      <c r="CK8186" s="63">
        <v>43611</v>
      </c>
      <c r="CL8186" s="70">
        <v>118.01152737695311</v>
      </c>
      <c r="CM8186" s="70">
        <v>117.72480319894642</v>
      </c>
    </row>
    <row r="8187" spans="89:91">
      <c r="CK8187" s="63">
        <v>43612</v>
      </c>
      <c r="CL8187" s="70">
        <v>117.4411309370369</v>
      </c>
      <c r="CM8187" s="70">
        <v>117.69248585795455</v>
      </c>
    </row>
    <row r="8188" spans="89:91">
      <c r="CK8188" s="63">
        <v>43613</v>
      </c>
      <c r="CL8188" s="70">
        <v>116.91275170385691</v>
      </c>
      <c r="CM8188" s="70">
        <v>117.16200924343318</v>
      </c>
    </row>
    <row r="8189" spans="89:91">
      <c r="CK8189" s="63">
        <v>43614</v>
      </c>
      <c r="CL8189" s="70">
        <v>117.26302750414337</v>
      </c>
      <c r="CM8189" s="70">
        <v>116.42289362509401</v>
      </c>
    </row>
    <row r="8190" spans="89:91">
      <c r="CK8190" s="63">
        <v>43615</v>
      </c>
      <c r="CL8190" s="70">
        <v>117.99267044079214</v>
      </c>
      <c r="CM8190" s="70">
        <v>116.5747519332661</v>
      </c>
    </row>
    <row r="8191" spans="89:91">
      <c r="CK8191" s="63">
        <v>43616</v>
      </c>
      <c r="CL8191" s="70">
        <v>117.89600278672924</v>
      </c>
      <c r="CM8191" s="70">
        <v>117.01378758381048</v>
      </c>
    </row>
    <row r="8192" spans="89:91">
      <c r="CK8192" s="63">
        <v>43617</v>
      </c>
      <c r="CL8192" s="70">
        <v>117.79619607735302</v>
      </c>
      <c r="CM8192" s="70">
        <v>116.91607774740658</v>
      </c>
    </row>
    <row r="8193" spans="89:91">
      <c r="CK8193" s="63">
        <v>43618</v>
      </c>
      <c r="CL8193" s="70">
        <v>118.59116414813573</v>
      </c>
      <c r="CM8193" s="70">
        <v>116.8151966310018</v>
      </c>
    </row>
    <row r="8194" spans="89:91">
      <c r="CK8194" s="63">
        <v>43619</v>
      </c>
      <c r="CL8194" s="70">
        <v>118.65557806712278</v>
      </c>
      <c r="CM8194" s="70">
        <v>117.00123420161617</v>
      </c>
    </row>
    <row r="8195" spans="89:91">
      <c r="CK8195" s="63">
        <v>43620</v>
      </c>
      <c r="CL8195" s="70">
        <v>118.64192379397167</v>
      </c>
      <c r="CM8195" s="70">
        <v>116.48342993691878</v>
      </c>
    </row>
    <row r="8196" spans="89:91">
      <c r="CK8196" s="63">
        <v>43621</v>
      </c>
      <c r="CL8196" s="70">
        <v>118.76208374806467</v>
      </c>
      <c r="CM8196" s="70">
        <v>116.87750399643232</v>
      </c>
    </row>
    <row r="8197" spans="89:91">
      <c r="CK8197" s="63">
        <v>43622</v>
      </c>
      <c r="CL8197" s="70">
        <v>118.73794208938992</v>
      </c>
      <c r="CM8197" s="70">
        <v>116.85468065528319</v>
      </c>
    </row>
    <row r="8198" spans="89:91">
      <c r="CK8198" s="63">
        <v>43623</v>
      </c>
      <c r="CL8198" s="70">
        <v>118.63742262309822</v>
      </c>
      <c r="CM8198" s="70">
        <v>116.54596673304522</v>
      </c>
    </row>
    <row r="8199" spans="89:91">
      <c r="CK8199" s="63">
        <v>43624</v>
      </c>
      <c r="CL8199" s="70">
        <v>118.53698825313653</v>
      </c>
      <c r="CM8199" s="70">
        <v>116.44540496717839</v>
      </c>
    </row>
    <row r="8200" spans="89:91">
      <c r="CK8200" s="63">
        <v>43625</v>
      </c>
      <c r="CL8200" s="70">
        <v>118.31778502690871</v>
      </c>
      <c r="CM8200" s="70">
        <v>116.34492997109891</v>
      </c>
    </row>
    <row r="8201" spans="89:91">
      <c r="CK8201" s="63">
        <v>43626</v>
      </c>
      <c r="CL8201" s="70">
        <v>118.04652206702538</v>
      </c>
      <c r="CM8201" s="70">
        <v>116.37413424705001</v>
      </c>
    </row>
    <row r="8202" spans="89:91">
      <c r="CK8202" s="63">
        <v>43627</v>
      </c>
      <c r="CL8202" s="70">
        <v>115.13586159200935</v>
      </c>
      <c r="CM8202" s="70">
        <v>115.75579771467899</v>
      </c>
    </row>
    <row r="8203" spans="89:91">
      <c r="CK8203" s="63">
        <v>43628</v>
      </c>
      <c r="CL8203" s="70">
        <v>114.2713691772998</v>
      </c>
      <c r="CM8203" s="70">
        <v>112.99091561515858</v>
      </c>
    </row>
    <row r="8204" spans="89:91">
      <c r="CK8204" s="63">
        <v>43629</v>
      </c>
      <c r="CL8204" s="70">
        <v>114.99972512681578</v>
      </c>
      <c r="CM8204" s="70">
        <v>112.11787687143385</v>
      </c>
    </row>
    <row r="8205" spans="89:91">
      <c r="CK8205" s="63">
        <v>43630</v>
      </c>
      <c r="CL8205" s="70">
        <v>114.90237030669654</v>
      </c>
      <c r="CM8205" s="70">
        <v>113.57088643999053</v>
      </c>
    </row>
    <row r="8206" spans="89:91">
      <c r="CK8206" s="63">
        <v>43631</v>
      </c>
      <c r="CL8206" s="70">
        <v>114.80509790382649</v>
      </c>
      <c r="CM8206" s="70">
        <v>113.47289172415766</v>
      </c>
    </row>
    <row r="8207" spans="89:91">
      <c r="CK8207" s="63">
        <v>43632</v>
      </c>
      <c r="CL8207" s="70">
        <v>114.70790784843399</v>
      </c>
      <c r="CM8207" s="70">
        <v>113.3749815631314</v>
      </c>
    </row>
    <row r="8208" spans="89:91">
      <c r="CK8208" s="63">
        <v>43633</v>
      </c>
      <c r="CL8208" s="70">
        <v>113.70970425031271</v>
      </c>
      <c r="CM8208" s="70">
        <v>113.27715588395345</v>
      </c>
    </row>
    <row r="8209" spans="89:91">
      <c r="CK8209" s="63">
        <v>43634</v>
      </c>
      <c r="CL8209" s="70">
        <v>113.23286209426804</v>
      </c>
      <c r="CM8209" s="70">
        <v>111.91814754161753</v>
      </c>
    </row>
    <row r="8210" spans="89:91">
      <c r="CK8210" s="63">
        <v>43635</v>
      </c>
      <c r="CL8210" s="70">
        <v>113.13700303974758</v>
      </c>
      <c r="CM8210" s="70">
        <v>111.35865607295314</v>
      </c>
    </row>
    <row r="8211" spans="89:91">
      <c r="CK8211" s="63">
        <v>43636</v>
      </c>
      <c r="CL8211" s="70">
        <v>112.55661431613973</v>
      </c>
      <c r="CM8211" s="70">
        <v>111.26257018158203</v>
      </c>
    </row>
    <row r="8212" spans="89:91">
      <c r="CK8212" s="63">
        <v>43637</v>
      </c>
      <c r="CL8212" s="70">
        <v>112.46132774977711</v>
      </c>
      <c r="CM8212" s="70">
        <v>109.85721502082821</v>
      </c>
    </row>
    <row r="8213" spans="89:91">
      <c r="CK8213" s="63">
        <v>43638</v>
      </c>
      <c r="CL8213" s="70">
        <v>112.36612184975104</v>
      </c>
      <c r="CM8213" s="70">
        <v>109.76242464887983</v>
      </c>
    </row>
    <row r="8214" spans="89:91">
      <c r="CK8214" s="63">
        <v>43639</v>
      </c>
      <c r="CL8214" s="70">
        <v>111.42833312737039</v>
      </c>
      <c r="CM8214" s="70">
        <v>109.66771606686774</v>
      </c>
    </row>
    <row r="8215" spans="89:91">
      <c r="CK8215" s="63">
        <v>43640</v>
      </c>
      <c r="CL8215" s="70">
        <v>110.99162687046982</v>
      </c>
      <c r="CM8215" s="70">
        <v>108.67683818245082</v>
      </c>
    </row>
    <row r="8216" spans="89:91">
      <c r="CK8216" s="63">
        <v>43641</v>
      </c>
      <c r="CL8216" s="70">
        <v>111.78801827110409</v>
      </c>
      <c r="CM8216" s="70">
        <v>108.4295558381429</v>
      </c>
    </row>
    <row r="8217" spans="89:91">
      <c r="CK8217" s="63">
        <v>43642</v>
      </c>
      <c r="CL8217" s="70">
        <v>111.68982143526982</v>
      </c>
      <c r="CM8217" s="70">
        <v>109.23070235032394</v>
      </c>
    </row>
    <row r="8218" spans="89:91">
      <c r="CK8218" s="63">
        <v>43643</v>
      </c>
      <c r="CL8218" s="70">
        <v>111.02256667277976</v>
      </c>
      <c r="CM8218" s="70">
        <v>109.05982973406029</v>
      </c>
    </row>
    <row r="8219" spans="89:91">
      <c r="CK8219" s="63">
        <v>43644</v>
      </c>
      <c r="CL8219" s="70">
        <v>110.92857877849845</v>
      </c>
      <c r="CM8219" s="70">
        <v>108.36092932118957</v>
      </c>
    </row>
    <row r="8220" spans="89:91">
      <c r="CK8220" s="63">
        <v>43645</v>
      </c>
      <c r="CL8220" s="70">
        <v>110.83467045114242</v>
      </c>
      <c r="CM8220" s="70">
        <v>108.26743002036463</v>
      </c>
    </row>
    <row r="8221" spans="89:91">
      <c r="CK8221" s="63">
        <v>43646</v>
      </c>
      <c r="CL8221" s="70">
        <v>110.35057775051946</v>
      </c>
      <c r="CM8221" s="70">
        <v>108.17401139547431</v>
      </c>
    </row>
    <row r="8222" spans="89:91">
      <c r="CK8222" s="63">
        <v>43647</v>
      </c>
      <c r="CL8222" s="70">
        <v>109.73075384787501</v>
      </c>
      <c r="CM8222" s="70">
        <v>107.86853296271134</v>
      </c>
    </row>
    <row r="8223" spans="89:91">
      <c r="CK8223" s="63">
        <v>43648</v>
      </c>
      <c r="CL8223" s="70">
        <v>109.35236554435023</v>
      </c>
      <c r="CM8223" s="70">
        <v>107.3696921843418</v>
      </c>
    </row>
    <row r="8224" spans="89:91">
      <c r="CK8224" s="63">
        <v>43649</v>
      </c>
      <c r="CL8224" s="70">
        <v>109.26032501119423</v>
      </c>
      <c r="CM8224" s="70">
        <v>106.87142393852993</v>
      </c>
    </row>
    <row r="8225" spans="89:91">
      <c r="CK8225" s="63">
        <v>43650</v>
      </c>
      <c r="CL8225" s="70">
        <v>108.64095626006191</v>
      </c>
      <c r="CM8225" s="70">
        <v>106.32290414193872</v>
      </c>
    </row>
    <row r="8226" spans="89:91">
      <c r="CK8226" s="63">
        <v>43651</v>
      </c>
      <c r="CL8226" s="70">
        <v>108.57879567358677</v>
      </c>
      <c r="CM8226" s="70">
        <v>106.28294158926728</v>
      </c>
    </row>
    <row r="8227" spans="89:91">
      <c r="CK8227" s="63">
        <v>43652</v>
      </c>
      <c r="CL8227" s="70">
        <v>108.51667065324287</v>
      </c>
      <c r="CM8227" s="70">
        <v>106.21760743947381</v>
      </c>
    </row>
    <row r="8228" spans="89:91">
      <c r="CK8228" s="63">
        <v>43653</v>
      </c>
      <c r="CL8228" s="70">
        <v>108.45458117868051</v>
      </c>
      <c r="CM8228" s="70">
        <v>106.1523134518274</v>
      </c>
    </row>
    <row r="8229" spans="89:91">
      <c r="CK8229" s="63">
        <v>43654</v>
      </c>
      <c r="CL8229" s="70">
        <v>108.39252722956165</v>
      </c>
      <c r="CM8229" s="70">
        <v>106.0870596016396</v>
      </c>
    </row>
    <row r="8230" spans="89:91">
      <c r="CK8230" s="63">
        <v>43655</v>
      </c>
      <c r="CL8230" s="70">
        <v>108.95017415857863</v>
      </c>
      <c r="CM8230" s="70">
        <v>106.02184586423711</v>
      </c>
    </row>
    <row r="8231" spans="89:91">
      <c r="CK8231" s="63">
        <v>43656</v>
      </c>
      <c r="CL8231" s="70">
        <v>108.56581995602117</v>
      </c>
      <c r="CM8231" s="70">
        <v>105.8807176112236</v>
      </c>
    </row>
    <row r="8232" spans="89:91">
      <c r="CK8232" s="63">
        <v>43657</v>
      </c>
      <c r="CL8232" s="70">
        <v>108.49765754385636</v>
      </c>
      <c r="CM8232" s="70">
        <v>105.51199906419194</v>
      </c>
    </row>
    <row r="8233" spans="89:91">
      <c r="CK8233" s="63">
        <v>43658</v>
      </c>
      <c r="CL8233" s="70">
        <v>108.43557894793565</v>
      </c>
      <c r="CM8233" s="70">
        <v>105.19426799094501</v>
      </c>
    </row>
    <row r="8234" spans="89:91">
      <c r="CK8234" s="63">
        <v>43659</v>
      </c>
      <c r="CL8234" s="70">
        <v>108.37353587123404</v>
      </c>
      <c r="CM8234" s="70">
        <v>105.12960306956094</v>
      </c>
    </row>
    <row r="8235" spans="89:91">
      <c r="CK8235" s="63">
        <v>43660</v>
      </c>
      <c r="CL8235" s="70">
        <v>110.2274395564595</v>
      </c>
      <c r="CM8235" s="70">
        <v>105.06497789893649</v>
      </c>
    </row>
    <row r="8236" spans="89:91">
      <c r="CK8236" s="63">
        <v>43661</v>
      </c>
      <c r="CL8236" s="70">
        <v>110.61136603393756</v>
      </c>
      <c r="CM8236" s="70">
        <v>107.01963077107141</v>
      </c>
    </row>
    <row r="8237" spans="89:91">
      <c r="CK8237" s="63">
        <v>43662</v>
      </c>
      <c r="CL8237" s="70">
        <v>110.20397650701119</v>
      </c>
      <c r="CM8237" s="70">
        <v>107.60969280634912</v>
      </c>
    </row>
    <row r="8238" spans="89:91">
      <c r="CK8238" s="63">
        <v>43663</v>
      </c>
      <c r="CL8238" s="70">
        <v>110.13896706065364</v>
      </c>
      <c r="CM8238" s="70">
        <v>107.1401917671145</v>
      </c>
    </row>
    <row r="8239" spans="89:91">
      <c r="CK8239" s="63">
        <v>43664</v>
      </c>
      <c r="CL8239" s="70">
        <v>110.02647842525354</v>
      </c>
      <c r="CM8239" s="70">
        <v>106.94836084853485</v>
      </c>
    </row>
    <row r="8240" spans="89:91">
      <c r="CK8240" s="63">
        <v>43665</v>
      </c>
      <c r="CL8240" s="70">
        <v>109.96352509105847</v>
      </c>
      <c r="CM8240" s="70">
        <v>106.80708223400484</v>
      </c>
    </row>
    <row r="8241" spans="89:91">
      <c r="CK8241" s="63">
        <v>43666</v>
      </c>
      <c r="CL8241" s="70">
        <v>109.90060777657742</v>
      </c>
      <c r="CM8241" s="70">
        <v>106.74142588496768</v>
      </c>
    </row>
    <row r="8242" spans="89:91">
      <c r="CK8242" s="63">
        <v>43667</v>
      </c>
      <c r="CL8242" s="70">
        <v>109.93200993195119</v>
      </c>
      <c r="CM8242" s="70">
        <v>106.6758098961396</v>
      </c>
    </row>
    <row r="8243" spans="89:91">
      <c r="CK8243" s="63">
        <v>43668</v>
      </c>
      <c r="CL8243" s="70">
        <v>109.94144881719485</v>
      </c>
      <c r="CM8243" s="70">
        <v>106.68563044797396</v>
      </c>
    </row>
    <row r="8244" spans="89:91">
      <c r="CK8244" s="63">
        <v>43669</v>
      </c>
      <c r="CL8244" s="70">
        <v>110.59244648798862</v>
      </c>
      <c r="CM8244" s="70">
        <v>107.14749776211924</v>
      </c>
    </row>
    <row r="8245" spans="89:91">
      <c r="CK8245" s="63">
        <v>43670</v>
      </c>
      <c r="CL8245" s="70">
        <v>111.54194094447669</v>
      </c>
      <c r="CM8245" s="70">
        <v>107.60875692466855</v>
      </c>
    </row>
    <row r="8246" spans="89:91">
      <c r="CK8246" s="63">
        <v>43671</v>
      </c>
      <c r="CL8246" s="70">
        <v>111.48869195195081</v>
      </c>
      <c r="CM8246" s="70">
        <v>108.79689524200636</v>
      </c>
    </row>
    <row r="8247" spans="89:91">
      <c r="CK8247" s="63">
        <v>43672</v>
      </c>
      <c r="CL8247" s="70">
        <v>111.42490198989918</v>
      </c>
      <c r="CM8247" s="70">
        <v>108.67987505952337</v>
      </c>
    </row>
    <row r="8248" spans="89:91">
      <c r="CK8248" s="63">
        <v>43673</v>
      </c>
      <c r="CL8248" s="70">
        <v>111.36114852625099</v>
      </c>
      <c r="CM8248" s="70">
        <v>108.61306746904366</v>
      </c>
    </row>
    <row r="8249" spans="89:91">
      <c r="CK8249" s="63">
        <v>43674</v>
      </c>
      <c r="CL8249" s="70">
        <v>112.29295046783645</v>
      </c>
      <c r="CM8249" s="70">
        <v>108.54630094646303</v>
      </c>
    </row>
    <row r="8250" spans="89:91">
      <c r="CK8250" s="63">
        <v>43675</v>
      </c>
      <c r="CL8250" s="70">
        <v>112.50490110611675</v>
      </c>
      <c r="CM8250" s="70">
        <v>109.68073339557752</v>
      </c>
    </row>
    <row r="8251" spans="89:91">
      <c r="CK8251" s="63">
        <v>43676</v>
      </c>
      <c r="CL8251" s="70">
        <v>112.53214864598746</v>
      </c>
      <c r="CM8251" s="70">
        <v>109.86339796556415</v>
      </c>
    </row>
    <row r="8252" spans="89:91">
      <c r="CK8252" s="63">
        <v>43677</v>
      </c>
      <c r="CL8252" s="70">
        <v>112.53029812301556</v>
      </c>
      <c r="CM8252" s="70">
        <v>109.67089600416539</v>
      </c>
    </row>
    <row r="8253" spans="89:91">
      <c r="CK8253" s="63">
        <v>43678</v>
      </c>
      <c r="CL8253" s="70">
        <v>112.72453001985379</v>
      </c>
      <c r="CM8253" s="70">
        <v>110.73486155712688</v>
      </c>
    </row>
    <row r="8254" spans="89:91">
      <c r="CK8254" s="63">
        <v>43679</v>
      </c>
      <c r="CL8254" s="70">
        <v>112.59672155547821</v>
      </c>
      <c r="CM8254" s="70">
        <v>111.32234587917193</v>
      </c>
    </row>
    <row r="8255" spans="89:91">
      <c r="CK8255" s="63">
        <v>43680</v>
      </c>
      <c r="CL8255" s="70">
        <v>112.46905800191811</v>
      </c>
      <c r="CM8255" s="70">
        <v>111.18607679145566</v>
      </c>
    </row>
    <row r="8256" spans="89:91">
      <c r="CK8256" s="63">
        <v>43681</v>
      </c>
      <c r="CL8256" s="70">
        <v>113.77132208808045</v>
      </c>
      <c r="CM8256" s="70">
        <v>111.04997451000025</v>
      </c>
    </row>
    <row r="8257" spans="89:91">
      <c r="CK8257" s="63">
        <v>43682</v>
      </c>
      <c r="CL8257" s="70">
        <v>113.28043226556549</v>
      </c>
      <c r="CM8257" s="70">
        <v>113.0006635253048</v>
      </c>
    </row>
    <row r="8258" spans="89:91">
      <c r="CK8258" s="63">
        <v>43683</v>
      </c>
      <c r="CL8258" s="70">
        <v>113.61948789853662</v>
      </c>
      <c r="CM8258" s="70">
        <v>112.39094312624194</v>
      </c>
    </row>
    <row r="8259" spans="89:91">
      <c r="CK8259" s="63">
        <v>43684</v>
      </c>
      <c r="CL8259" s="70">
        <v>113.01072039552625</v>
      </c>
      <c r="CM8259" s="70">
        <v>112.97198575653117</v>
      </c>
    </row>
    <row r="8260" spans="89:91">
      <c r="CK8260" s="63">
        <v>43685</v>
      </c>
      <c r="CL8260" s="70">
        <v>112.83599161498623</v>
      </c>
      <c r="CM8260" s="70">
        <v>111.91795995446284</v>
      </c>
    </row>
    <row r="8261" spans="89:91">
      <c r="CK8261" s="63">
        <v>43686</v>
      </c>
      <c r="CL8261" s="70">
        <v>112.70805677407748</v>
      </c>
      <c r="CM8261" s="70">
        <v>111.85511986926622</v>
      </c>
    </row>
    <row r="8262" spans="89:91">
      <c r="CK8262" s="63">
        <v>43687</v>
      </c>
      <c r="CL8262" s="70">
        <v>112.58026698727141</v>
      </c>
      <c r="CM8262" s="70">
        <v>111.71819861576044</v>
      </c>
    </row>
    <row r="8263" spans="89:91">
      <c r="CK8263" s="63">
        <v>43688</v>
      </c>
      <c r="CL8263" s="70">
        <v>131.26606980517076</v>
      </c>
      <c r="CM8263" s="70">
        <v>111.58144496682814</v>
      </c>
    </row>
    <row r="8264" spans="89:91">
      <c r="CK8264" s="63">
        <v>43689</v>
      </c>
      <c r="CL8264" s="70">
        <v>138.15265937126816</v>
      </c>
      <c r="CM8264" s="70">
        <v>130.53209971308721</v>
      </c>
    </row>
    <row r="8265" spans="89:91">
      <c r="CK8265" s="63">
        <v>43690</v>
      </c>
      <c r="CL8265" s="70">
        <v>148.58455393382977</v>
      </c>
      <c r="CM8265" s="70">
        <v>137.25991012497721</v>
      </c>
    </row>
    <row r="8266" spans="89:91">
      <c r="CK8266" s="63">
        <v>43691</v>
      </c>
      <c r="CL8266" s="70">
        <v>140.43539120260442</v>
      </c>
      <c r="CM8266" s="70">
        <v>148.39337305777221</v>
      </c>
    </row>
    <row r="8267" spans="89:91">
      <c r="CK8267" s="63">
        <v>43692</v>
      </c>
      <c r="CL8267" s="70">
        <v>135.1427773673289</v>
      </c>
      <c r="CM8267" s="70">
        <v>140.48214050092164</v>
      </c>
    </row>
    <row r="8268" spans="89:91">
      <c r="CK8268" s="63">
        <v>43693</v>
      </c>
      <c r="CL8268" s="70">
        <v>134.98955081722733</v>
      </c>
      <c r="CM8268" s="70">
        <v>134.79580329359086</v>
      </c>
    </row>
    <row r="8269" spans="89:91">
      <c r="CK8269" s="63">
        <v>43694</v>
      </c>
      <c r="CL8269" s="70">
        <v>134.8364979972807</v>
      </c>
      <c r="CM8269" s="70">
        <v>134.6308004722998</v>
      </c>
    </row>
    <row r="8270" spans="89:91">
      <c r="CK8270" s="63">
        <v>43695</v>
      </c>
      <c r="CL8270" s="70">
        <v>134.68361871051167</v>
      </c>
      <c r="CM8270" s="70">
        <v>134.4659996300791</v>
      </c>
    </row>
    <row r="8271" spans="89:91">
      <c r="CK8271" s="63">
        <v>43696</v>
      </c>
      <c r="CL8271" s="70">
        <v>133.40393138115917</v>
      </c>
      <c r="CM8271" s="70">
        <v>134.30140051968721</v>
      </c>
    </row>
    <row r="8272" spans="89:91">
      <c r="CK8272" s="63">
        <v>43697</v>
      </c>
      <c r="CL8272" s="70">
        <v>133.9379811467364</v>
      </c>
      <c r="CM8272" s="70">
        <v>133.52728924466629</v>
      </c>
    </row>
    <row r="8273" spans="89:91">
      <c r="CK8273" s="63">
        <v>43698</v>
      </c>
      <c r="CL8273" s="70">
        <v>133.48299009848827</v>
      </c>
      <c r="CM8273" s="70">
        <v>134.02152389112118</v>
      </c>
    </row>
    <row r="8274" spans="89:91">
      <c r="CK8274" s="63">
        <v>43699</v>
      </c>
      <c r="CL8274" s="70">
        <v>133.12126974691992</v>
      </c>
      <c r="CM8274" s="70">
        <v>134.02777098433512</v>
      </c>
    </row>
    <row r="8275" spans="89:91">
      <c r="CK8275" s="63">
        <v>43700</v>
      </c>
      <c r="CL8275" s="70">
        <v>132.9703352071256</v>
      </c>
      <c r="CM8275" s="70">
        <v>134.00950287069611</v>
      </c>
    </row>
    <row r="8276" spans="89:91">
      <c r="CK8276" s="63">
        <v>43701</v>
      </c>
      <c r="CL8276" s="70">
        <v>132.81957179877668</v>
      </c>
      <c r="CM8276" s="70">
        <v>133.84546255554389</v>
      </c>
    </row>
    <row r="8277" spans="89:91">
      <c r="CK8277" s="63">
        <v>43702</v>
      </c>
      <c r="CL8277" s="70">
        <v>132.30145709892568</v>
      </c>
      <c r="CM8277" s="70">
        <v>133.68162304126341</v>
      </c>
    </row>
    <row r="8278" spans="89:91">
      <c r="CK8278" s="63">
        <v>43703</v>
      </c>
      <c r="CL8278" s="70">
        <v>134.63832765625023</v>
      </c>
      <c r="CM8278" s="70">
        <v>133.85692366086749</v>
      </c>
    </row>
    <row r="8279" spans="89:91">
      <c r="CK8279" s="63">
        <v>43704</v>
      </c>
      <c r="CL8279" s="70">
        <v>138.56085557487194</v>
      </c>
      <c r="CM8279" s="70">
        <v>136.13528391378648</v>
      </c>
    </row>
    <row r="8280" spans="89:91">
      <c r="CK8280" s="63">
        <v>43705</v>
      </c>
      <c r="CL8280" s="70">
        <v>137.84491309590072</v>
      </c>
      <c r="CM8280" s="70">
        <v>140.31577384986772</v>
      </c>
    </row>
    <row r="8281" spans="89:91">
      <c r="CK8281" s="63">
        <v>43706</v>
      </c>
      <c r="CL8281" s="70">
        <v>141.42074881995654</v>
      </c>
      <c r="CM8281" s="70">
        <v>139.6615906058413</v>
      </c>
    </row>
    <row r="8282" spans="89:91">
      <c r="CK8282" s="63">
        <v>43707</v>
      </c>
      <c r="CL8282" s="70">
        <v>141.26040422828393</v>
      </c>
      <c r="CM8282" s="70">
        <v>143.36938664139228</v>
      </c>
    </row>
    <row r="8283" spans="89:91">
      <c r="CK8283" s="63">
        <v>43708</v>
      </c>
      <c r="CL8283" s="70">
        <v>140.98908600754126</v>
      </c>
      <c r="CM8283" s="70">
        <v>143.19388894261695</v>
      </c>
    </row>
    <row r="8284" spans="89:91">
      <c r="CK8284" s="63">
        <v>43709</v>
      </c>
      <c r="CL8284" s="70">
        <v>132.10894045549634</v>
      </c>
      <c r="CM8284" s="70">
        <v>142.93534024549635</v>
      </c>
    </row>
    <row r="8285" spans="89:91">
      <c r="CK8285" s="63">
        <v>43710</v>
      </c>
      <c r="CL8285" s="70">
        <v>132.003517645496</v>
      </c>
      <c r="CM8285" s="70">
        <v>134.25382567876787</v>
      </c>
    </row>
    <row r="8286" spans="89:91">
      <c r="CK8286" s="63">
        <v>43711</v>
      </c>
      <c r="CL8286" s="70">
        <v>132.65794443842324</v>
      </c>
      <c r="CM8286" s="70">
        <v>133.95548800570481</v>
      </c>
    </row>
    <row r="8287" spans="89:91">
      <c r="CK8287" s="63">
        <v>43712</v>
      </c>
      <c r="CL8287" s="70">
        <v>132.57223658491674</v>
      </c>
      <c r="CM8287" s="70">
        <v>133.75333433157709</v>
      </c>
    </row>
    <row r="8288" spans="89:91">
      <c r="CK8288" s="63">
        <v>43713</v>
      </c>
      <c r="CL8288" s="70">
        <v>132.45610329294954</v>
      </c>
      <c r="CM8288" s="70">
        <v>133.52762873283424</v>
      </c>
    </row>
    <row r="8289" spans="89:91">
      <c r="CK8289" s="63">
        <v>43714</v>
      </c>
      <c r="CL8289" s="70">
        <v>132.19322361262721</v>
      </c>
      <c r="CM8289" s="70">
        <v>132.82639008352399</v>
      </c>
    </row>
    <row r="8290" spans="89:91">
      <c r="CK8290" s="63">
        <v>43715</v>
      </c>
      <c r="CL8290" s="70">
        <v>131.93086565780183</v>
      </c>
      <c r="CM8290" s="70">
        <v>132.57857393600335</v>
      </c>
    </row>
    <row r="8291" spans="89:91">
      <c r="CK8291" s="63">
        <v>43716</v>
      </c>
      <c r="CL8291" s="70">
        <v>131.58973291116797</v>
      </c>
      <c r="CM8291" s="70">
        <v>132.33122014271012</v>
      </c>
    </row>
    <row r="8292" spans="89:91">
      <c r="CK8292" s="63">
        <v>43717</v>
      </c>
      <c r="CL8292" s="70">
        <v>131.30043341778054</v>
      </c>
      <c r="CM8292" s="70">
        <v>132.55757874693884</v>
      </c>
    </row>
    <row r="8293" spans="89:91">
      <c r="CK8293" s="63">
        <v>43718</v>
      </c>
      <c r="CL8293" s="70">
        <v>131.57604480725652</v>
      </c>
      <c r="CM8293" s="70">
        <v>132.28664572694098</v>
      </c>
    </row>
    <row r="8294" spans="89:91">
      <c r="CK8294" s="63">
        <v>43719</v>
      </c>
      <c r="CL8294" s="70">
        <v>131.51832116818309</v>
      </c>
      <c r="CM8294" s="70">
        <v>132.44060024167322</v>
      </c>
    </row>
    <row r="8295" spans="89:91">
      <c r="CK8295" s="63">
        <v>43720</v>
      </c>
      <c r="CL8295" s="70">
        <v>131.22484285288854</v>
      </c>
      <c r="CM8295" s="70">
        <v>132.00526107139197</v>
      </c>
    </row>
    <row r="8296" spans="89:91">
      <c r="CK8296" s="63">
        <v>43721</v>
      </c>
      <c r="CL8296" s="70">
        <v>130.96440679987234</v>
      </c>
      <c r="CM8296" s="70">
        <v>131.78246336498179</v>
      </c>
    </row>
    <row r="8297" spans="89:91">
      <c r="CK8297" s="63">
        <v>43722</v>
      </c>
      <c r="CL8297" s="70">
        <v>130.70448762259576</v>
      </c>
      <c r="CM8297" s="70">
        <v>131.53659488687774</v>
      </c>
    </row>
    <row r="8298" spans="89:91">
      <c r="CK8298" s="63">
        <v>43723</v>
      </c>
      <c r="CL8298" s="70">
        <v>130.41296512852699</v>
      </c>
      <c r="CM8298" s="70">
        <v>131.29118512920564</v>
      </c>
    </row>
    <row r="8299" spans="89:91">
      <c r="CK8299" s="63">
        <v>43724</v>
      </c>
      <c r="CL8299" s="70">
        <v>130.74446788157175</v>
      </c>
      <c r="CM8299" s="70">
        <v>131.44327226036475</v>
      </c>
    </row>
    <row r="8300" spans="89:91">
      <c r="CK8300" s="63">
        <v>43725</v>
      </c>
      <c r="CL8300" s="70">
        <v>130.61691825421335</v>
      </c>
      <c r="CM8300" s="70">
        <v>131.71089319134646</v>
      </c>
    </row>
    <row r="8301" spans="89:91">
      <c r="CK8301" s="63">
        <v>43726</v>
      </c>
      <c r="CL8301" s="70">
        <v>129.87462026192702</v>
      </c>
      <c r="CM8301" s="70">
        <v>131.5116945819679</v>
      </c>
    </row>
    <row r="8302" spans="89:91">
      <c r="CK8302" s="63">
        <v>43727</v>
      </c>
      <c r="CL8302" s="70">
        <v>129.64410743846619</v>
      </c>
      <c r="CM8302" s="70">
        <v>131.38245507033358</v>
      </c>
    </row>
    <row r="8303" spans="89:91">
      <c r="CK8303" s="63">
        <v>43728</v>
      </c>
      <c r="CL8303" s="70">
        <v>129.38680860004479</v>
      </c>
      <c r="CM8303" s="70">
        <v>131.3691471642087</v>
      </c>
    </row>
    <row r="8304" spans="89:91">
      <c r="CK8304" s="63">
        <v>43729</v>
      </c>
      <c r="CL8304" s="70">
        <v>129.1300204110741</v>
      </c>
      <c r="CM8304" s="70">
        <v>131.12404981621305</v>
      </c>
    </row>
    <row r="8305" spans="89:91">
      <c r="CK8305" s="63">
        <v>43730</v>
      </c>
      <c r="CL8305" s="70">
        <v>129.1400792318812</v>
      </c>
      <c r="CM8305" s="70">
        <v>130.87940974994063</v>
      </c>
    </row>
    <row r="8306" spans="89:91">
      <c r="CK8306" s="63">
        <v>43731</v>
      </c>
      <c r="CL8306" s="70">
        <v>128.80551733603687</v>
      </c>
      <c r="CM8306" s="70">
        <v>131.21152409225994</v>
      </c>
    </row>
    <row r="8307" spans="89:91">
      <c r="CK8307" s="63">
        <v>43732</v>
      </c>
      <c r="CL8307" s="70">
        <v>128.70085489667912</v>
      </c>
      <c r="CM8307" s="70">
        <v>130.85167626946205</v>
      </c>
    </row>
    <row r="8308" spans="89:91">
      <c r="CK8308" s="63">
        <v>43733</v>
      </c>
      <c r="CL8308" s="70">
        <v>128.95891860865481</v>
      </c>
      <c r="CM8308" s="70">
        <v>131.02093206552186</v>
      </c>
    </row>
    <row r="8309" spans="89:91">
      <c r="CK8309" s="63">
        <v>43734</v>
      </c>
      <c r="CL8309" s="70">
        <v>128.93137693170709</v>
      </c>
      <c r="CM8309" s="70">
        <v>131.14325454534355</v>
      </c>
    </row>
    <row r="8310" spans="89:91">
      <c r="CK8310" s="63">
        <v>43735</v>
      </c>
      <c r="CL8310" s="70">
        <v>128.67549261751756</v>
      </c>
      <c r="CM8310" s="70">
        <v>131.15026268368288</v>
      </c>
    </row>
    <row r="8311" spans="89:91">
      <c r="CK8311" s="63">
        <v>43736</v>
      </c>
      <c r="CL8311" s="70">
        <v>128.42011614543605</v>
      </c>
      <c r="CM8311" s="70">
        <v>130.90557371167847</v>
      </c>
    </row>
    <row r="8312" spans="89:91">
      <c r="CK8312" s="63">
        <v>43737</v>
      </c>
      <c r="CL8312" s="70">
        <v>128.52328376084984</v>
      </c>
      <c r="CM8312" s="70">
        <v>130.66134125948423</v>
      </c>
    </row>
    <row r="8313" spans="89:91">
      <c r="CK8313" s="63">
        <v>43738</v>
      </c>
      <c r="CL8313" s="70">
        <v>128.66765513836847</v>
      </c>
      <c r="CM8313" s="70">
        <v>131.03188307983663</v>
      </c>
    </row>
    <row r="8314" spans="89:91">
      <c r="CK8314" s="63">
        <v>43739</v>
      </c>
      <c r="CL8314" s="70">
        <v>129.15434256197756</v>
      </c>
      <c r="CM8314" s="70">
        <v>131.01909411924785</v>
      </c>
    </row>
    <row r="8315" spans="89:91">
      <c r="CK8315" s="63">
        <v>43740</v>
      </c>
      <c r="CL8315" s="70">
        <v>129.65349292440115</v>
      </c>
      <c r="CM8315" s="70">
        <v>131.30142029138884</v>
      </c>
    </row>
    <row r="8316" spans="89:91">
      <c r="CK8316" s="63">
        <v>43741</v>
      </c>
      <c r="CL8316" s="70">
        <v>129.59568910467894</v>
      </c>
      <c r="CM8316" s="70">
        <v>130.97053766773814</v>
      </c>
    </row>
    <row r="8317" spans="89:91">
      <c r="CK8317" s="63">
        <v>43742</v>
      </c>
      <c r="CL8317" s="70">
        <v>129.46452601129897</v>
      </c>
      <c r="CM8317" s="70">
        <v>130.84415497676531</v>
      </c>
    </row>
    <row r="8318" spans="89:91">
      <c r="CK8318" s="63">
        <v>43743</v>
      </c>
      <c r="CL8318" s="70">
        <v>129.33349566737374</v>
      </c>
      <c r="CM8318" s="70">
        <v>130.71789424134724</v>
      </c>
    </row>
    <row r="8319" spans="89:91">
      <c r="CK8319" s="63">
        <v>43744</v>
      </c>
      <c r="CL8319" s="70">
        <v>129.26512671274003</v>
      </c>
      <c r="CM8319" s="70">
        <v>130.59175534380037</v>
      </c>
    </row>
    <row r="8320" spans="89:91">
      <c r="CK8320" s="63">
        <v>43745</v>
      </c>
      <c r="CL8320" s="70">
        <v>129.12710118527295</v>
      </c>
      <c r="CM8320" s="70">
        <v>130.71433042704885</v>
      </c>
    </row>
    <row r="8321" spans="89:91">
      <c r="CK8321" s="63">
        <v>43746</v>
      </c>
      <c r="CL8321" s="70">
        <v>128.93575850716294</v>
      </c>
      <c r="CM8321" s="70">
        <v>130.61077245723394</v>
      </c>
    </row>
    <row r="8322" spans="89:91">
      <c r="CK8322" s="63">
        <v>43747</v>
      </c>
      <c r="CL8322" s="70">
        <v>128.9749174305928</v>
      </c>
      <c r="CM8322" s="70">
        <v>130.80051675911591</v>
      </c>
    </row>
    <row r="8323" spans="89:91">
      <c r="CK8323" s="63">
        <v>43748</v>
      </c>
      <c r="CL8323" s="70">
        <v>129.4119252226343</v>
      </c>
      <c r="CM8323" s="70">
        <v>130.65176419672204</v>
      </c>
    </row>
    <row r="8324" spans="89:91">
      <c r="CK8324" s="63">
        <v>43749</v>
      </c>
      <c r="CL8324" s="70">
        <v>129.28094811568172</v>
      </c>
      <c r="CM8324" s="70">
        <v>130.68327445658548</v>
      </c>
    </row>
    <row r="8325" spans="89:91">
      <c r="CK8325" s="63">
        <v>43750</v>
      </c>
      <c r="CL8325" s="70">
        <v>129.15010356994802</v>
      </c>
      <c r="CM8325" s="70">
        <v>130.55716896610588</v>
      </c>
    </row>
    <row r="8326" spans="89:91">
      <c r="CK8326" s="63">
        <v>43751</v>
      </c>
      <c r="CL8326" s="70">
        <v>129.01939145126872</v>
      </c>
      <c r="CM8326" s="70">
        <v>130.43118516369077</v>
      </c>
    </row>
    <row r="8327" spans="89:91">
      <c r="CK8327" s="63">
        <v>43752</v>
      </c>
      <c r="CL8327" s="70">
        <v>128.83367332634126</v>
      </c>
      <c r="CM8327" s="70">
        <v>130.30532293191479</v>
      </c>
    </row>
    <row r="8328" spans="89:91">
      <c r="CK8328" s="63">
        <v>43753</v>
      </c>
      <c r="CL8328" s="70">
        <v>128.83822798327108</v>
      </c>
      <c r="CM8328" s="70">
        <v>130.67294146567531</v>
      </c>
    </row>
    <row r="8329" spans="89:91">
      <c r="CK8329" s="63">
        <v>43754</v>
      </c>
      <c r="CL8329" s="70">
        <v>128.99344481743483</v>
      </c>
      <c r="CM8329" s="70">
        <v>130.72159545684562</v>
      </c>
    </row>
    <row r="8330" spans="89:91">
      <c r="CK8330" s="63">
        <v>43755</v>
      </c>
      <c r="CL8330" s="70">
        <v>129.3877712928421</v>
      </c>
      <c r="CM8330" s="70">
        <v>130.53054471090255</v>
      </c>
    </row>
    <row r="8331" spans="89:91">
      <c r="CK8331" s="63">
        <v>43756</v>
      </c>
      <c r="CL8331" s="70">
        <v>129.25681863195075</v>
      </c>
      <c r="CM8331" s="70">
        <v>130.47390435563275</v>
      </c>
    </row>
    <row r="8332" spans="89:91">
      <c r="CK8332" s="63">
        <v>43757</v>
      </c>
      <c r="CL8332" s="70">
        <v>129.12599850753659</v>
      </c>
      <c r="CM8332" s="70">
        <v>130.34800090110141</v>
      </c>
    </row>
    <row r="8333" spans="89:91">
      <c r="CK8333" s="63">
        <v>43758</v>
      </c>
      <c r="CL8333" s="70">
        <v>128.99759592068818</v>
      </c>
      <c r="CM8333" s="70">
        <v>130.22221893967583</v>
      </c>
    </row>
    <row r="8334" spans="89:91">
      <c r="CK8334" s="63">
        <v>43759</v>
      </c>
      <c r="CL8334" s="70">
        <v>129.88517571966872</v>
      </c>
      <c r="CM8334" s="70">
        <v>130.45329270436139</v>
      </c>
    </row>
    <row r="8335" spans="89:91">
      <c r="CK8335" s="63">
        <v>43760</v>
      </c>
      <c r="CL8335" s="70">
        <v>130.61677666074635</v>
      </c>
      <c r="CM8335" s="70">
        <v>130.63925048760075</v>
      </c>
    </row>
    <row r="8336" spans="89:91">
      <c r="CK8336" s="63">
        <v>43761</v>
      </c>
      <c r="CL8336" s="70">
        <v>131.56443647792793</v>
      </c>
      <c r="CM8336" s="70">
        <v>131.2920385551221</v>
      </c>
    </row>
    <row r="8337" spans="89:91">
      <c r="CK8337" s="63">
        <v>43762</v>
      </c>
      <c r="CL8337" s="70">
        <v>132.80003725421281</v>
      </c>
      <c r="CM8337" s="70">
        <v>132.16575927838664</v>
      </c>
    </row>
    <row r="8338" spans="89:91">
      <c r="CK8338" s="63">
        <v>43763</v>
      </c>
      <c r="CL8338" s="70">
        <v>132.66563105746681</v>
      </c>
      <c r="CM8338" s="70">
        <v>133.23756117417281</v>
      </c>
    </row>
    <row r="8339" spans="89:91">
      <c r="CK8339" s="63">
        <v>43764</v>
      </c>
      <c r="CL8339" s="70">
        <v>132.53136089250285</v>
      </c>
      <c r="CM8339" s="70">
        <v>133.10899087264002</v>
      </c>
    </row>
    <row r="8340" spans="89:91">
      <c r="CK8340" s="63">
        <v>43765</v>
      </c>
      <c r="CL8340" s="70">
        <v>131.57911295424009</v>
      </c>
      <c r="CM8340" s="70">
        <v>132.98054463764143</v>
      </c>
    </row>
    <row r="8341" spans="89:91">
      <c r="CK8341" s="63">
        <v>43766</v>
      </c>
      <c r="CL8341" s="70">
        <v>131.24365543264912</v>
      </c>
      <c r="CM8341" s="70">
        <v>131.76708167682378</v>
      </c>
    </row>
    <row r="8342" spans="89:91">
      <c r="CK8342" s="63">
        <v>43767</v>
      </c>
      <c r="CL8342" s="70">
        <v>131.32883240372124</v>
      </c>
      <c r="CM8342" s="70">
        <v>131.57355727034357</v>
      </c>
    </row>
    <row r="8343" spans="89:91">
      <c r="CK8343" s="63">
        <v>43768</v>
      </c>
      <c r="CL8343" s="70">
        <v>131.26911478804166</v>
      </c>
      <c r="CM8343" s="70">
        <v>131.99916790057517</v>
      </c>
    </row>
    <row r="8344" spans="89:91">
      <c r="CK8344" s="63">
        <v>43769</v>
      </c>
      <c r="CL8344" s="70">
        <v>132.00845681137682</v>
      </c>
      <c r="CM8344" s="70">
        <v>131.76138421217556</v>
      </c>
    </row>
    <row r="8345" spans="89:91">
      <c r="CK8345" s="63">
        <v>43770</v>
      </c>
      <c r="CL8345" s="70">
        <v>131.833242260872</v>
      </c>
      <c r="CM8345" s="70">
        <v>131.7706475049531</v>
      </c>
    </row>
    <row r="8346" spans="89:91">
      <c r="CK8346" s="63">
        <v>43771</v>
      </c>
      <c r="CL8346" s="70">
        <v>131.65826027227607</v>
      </c>
      <c r="CM8346" s="70">
        <v>131.59790078822545</v>
      </c>
    </row>
    <row r="8347" spans="89:91">
      <c r="CK8347" s="63">
        <v>43772</v>
      </c>
      <c r="CL8347" s="70">
        <v>130.97857432364049</v>
      </c>
      <c r="CM8347" s="70">
        <v>131.4253805364101</v>
      </c>
    </row>
    <row r="8348" spans="89:91">
      <c r="CK8348" s="63">
        <v>43773</v>
      </c>
      <c r="CL8348" s="70">
        <v>130.69156332422145</v>
      </c>
      <c r="CM8348" s="70">
        <v>131.1432512338308</v>
      </c>
    </row>
    <row r="8349" spans="89:91">
      <c r="CK8349" s="63">
        <v>43774</v>
      </c>
      <c r="CL8349" s="70">
        <v>130.51809668370652</v>
      </c>
      <c r="CM8349" s="70">
        <v>130.86163578304945</v>
      </c>
    </row>
    <row r="8350" spans="89:91">
      <c r="CK8350" s="63">
        <v>43775</v>
      </c>
      <c r="CL8350" s="70">
        <v>129.34969997954781</v>
      </c>
      <c r="CM8350" s="70">
        <v>130.69008074894151</v>
      </c>
    </row>
    <row r="8351" spans="89:91">
      <c r="CK8351" s="63">
        <v>43776</v>
      </c>
      <c r="CL8351" s="70">
        <v>128.37137816392601</v>
      </c>
      <c r="CM8351" s="70">
        <v>130.40934680305955</v>
      </c>
    </row>
    <row r="8352" spans="89:91">
      <c r="CK8352" s="63">
        <v>43777</v>
      </c>
      <c r="CL8352" s="70">
        <v>128.20099110035463</v>
      </c>
      <c r="CM8352" s="70">
        <v>130.01986392430331</v>
      </c>
    </row>
    <row r="8353" spans="89:91">
      <c r="CK8353" s="63">
        <v>43778</v>
      </c>
      <c r="CL8353" s="70">
        <v>128.03083019117878</v>
      </c>
      <c r="CM8353" s="70">
        <v>129.84941242370294</v>
      </c>
    </row>
    <row r="8354" spans="89:91">
      <c r="CK8354" s="63">
        <v>43779</v>
      </c>
      <c r="CL8354" s="70">
        <v>128.51531732283027</v>
      </c>
      <c r="CM8354" s="70">
        <v>129.67918437906673</v>
      </c>
    </row>
    <row r="8355" spans="89:91">
      <c r="CK8355" s="63">
        <v>43780</v>
      </c>
      <c r="CL8355" s="70">
        <v>127.45741795456426</v>
      </c>
      <c r="CM8355" s="70">
        <v>130.48866068692828</v>
      </c>
    </row>
    <row r="8356" spans="89:91">
      <c r="CK8356" s="63">
        <v>43781</v>
      </c>
      <c r="CL8356" s="70">
        <v>126.93475556780473</v>
      </c>
      <c r="CM8356" s="70">
        <v>129.77415176356396</v>
      </c>
    </row>
    <row r="8357" spans="89:91">
      <c r="CK8357" s="63">
        <v>43782</v>
      </c>
      <c r="CL8357" s="70">
        <v>126.69565173375092</v>
      </c>
      <c r="CM8357" s="70">
        <v>129.64744081598386</v>
      </c>
    </row>
    <row r="8358" spans="89:91">
      <c r="CK8358" s="63">
        <v>43783</v>
      </c>
      <c r="CL8358" s="70">
        <v>126.77404934941725</v>
      </c>
      <c r="CM8358" s="70">
        <v>129.47747754907147</v>
      </c>
    </row>
    <row r="8359" spans="89:91">
      <c r="CK8359" s="63">
        <v>43784</v>
      </c>
      <c r="CL8359" s="70">
        <v>126.60578241706324</v>
      </c>
      <c r="CM8359" s="70">
        <v>129.19947542936356</v>
      </c>
    </row>
    <row r="8360" spans="89:91">
      <c r="CK8360" s="63">
        <v>43785</v>
      </c>
      <c r="CL8360" s="70">
        <v>126.43773882505904</v>
      </c>
      <c r="CM8360" s="70">
        <v>129.03009942942759</v>
      </c>
    </row>
    <row r="8361" spans="89:91">
      <c r="CK8361" s="63">
        <v>43786</v>
      </c>
      <c r="CL8361" s="70">
        <v>126.26991827696541</v>
      </c>
      <c r="CM8361" s="70">
        <v>128.86094547551204</v>
      </c>
    </row>
    <row r="8362" spans="89:91">
      <c r="CK8362" s="63">
        <v>43787</v>
      </c>
      <c r="CL8362" s="70">
        <v>125.9920096167742</v>
      </c>
      <c r="CM8362" s="70">
        <v>128.69201327652226</v>
      </c>
    </row>
    <row r="8363" spans="89:91">
      <c r="CK8363" s="63">
        <v>43788</v>
      </c>
      <c r="CL8363" s="70">
        <v>125.75528541214634</v>
      </c>
      <c r="CM8363" s="70">
        <v>128.56638057175763</v>
      </c>
    </row>
    <row r="8364" spans="89:91">
      <c r="CK8364" s="63">
        <v>43789</v>
      </c>
      <c r="CL8364" s="70">
        <v>125.64379105778345</v>
      </c>
      <c r="CM8364" s="70">
        <v>128.4838776495078</v>
      </c>
    </row>
    <row r="8365" spans="89:91">
      <c r="CK8365" s="63">
        <v>43790</v>
      </c>
      <c r="CL8365" s="70">
        <v>125.4284579898265</v>
      </c>
      <c r="CM8365" s="70">
        <v>128.46581782088509</v>
      </c>
    </row>
    <row r="8366" spans="89:91">
      <c r="CK8366" s="63">
        <v>43791</v>
      </c>
      <c r="CL8366" s="70">
        <v>125.26197705808887</v>
      </c>
      <c r="CM8366" s="70">
        <v>128.23304037448708</v>
      </c>
    </row>
    <row r="8367" spans="89:91">
      <c r="CK8367" s="63">
        <v>43792</v>
      </c>
      <c r="CL8367" s="70">
        <v>125.09571709614613</v>
      </c>
      <c r="CM8367" s="70">
        <v>128.06493133715483</v>
      </c>
    </row>
    <row r="8368" spans="89:91">
      <c r="CK8368" s="63">
        <v>43793</v>
      </c>
      <c r="CL8368" s="70">
        <v>124.57609029762267</v>
      </c>
      <c r="CM8368" s="70">
        <v>127.89704268489928</v>
      </c>
    </row>
    <row r="8369" spans="89:91">
      <c r="CK8369" s="63">
        <v>43794</v>
      </c>
      <c r="CL8369" s="70">
        <v>124.42614663661153</v>
      </c>
      <c r="CM8369" s="70">
        <v>127.60115324127221</v>
      </c>
    </row>
    <row r="8370" spans="89:91">
      <c r="CK8370" s="63">
        <v>43795</v>
      </c>
      <c r="CL8370" s="70">
        <v>123.82070524786923</v>
      </c>
      <c r="CM8370" s="70">
        <v>127.92474163120094</v>
      </c>
    </row>
    <row r="8371" spans="89:91">
      <c r="CK8371" s="63">
        <v>43796</v>
      </c>
      <c r="CL8371" s="70">
        <v>124.02470387462733</v>
      </c>
      <c r="CM8371" s="70">
        <v>127.39469615131448</v>
      </c>
    </row>
    <row r="8372" spans="89:91">
      <c r="CK8372" s="63">
        <v>43797</v>
      </c>
      <c r="CL8372" s="70">
        <v>124.16482010355767</v>
      </c>
      <c r="CM8372" s="70">
        <v>127.397975846004</v>
      </c>
    </row>
    <row r="8373" spans="89:91">
      <c r="CK8373" s="63">
        <v>43798</v>
      </c>
      <c r="CL8373" s="70">
        <v>124.00001639576158</v>
      </c>
      <c r="CM8373" s="70">
        <v>127.42228630331277</v>
      </c>
    </row>
    <row r="8374" spans="89:91">
      <c r="CK8374" s="63">
        <v>43799</v>
      </c>
      <c r="CL8374" s="70">
        <v>123.87624047185737</v>
      </c>
      <c r="CM8374" s="70">
        <v>127.25524013625193</v>
      </c>
    </row>
    <row r="8375" spans="89:91">
      <c r="CK8375" s="63">
        <v>43800</v>
      </c>
      <c r="CL8375" s="70">
        <v>124.20017057932398</v>
      </c>
      <c r="CM8375" s="70">
        <v>127.10961006540654</v>
      </c>
    </row>
    <row r="8376" spans="89:91">
      <c r="CK8376" s="63">
        <v>43801</v>
      </c>
      <c r="CL8376" s="70">
        <v>124.20180763791183</v>
      </c>
      <c r="CM8376" s="70">
        <v>127.04297571532479</v>
      </c>
    </row>
    <row r="8377" spans="89:91">
      <c r="CK8377" s="63">
        <v>43802</v>
      </c>
      <c r="CL8377" s="70">
        <v>124.13988702059405</v>
      </c>
      <c r="CM8377" s="70">
        <v>126.7964798905672</v>
      </c>
    </row>
    <row r="8378" spans="89:91">
      <c r="CK8378" s="63">
        <v>43803</v>
      </c>
      <c r="CL8378" s="70">
        <v>124.45357076907304</v>
      </c>
      <c r="CM8378" s="70">
        <v>126.56094210922839</v>
      </c>
    </row>
    <row r="8379" spans="89:91">
      <c r="CK8379" s="63">
        <v>43804</v>
      </c>
      <c r="CL8379" s="70">
        <v>124.45568055901266</v>
      </c>
      <c r="CM8379" s="70">
        <v>126.64245583159412</v>
      </c>
    </row>
    <row r="8380" spans="89:91">
      <c r="CK8380" s="63">
        <v>43805</v>
      </c>
      <c r="CL8380" s="70">
        <v>124.33548076405867</v>
      </c>
      <c r="CM8380" s="70">
        <v>126.40729918527371</v>
      </c>
    </row>
    <row r="8381" spans="89:91">
      <c r="CK8381" s="63">
        <v>43806</v>
      </c>
      <c r="CL8381" s="70">
        <v>124.21539705854823</v>
      </c>
      <c r="CM8381" s="70">
        <v>126.26730334924186</v>
      </c>
    </row>
    <row r="8382" spans="89:91">
      <c r="CK8382" s="63">
        <v>43807</v>
      </c>
      <c r="CL8382" s="70">
        <v>124.17946084951762</v>
      </c>
      <c r="CM8382" s="70">
        <v>126.1274625583239</v>
      </c>
    </row>
    <row r="8383" spans="89:91">
      <c r="CK8383" s="63">
        <v>43808</v>
      </c>
      <c r="CL8383" s="70">
        <v>124.15022824525973</v>
      </c>
      <c r="CM8383" s="70">
        <v>125.99828613168532</v>
      </c>
    </row>
    <row r="8384" spans="89:91">
      <c r="CK8384" s="63">
        <v>43809</v>
      </c>
      <c r="CL8384" s="70">
        <v>123.91925434432547</v>
      </c>
      <c r="CM8384" s="70">
        <v>125.65928409570415</v>
      </c>
    </row>
    <row r="8385" spans="89:91">
      <c r="CK8385" s="63">
        <v>43810</v>
      </c>
      <c r="CL8385" s="70">
        <v>124.14489506247546</v>
      </c>
      <c r="CM8385" s="70">
        <v>125.44671310790878</v>
      </c>
    </row>
    <row r="8386" spans="89:91">
      <c r="CK8386" s="63">
        <v>43811</v>
      </c>
      <c r="CL8386" s="70">
        <v>124.08426728629107</v>
      </c>
      <c r="CM8386" s="70">
        <v>125.30778111907439</v>
      </c>
    </row>
    <row r="8387" spans="89:91">
      <c r="CK8387" s="63">
        <v>43812</v>
      </c>
      <c r="CL8387" s="70">
        <v>123.96442620376405</v>
      </c>
      <c r="CM8387" s="70">
        <v>125.17109559938545</v>
      </c>
    </row>
    <row r="8388" spans="89:91">
      <c r="CK8388" s="63">
        <v>43813</v>
      </c>
      <c r="CL8388" s="70">
        <v>123.8447008642347</v>
      </c>
      <c r="CM8388" s="70">
        <v>125.03246885640144</v>
      </c>
    </row>
    <row r="8389" spans="89:91">
      <c r="CK8389" s="63">
        <v>43814</v>
      </c>
      <c r="CL8389" s="70">
        <v>124.20765516633783</v>
      </c>
      <c r="CM8389" s="70">
        <v>124.89399564226349</v>
      </c>
    </row>
    <row r="8390" spans="89:91">
      <c r="CK8390" s="63">
        <v>43815</v>
      </c>
      <c r="CL8390" s="70">
        <v>124.11844210756679</v>
      </c>
      <c r="CM8390" s="70">
        <v>124.75359012965993</v>
      </c>
    </row>
    <row r="8391" spans="89:91">
      <c r="CK8391" s="63">
        <v>43816</v>
      </c>
      <c r="CL8391" s="70">
        <v>123.94771207061039</v>
      </c>
      <c r="CM8391" s="70">
        <v>124.61542577316513</v>
      </c>
    </row>
    <row r="8392" spans="89:91">
      <c r="CK8392" s="63">
        <v>43817</v>
      </c>
      <c r="CL8392" s="70">
        <v>123.9018755764734</v>
      </c>
      <c r="CM8392" s="70">
        <v>124.47741443342423</v>
      </c>
    </row>
    <row r="8393" spans="89:91">
      <c r="CK8393" s="63">
        <v>43818</v>
      </c>
      <c r="CL8393" s="70">
        <v>123.38729910121387</v>
      </c>
      <c r="CM8393" s="70">
        <v>124.33955594097158</v>
      </c>
    </row>
    <row r="8394" spans="89:91">
      <c r="CK8394" s="63">
        <v>43819</v>
      </c>
      <c r="CL8394" s="70">
        <v>123.26813115335264</v>
      </c>
      <c r="CM8394" s="70">
        <v>124.20185012652901</v>
      </c>
    </row>
    <row r="8395" spans="89:91">
      <c r="CK8395" s="63">
        <v>43820</v>
      </c>
      <c r="CL8395" s="70">
        <v>123.1490782983729</v>
      </c>
      <c r="CM8395" s="70">
        <v>124.06429682100604</v>
      </c>
    </row>
    <row r="8396" spans="89:91">
      <c r="CK8396" s="63">
        <v>43821</v>
      </c>
      <c r="CL8396" s="70">
        <v>123.6020906991246</v>
      </c>
      <c r="CM8396" s="70">
        <v>123.92689585549923</v>
      </c>
    </row>
    <row r="8397" spans="89:91">
      <c r="CK8397" s="63">
        <v>43822</v>
      </c>
      <c r="CL8397" s="70">
        <v>123.48271530467747</v>
      </c>
      <c r="CM8397" s="70">
        <v>124.15181688885608</v>
      </c>
    </row>
    <row r="8398" spans="89:91">
      <c r="CK8398" s="63">
        <v>43823</v>
      </c>
      <c r="CL8398" s="70">
        <v>123.36345520346458</v>
      </c>
      <c r="CM8398" s="70">
        <v>124.01431899504573</v>
      </c>
    </row>
    <row r="8399" spans="89:91">
      <c r="CK8399" s="63">
        <v>43824</v>
      </c>
      <c r="CL8399" s="70">
        <v>123.21768797275949</v>
      </c>
      <c r="CM8399" s="70">
        <v>123.8769733798832</v>
      </c>
    </row>
    <row r="8400" spans="89:91">
      <c r="CK8400" s="63">
        <v>43825</v>
      </c>
      <c r="CL8400" s="70">
        <v>123.27955839866715</v>
      </c>
      <c r="CM8400" s="70">
        <v>123.53351253037162</v>
      </c>
    </row>
    <row r="8401" spans="89:91">
      <c r="CK8401" s="63">
        <v>43826</v>
      </c>
      <c r="CL8401" s="70">
        <v>123.16049450720811</v>
      </c>
      <c r="CM8401" s="70">
        <v>123.27307606522463</v>
      </c>
    </row>
    <row r="8402" spans="89:91">
      <c r="CK8402" s="63">
        <v>43827</v>
      </c>
      <c r="CL8402" s="70">
        <v>123.04154560813248</v>
      </c>
      <c r="CM8402" s="70">
        <v>123.1365513751537</v>
      </c>
    </row>
    <row r="8403" spans="89:91">
      <c r="CK8403" s="63">
        <v>43828</v>
      </c>
      <c r="CL8403" s="70">
        <v>123.42473994130852</v>
      </c>
      <c r="CM8403" s="70">
        <v>123.00017788590935</v>
      </c>
    </row>
    <row r="8404" spans="89:91">
      <c r="CK8404" s="63">
        <v>43829</v>
      </c>
      <c r="CL8404" s="70">
        <v>123.34323232203475</v>
      </c>
      <c r="CM8404" s="70">
        <v>122.98716848913449</v>
      </c>
    </row>
    <row r="8405" spans="89:91">
      <c r="CK8405" s="63">
        <v>43830</v>
      </c>
      <c r="CL8405" s="70">
        <v>123.26526825063529</v>
      </c>
      <c r="CM8405" s="70">
        <v>130.78634234566846</v>
      </c>
    </row>
    <row r="8406" spans="89:91">
      <c r="CK8406" s="63">
        <v>43831</v>
      </c>
      <c r="CL8406" s="70">
        <v>122.80887275500672</v>
      </c>
      <c r="CM8406" s="70">
        <v>130.32010045309136</v>
      </c>
    </row>
    <row r="8407" spans="89:91">
      <c r="CK8407" s="63">
        <v>43832</v>
      </c>
      <c r="CL8407" s="70">
        <v>122.6162394130647</v>
      </c>
      <c r="CM8407" s="70">
        <v>130.35912663914459</v>
      </c>
    </row>
    <row r="8408" spans="89:91">
      <c r="CK8408" s="63">
        <v>43833</v>
      </c>
      <c r="CL8408" s="70">
        <v>122.53873486689406</v>
      </c>
      <c r="CM8408" s="70">
        <v>130.27777992532677</v>
      </c>
    </row>
    <row r="8409" spans="89:91">
      <c r="CK8409" s="63">
        <v>43834</v>
      </c>
      <c r="CL8409" s="70">
        <v>122.461279310602</v>
      </c>
      <c r="CM8409" s="70">
        <v>130.19648397349258</v>
      </c>
    </row>
    <row r="8410" spans="89:91">
      <c r="CK8410" s="63">
        <v>43835</v>
      </c>
      <c r="CL8410" s="70">
        <v>122.18388414978124</v>
      </c>
      <c r="CM8410" s="70">
        <v>130.3259942241769</v>
      </c>
    </row>
    <row r="8411" spans="89:91">
      <c r="CK8411" s="63">
        <v>43836</v>
      </c>
      <c r="CL8411" s="70">
        <v>121.90374539586675</v>
      </c>
      <c r="CM8411" s="70">
        <v>129.76424298084851</v>
      </c>
    </row>
    <row r="8412" spans="89:91">
      <c r="CK8412" s="63">
        <v>43837</v>
      </c>
      <c r="CL8412" s="70">
        <v>122.04104864879872</v>
      </c>
      <c r="CM8412" s="70">
        <v>129.51407334362096</v>
      </c>
    </row>
    <row r="8413" spans="89:91">
      <c r="CK8413" s="63">
        <v>43838</v>
      </c>
      <c r="CL8413" s="70">
        <v>121.65724886713909</v>
      </c>
      <c r="CM8413" s="70">
        <v>128.84982088268674</v>
      </c>
    </row>
    <row r="8414" spans="89:91">
      <c r="CK8414" s="63">
        <v>43839</v>
      </c>
      <c r="CL8414" s="70">
        <v>121.74609727985417</v>
      </c>
      <c r="CM8414" s="70">
        <v>129.18609996697711</v>
      </c>
    </row>
    <row r="8415" spans="89:91">
      <c r="CK8415" s="63">
        <v>43840</v>
      </c>
      <c r="CL8415" s="70">
        <v>121.6691427421609</v>
      </c>
      <c r="CM8415" s="70">
        <v>129.10548524536776</v>
      </c>
    </row>
    <row r="8416" spans="89:91">
      <c r="CK8416" s="63">
        <v>43841</v>
      </c>
      <c r="CL8416" s="70">
        <v>121.59223684669112</v>
      </c>
      <c r="CM8416" s="70">
        <v>129.02492082896421</v>
      </c>
    </row>
    <row r="8417" spans="89:91">
      <c r="CK8417" s="63">
        <v>43842</v>
      </c>
      <c r="CL8417" s="70">
        <v>121.41570809342821</v>
      </c>
      <c r="CM8417" s="70">
        <v>129.23327052277583</v>
      </c>
    </row>
    <row r="8418" spans="89:91">
      <c r="CK8418" s="63">
        <v>43843</v>
      </c>
      <c r="CL8418" s="70">
        <v>121.60265322229561</v>
      </c>
      <c r="CM8418" s="70">
        <v>129.35985750386516</v>
      </c>
    </row>
    <row r="8419" spans="89:91">
      <c r="CK8419" s="63">
        <v>43844</v>
      </c>
      <c r="CL8419" s="70">
        <v>121.01351375814926</v>
      </c>
      <c r="CM8419" s="70">
        <v>129.16112775192215</v>
      </c>
    </row>
    <row r="8420" spans="89:91">
      <c r="CK8420" s="63">
        <v>43845</v>
      </c>
      <c r="CL8420" s="70">
        <v>120.80885870786217</v>
      </c>
      <c r="CM8420" s="70">
        <v>129.10465139273498</v>
      </c>
    </row>
    <row r="8421" spans="89:91">
      <c r="CK8421" s="63">
        <v>43846</v>
      </c>
      <c r="CL8421" s="70">
        <v>120.84754640341009</v>
      </c>
      <c r="CM8421" s="70">
        <v>128.83177276136388</v>
      </c>
    </row>
    <row r="8422" spans="89:91">
      <c r="CK8422" s="63">
        <v>43847</v>
      </c>
      <c r="CL8422" s="70">
        <v>120.77115983108766</v>
      </c>
      <c r="CM8422" s="70">
        <v>128.75137914704891</v>
      </c>
    </row>
    <row r="8423" spans="89:91">
      <c r="CK8423" s="63">
        <v>43848</v>
      </c>
      <c r="CL8423" s="70">
        <v>120.69482154198327</v>
      </c>
      <c r="CM8423" s="70">
        <v>128.67103569996439</v>
      </c>
    </row>
    <row r="8424" spans="89:91">
      <c r="CK8424" s="63">
        <v>43849</v>
      </c>
      <c r="CL8424" s="70">
        <v>120.64012904950418</v>
      </c>
      <c r="CM8424" s="70">
        <v>128.8861500821881</v>
      </c>
    </row>
    <row r="8425" spans="89:91">
      <c r="CK8425" s="63">
        <v>43850</v>
      </c>
      <c r="CL8425" s="70">
        <v>120.47392562803422</v>
      </c>
      <c r="CM8425" s="70">
        <v>128.69426062858469</v>
      </c>
    </row>
    <row r="8426" spans="89:91">
      <c r="CK8426" s="63">
        <v>43851</v>
      </c>
      <c r="CL8426" s="70">
        <v>120.41321402283552</v>
      </c>
      <c r="CM8426" s="70">
        <v>127.74820863236535</v>
      </c>
    </row>
    <row r="8427" spans="89:91">
      <c r="CK8427" s="63">
        <v>43852</v>
      </c>
      <c r="CL8427" s="70">
        <v>120.28162773047428</v>
      </c>
      <c r="CM8427" s="70">
        <v>127.80636671257538</v>
      </c>
    </row>
    <row r="8428" spans="89:91">
      <c r="CK8428" s="63">
        <v>43853</v>
      </c>
      <c r="CL8428" s="70">
        <v>120.15234519779673</v>
      </c>
      <c r="CM8428" s="70">
        <v>127.72083647831164</v>
      </c>
    </row>
    <row r="8429" spans="89:91">
      <c r="CK8429" s="63">
        <v>43854</v>
      </c>
      <c r="CL8429" s="70">
        <v>120.07639805547312</v>
      </c>
      <c r="CM8429" s="70">
        <v>127.64113611055507</v>
      </c>
    </row>
    <row r="8430" spans="89:91">
      <c r="CK8430" s="63">
        <v>43855</v>
      </c>
      <c r="CL8430" s="70">
        <v>120.00049891860807</v>
      </c>
      <c r="CM8430" s="70">
        <v>127.56148547742902</v>
      </c>
    </row>
    <row r="8431" spans="89:91">
      <c r="CK8431" s="63">
        <v>43856</v>
      </c>
      <c r="CL8431" s="70">
        <v>119.68117108374869</v>
      </c>
      <c r="CM8431" s="70">
        <v>127.29110388484415</v>
      </c>
    </row>
    <row r="8432" spans="89:91">
      <c r="CK8432" s="63">
        <v>43857</v>
      </c>
      <c r="CL8432" s="70">
        <v>119.7021851627196</v>
      </c>
      <c r="CM8432" s="70">
        <v>127.23281419818603</v>
      </c>
    </row>
    <row r="8433" spans="89:91">
      <c r="CK8433" s="63">
        <v>43858</v>
      </c>
      <c r="CL8433" s="70">
        <v>119.57196920323823</v>
      </c>
      <c r="CM8433" s="70">
        <v>127.0469809180744</v>
      </c>
    </row>
    <row r="8434" spans="89:91">
      <c r="CK8434" s="63">
        <v>43859</v>
      </c>
      <c r="CL8434" s="70">
        <v>119.2478428251617</v>
      </c>
      <c r="CM8434" s="70">
        <v>126.83691622218568</v>
      </c>
    </row>
    <row r="8435" spans="89:91">
      <c r="CK8435" s="63">
        <v>43860</v>
      </c>
      <c r="CL8435" s="70">
        <v>119.35185216274209</v>
      </c>
      <c r="CM8435" s="70">
        <v>126.8242412186505</v>
      </c>
    </row>
    <row r="8436" spans="89:91">
      <c r="CK8436" s="63">
        <v>43861</v>
      </c>
      <c r="CL8436" s="70">
        <v>119.29391449751834</v>
      </c>
      <c r="CM8436" s="70">
        <v>126.75621229539249</v>
      </c>
    </row>
    <row r="8437" spans="89:91">
      <c r="CK8437" s="63">
        <v>43862</v>
      </c>
      <c r="CL8437" s="70">
        <v>119.23600495731309</v>
      </c>
      <c r="CM8437" s="70">
        <v>126.68821986306359</v>
      </c>
    </row>
    <row r="8438" spans="89:91">
      <c r="CK8438" s="63">
        <v>43863</v>
      </c>
      <c r="CL8438" s="70">
        <v>119.37464359701417</v>
      </c>
      <c r="CM8438" s="70">
        <v>126.38498388902211</v>
      </c>
    </row>
    <row r="8439" spans="89:91">
      <c r="CK8439" s="63">
        <v>43864</v>
      </c>
      <c r="CL8439" s="70">
        <v>119.52781038836851</v>
      </c>
      <c r="CM8439" s="70">
        <v>126.63276224425709</v>
      </c>
    </row>
    <row r="8440" spans="89:91">
      <c r="CK8440" s="63">
        <v>43865</v>
      </c>
      <c r="CL8440" s="70">
        <v>119.44074279293515</v>
      </c>
      <c r="CM8440" s="70">
        <v>126.56666109001988</v>
      </c>
    </row>
    <row r="8441" spans="89:91">
      <c r="CK8441" s="63">
        <v>43866</v>
      </c>
      <c r="CL8441" s="70">
        <v>119.44077255332184</v>
      </c>
      <c r="CM8441" s="70">
        <v>126.60266528037194</v>
      </c>
    </row>
    <row r="8442" spans="89:91">
      <c r="CK8442" s="63">
        <v>43867</v>
      </c>
      <c r="CL8442" s="70">
        <v>118.90787872985138</v>
      </c>
      <c r="CM8442" s="70">
        <v>126.5700092321761</v>
      </c>
    </row>
    <row r="8443" spans="89:91">
      <c r="CK8443" s="63">
        <v>43868</v>
      </c>
      <c r="CL8443" s="70">
        <v>118.85015658523879</v>
      </c>
      <c r="CM8443" s="70">
        <v>126.50211667975799</v>
      </c>
    </row>
    <row r="8444" spans="89:91">
      <c r="CK8444" s="63">
        <v>43869</v>
      </c>
      <c r="CL8444" s="70">
        <v>118.79246246102326</v>
      </c>
      <c r="CM8444" s="70">
        <v>126.4342605451193</v>
      </c>
    </row>
    <row r="8445" spans="89:91">
      <c r="CK8445" s="63">
        <v>43870</v>
      </c>
      <c r="CL8445" s="70">
        <v>119.01971014942214</v>
      </c>
      <c r="CM8445" s="70">
        <v>126.59731188336914</v>
      </c>
    </row>
    <row r="8446" spans="89:91">
      <c r="CK8446" s="63">
        <v>43871</v>
      </c>
      <c r="CL8446" s="70">
        <v>119.25697816707937</v>
      </c>
      <c r="CM8446" s="70">
        <v>127.10817352513233</v>
      </c>
    </row>
    <row r="8447" spans="89:91">
      <c r="CK8447" s="63">
        <v>43872</v>
      </c>
      <c r="CL8447" s="70">
        <v>119.19573762516728</v>
      </c>
      <c r="CM8447" s="70">
        <v>127.73946714221509</v>
      </c>
    </row>
    <row r="8448" spans="89:91">
      <c r="CK8448" s="63">
        <v>43873</v>
      </c>
      <c r="CL8448" s="70">
        <v>119.34711672239951</v>
      </c>
      <c r="CM8448" s="70">
        <v>127.88870149266437</v>
      </c>
    </row>
    <row r="8449" spans="89:91">
      <c r="CK8449" s="63">
        <v>43874</v>
      </c>
      <c r="CL8449" s="70">
        <v>119.71687367144376</v>
      </c>
      <c r="CM8449" s="70">
        <v>128.02379403148493</v>
      </c>
    </row>
    <row r="8450" spans="89:91">
      <c r="CK8450" s="63">
        <v>43875</v>
      </c>
      <c r="CL8450" s="70">
        <v>119.65875881170152</v>
      </c>
      <c r="CM8450" s="70">
        <v>127.95512166431222</v>
      </c>
    </row>
    <row r="8451" spans="89:91">
      <c r="CK8451" s="63">
        <v>43876</v>
      </c>
      <c r="CL8451" s="70">
        <v>119.60067216299437</v>
      </c>
      <c r="CM8451" s="70">
        <v>127.88648613321399</v>
      </c>
    </row>
    <row r="8452" spans="89:91">
      <c r="CK8452" s="63">
        <v>43877</v>
      </c>
      <c r="CL8452" s="70">
        <v>119.80476258608341</v>
      </c>
      <c r="CM8452" s="70">
        <v>128.44849918700919</v>
      </c>
    </row>
    <row r="8453" spans="89:91">
      <c r="CK8453" s="63">
        <v>43878</v>
      </c>
      <c r="CL8453" s="70">
        <v>119.35437056281782</v>
      </c>
      <c r="CM8453" s="70">
        <v>128.1326039124701</v>
      </c>
    </row>
    <row r="8454" spans="89:91">
      <c r="CK8454" s="63">
        <v>43879</v>
      </c>
      <c r="CL8454" s="70">
        <v>119.20923700740205</v>
      </c>
      <c r="CM8454" s="70">
        <v>128.39675807294765</v>
      </c>
    </row>
    <row r="8455" spans="89:91">
      <c r="CK8455" s="63">
        <v>43880</v>
      </c>
      <c r="CL8455" s="70">
        <v>118.93722281385182</v>
      </c>
      <c r="CM8455" s="70">
        <v>128.22010730626454</v>
      </c>
    </row>
    <row r="8456" spans="89:91">
      <c r="CK8456" s="63">
        <v>43881</v>
      </c>
      <c r="CL8456" s="70">
        <v>119.21560242859081</v>
      </c>
      <c r="CM8456" s="70">
        <v>128.76000891664765</v>
      </c>
    </row>
    <row r="8457" spans="89:91">
      <c r="CK8457" s="63">
        <v>43882</v>
      </c>
      <c r="CL8457" s="70">
        <v>119.15773090386961</v>
      </c>
      <c r="CM8457" s="70">
        <v>128.69094164148694</v>
      </c>
    </row>
    <row r="8458" spans="89:91">
      <c r="CK8458" s="63">
        <v>43883</v>
      </c>
      <c r="CL8458" s="70">
        <v>119.09988747205993</v>
      </c>
      <c r="CM8458" s="70">
        <v>128.62191141423062</v>
      </c>
    </row>
    <row r="8459" spans="89:91">
      <c r="CK8459" s="63">
        <v>43884</v>
      </c>
      <c r="CL8459" s="70">
        <v>119.04207211952449</v>
      </c>
      <c r="CM8459" s="70">
        <v>128.55291821500609</v>
      </c>
    </row>
    <row r="8460" spans="89:91">
      <c r="CK8460" s="63">
        <v>43885</v>
      </c>
      <c r="CL8460" s="70">
        <v>118.98428483263261</v>
      </c>
      <c r="CM8460" s="70">
        <v>128.48396202395136</v>
      </c>
    </row>
    <row r="8461" spans="89:91">
      <c r="CK8461" s="63">
        <v>43886</v>
      </c>
      <c r="CL8461" s="70">
        <v>118.95996295196885</v>
      </c>
      <c r="CM8461" s="70">
        <v>127.82119152169022</v>
      </c>
    </row>
    <row r="8462" spans="89:91">
      <c r="CK8462" s="63">
        <v>43887</v>
      </c>
      <c r="CL8462" s="70">
        <v>119.03404513233961</v>
      </c>
      <c r="CM8462" s="70">
        <v>127.46322267271871</v>
      </c>
    </row>
    <row r="8463" spans="89:91">
      <c r="CK8463" s="63">
        <v>43888</v>
      </c>
      <c r="CL8463" s="70">
        <v>118.8826592828907</v>
      </c>
      <c r="CM8463" s="70">
        <v>126.88523910181323</v>
      </c>
    </row>
    <row r="8464" spans="89:91">
      <c r="CK8464" s="63">
        <v>43889</v>
      </c>
      <c r="CL8464" s="70">
        <v>118.82494938070123</v>
      </c>
      <c r="CM8464" s="70">
        <v>126.81717745909818</v>
      </c>
    </row>
    <row r="8465" spans="89:91">
      <c r="CK8465" s="63">
        <v>43890</v>
      </c>
      <c r="CL8465" s="70">
        <v>118.68710005769844</v>
      </c>
      <c r="CM8465" s="70">
        <v>126.70996517044621</v>
      </c>
    </row>
    <row r="8466" spans="89:91">
      <c r="CK8466" s="63">
        <v>43891</v>
      </c>
      <c r="CL8466" s="70">
        <v>119.30694567266534</v>
      </c>
      <c r="CM8466" s="70">
        <v>127.58593868488242</v>
      </c>
    </row>
    <row r="8467" spans="89:91">
      <c r="CK8467" s="63">
        <v>43892</v>
      </c>
      <c r="CL8467" s="70">
        <v>119.12491778535255</v>
      </c>
      <c r="CM8467" s="70">
        <v>127.28464330601619</v>
      </c>
    </row>
    <row r="8468" spans="89:91">
      <c r="CK8468" s="63">
        <v>43893</v>
      </c>
      <c r="CL8468" s="70">
        <v>118.47492770272375</v>
      </c>
      <c r="CM8468" s="70">
        <v>126.95623692352159</v>
      </c>
    </row>
    <row r="8469" spans="89:91">
      <c r="CK8469" s="63">
        <v>43894</v>
      </c>
      <c r="CL8469" s="70">
        <v>117.83234867468411</v>
      </c>
      <c r="CM8469" s="70">
        <v>126.76290181344149</v>
      </c>
    </row>
    <row r="8470" spans="89:91">
      <c r="CK8470" s="63">
        <v>43895</v>
      </c>
      <c r="CL8470" s="70">
        <v>118.10149749484884</v>
      </c>
      <c r="CM8470" s="70">
        <v>126.89292646502912</v>
      </c>
    </row>
    <row r="8471" spans="89:91">
      <c r="CK8471" s="63">
        <v>43896</v>
      </c>
      <c r="CL8471" s="70">
        <v>117.96439642705323</v>
      </c>
      <c r="CM8471" s="70">
        <v>126.78565013754225</v>
      </c>
    </row>
    <row r="8472" spans="89:91">
      <c r="CK8472" s="63">
        <v>43897</v>
      </c>
      <c r="CL8472" s="70">
        <v>117.82745451645027</v>
      </c>
      <c r="CM8472" s="70">
        <v>126.67846450234816</v>
      </c>
    </row>
    <row r="8473" spans="89:91">
      <c r="CK8473" s="63">
        <v>43898</v>
      </c>
      <c r="CL8473" s="70">
        <v>116.9986459274364</v>
      </c>
      <c r="CM8473" s="70">
        <v>124.89430743292776</v>
      </c>
    </row>
    <row r="8474" spans="89:91">
      <c r="CK8474" s="63">
        <v>43899</v>
      </c>
      <c r="CL8474" s="70">
        <v>117.32226501652374</v>
      </c>
      <c r="CM8474" s="70">
        <v>123.42769116431664</v>
      </c>
    </row>
    <row r="8475" spans="89:91">
      <c r="CK8475" s="63">
        <v>43900</v>
      </c>
      <c r="CL8475" s="70">
        <v>116.75706094311296</v>
      </c>
      <c r="CM8475" s="70">
        <v>123.60863622964642</v>
      </c>
    </row>
    <row r="8476" spans="89:91">
      <c r="CK8476" s="63">
        <v>43901</v>
      </c>
      <c r="CL8476" s="70">
        <v>115.42134300067117</v>
      </c>
      <c r="CM8476" s="70">
        <v>123.4566808787915</v>
      </c>
    </row>
    <row r="8477" spans="89:91">
      <c r="CK8477" s="63">
        <v>43902</v>
      </c>
      <c r="CL8477" s="70">
        <v>115.55639708799927</v>
      </c>
      <c r="CM8477" s="70">
        <v>122.54975914800328</v>
      </c>
    </row>
    <row r="8478" spans="89:91">
      <c r="CK8478" s="63">
        <v>43903</v>
      </c>
      <c r="CL8478" s="70">
        <v>115.42225056346373</v>
      </c>
      <c r="CM8478" s="70">
        <v>122.44615457001744</v>
      </c>
    </row>
    <row r="8479" spans="89:91">
      <c r="CK8479" s="63">
        <v>43904</v>
      </c>
      <c r="CL8479" s="70">
        <v>115.28825976626564</v>
      </c>
      <c r="CM8479" s="70">
        <v>122.34263758019705</v>
      </c>
    </row>
    <row r="8480" spans="89:91">
      <c r="CK8480" s="63">
        <v>43905</v>
      </c>
      <c r="CL8480" s="70">
        <v>114.03403688578877</v>
      </c>
      <c r="CM8480" s="70">
        <v>121.78408659143081</v>
      </c>
    </row>
    <row r="8481" spans="89:91">
      <c r="CK8481" s="63">
        <v>43906</v>
      </c>
      <c r="CL8481" s="70">
        <v>113.51872738646864</v>
      </c>
      <c r="CM8481" s="70">
        <v>120.01167845458453</v>
      </c>
    </row>
    <row r="8482" spans="89:91">
      <c r="CK8482" s="63">
        <v>43907</v>
      </c>
      <c r="CL8482" s="70">
        <v>111.9011548816348</v>
      </c>
      <c r="CM8482" s="70">
        <v>117.28309675596797</v>
      </c>
    </row>
    <row r="8483" spans="89:91">
      <c r="CK8483" s="63">
        <v>43908</v>
      </c>
      <c r="CL8483" s="70">
        <v>111.56419676739033</v>
      </c>
      <c r="CM8483" s="70">
        <v>118.25507938669782</v>
      </c>
    </row>
    <row r="8484" spans="89:91">
      <c r="CK8484" s="63">
        <v>43909</v>
      </c>
      <c r="CL8484" s="70">
        <v>112.83472599668937</v>
      </c>
      <c r="CM8484" s="70">
        <v>119.50687482029252</v>
      </c>
    </row>
    <row r="8485" spans="89:91">
      <c r="CK8485" s="63">
        <v>43910</v>
      </c>
      <c r="CL8485" s="70">
        <v>112.70373899189509</v>
      </c>
      <c r="CM8485" s="70">
        <v>119.40584272183521</v>
      </c>
    </row>
    <row r="8486" spans="89:91">
      <c r="CK8486" s="63">
        <v>43911</v>
      </c>
      <c r="CL8486" s="70">
        <v>112.57290404663101</v>
      </c>
      <c r="CM8486" s="70">
        <v>119.30489603674793</v>
      </c>
    </row>
    <row r="8487" spans="89:91">
      <c r="CK8487" s="63">
        <v>43912</v>
      </c>
      <c r="CL8487" s="70">
        <v>112.44222098437501</v>
      </c>
      <c r="CM8487" s="70">
        <v>119.20403469282147</v>
      </c>
    </row>
    <row r="8488" spans="89:91">
      <c r="CK8488" s="63">
        <v>43913</v>
      </c>
      <c r="CL8488" s="70">
        <v>112.31168962880996</v>
      </c>
      <c r="CM8488" s="70">
        <v>119.10325861790773</v>
      </c>
    </row>
    <row r="8489" spans="89:91">
      <c r="CK8489" s="63">
        <v>43914</v>
      </c>
      <c r="CL8489" s="70">
        <v>113.16211404463661</v>
      </c>
      <c r="CM8489" s="70">
        <v>120.5572794276594</v>
      </c>
    </row>
    <row r="8490" spans="89:91">
      <c r="CK8490" s="63">
        <v>43915</v>
      </c>
      <c r="CL8490" s="70">
        <v>114.13585145680798</v>
      </c>
      <c r="CM8490" s="70">
        <v>122.22509138423841</v>
      </c>
    </row>
    <row r="8491" spans="89:91">
      <c r="CK8491" s="63">
        <v>43916</v>
      </c>
      <c r="CL8491" s="70">
        <v>113.98391810305326</v>
      </c>
      <c r="CM8491" s="70">
        <v>123.08484999004419</v>
      </c>
    </row>
    <row r="8492" spans="89:91">
      <c r="CK8492" s="63">
        <v>43917</v>
      </c>
      <c r="CL8492" s="70">
        <v>113.85159702995141</v>
      </c>
      <c r="CM8492" s="70">
        <v>122.98079304184354</v>
      </c>
    </row>
    <row r="8493" spans="89:91">
      <c r="CK8493" s="63">
        <v>43918</v>
      </c>
      <c r="CL8493" s="70">
        <v>113.71942956506618</v>
      </c>
      <c r="CM8493" s="70">
        <v>122.87682406424581</v>
      </c>
    </row>
    <row r="8494" spans="89:91">
      <c r="CK8494" s="63">
        <v>43919</v>
      </c>
      <c r="CL8494" s="70">
        <v>112.73299382434701</v>
      </c>
      <c r="CM8494" s="70">
        <v>121.47351733579934</v>
      </c>
    </row>
    <row r="8495" spans="89:91">
      <c r="CK8495" s="63">
        <v>43920</v>
      </c>
      <c r="CL8495" s="70">
        <v>112.60212491788127</v>
      </c>
      <c r="CM8495" s="70">
        <v>121.37082262152549</v>
      </c>
    </row>
    <row r="8496" spans="89:91">
      <c r="CK8496" s="63">
        <v>43921</v>
      </c>
      <c r="CL8496" s="70">
        <v>111.79517917960438</v>
      </c>
      <c r="CM8496" s="70">
        <v>120.92048216224242</v>
      </c>
    </row>
    <row r="8497" spans="89:92">
      <c r="CK8497" s="63">
        <v>43922</v>
      </c>
      <c r="CL8497" s="70">
        <v>111.71053997826273</v>
      </c>
      <c r="CM8497" s="70">
        <v>121.3553162872734</v>
      </c>
    </row>
    <row r="8498" spans="89:92">
      <c r="CK8498" s="63">
        <v>43923</v>
      </c>
      <c r="CL8498" s="70">
        <v>111.55891290420523</v>
      </c>
      <c r="CM8498" s="70">
        <v>122.02130948641194</v>
      </c>
    </row>
    <row r="8499" spans="89:92">
      <c r="CK8499" s="63">
        <v>43924</v>
      </c>
      <c r="CL8499" s="70">
        <v>111.47030361741135</v>
      </c>
      <c r="CM8499" s="70">
        <v>121.92700865939717</v>
      </c>
      <c r="CN8499" s="87"/>
    </row>
    <row r="8500" spans="89:92">
      <c r="CK8500" s="63">
        <v>43925</v>
      </c>
      <c r="CL8500" s="70">
        <v>111.38176471141898</v>
      </c>
      <c r="CM8500" s="70">
        <v>121.83278071019382</v>
      </c>
    </row>
    <row r="8501" spans="89:92">
      <c r="CK8501" s="63">
        <v>43926</v>
      </c>
      <c r="CL8501" s="70">
        <v>111.96379246605818</v>
      </c>
      <c r="CM8501" s="70">
        <v>122.33805625887838</v>
      </c>
    </row>
    <row r="8502" spans="89:92">
      <c r="CK8502" s="63">
        <v>43927</v>
      </c>
      <c r="CL8502" s="70">
        <v>112.78065414368849</v>
      </c>
      <c r="CM8502" s="70">
        <v>123.48653424959569</v>
      </c>
      <c r="CN8502" s="87"/>
    </row>
    <row r="8503" spans="89:92">
      <c r="CK8503" s="63">
        <v>43928</v>
      </c>
      <c r="CL8503" s="70">
        <v>112.87752842883975</v>
      </c>
      <c r="CM8503" s="70">
        <v>122.8256049712196</v>
      </c>
    </row>
    <row r="8504" spans="89:92">
      <c r="CK8504" s="63">
        <v>43929</v>
      </c>
      <c r="CL8504" s="70">
        <v>112.78787178887477</v>
      </c>
      <c r="CM8504" s="70">
        <v>122.73068256646813</v>
      </c>
    </row>
    <row r="8505" spans="89:92">
      <c r="CK8505" s="63">
        <v>43930</v>
      </c>
      <c r="CL8505" s="70">
        <v>112.6982863616056</v>
      </c>
      <c r="CM8505" s="70">
        <v>122.6358335198974</v>
      </c>
    </row>
    <row r="8506" spans="89:92">
      <c r="CK8506" s="63">
        <v>43931</v>
      </c>
      <c r="CL8506" s="70">
        <v>112.60877209046913</v>
      </c>
      <c r="CM8506" s="70">
        <v>122.54105777481446</v>
      </c>
    </row>
    <row r="8507" spans="89:92">
      <c r="CK8507" s="63">
        <v>43932</v>
      </c>
      <c r="CL8507" s="70">
        <v>112.51932891894738</v>
      </c>
      <c r="CM8507" s="70">
        <v>122.44635527457037</v>
      </c>
    </row>
    <row r="8508" spans="89:92">
      <c r="CK8508" s="63">
        <v>43933</v>
      </c>
      <c r="CL8508" s="70">
        <v>112.97400630446404</v>
      </c>
      <c r="CM8508" s="70">
        <v>124.40133285813197</v>
      </c>
    </row>
    <row r="8509" spans="89:92">
      <c r="CK8509" s="63">
        <v>43934</v>
      </c>
      <c r="CL8509" s="70">
        <v>113.23832175212054</v>
      </c>
      <c r="CM8509" s="70">
        <v>124.31835396191526</v>
      </c>
    </row>
    <row r="8510" spans="89:92">
      <c r="CK8510" s="63">
        <v>43935</v>
      </c>
      <c r="CL8510" s="70">
        <v>112.67760159682354</v>
      </c>
      <c r="CM8510" s="70">
        <v>122.90087495479436</v>
      </c>
    </row>
    <row r="8511" spans="89:92">
      <c r="CK8511" s="63">
        <v>43936</v>
      </c>
      <c r="CL8511" s="70">
        <v>112.45350829836404</v>
      </c>
      <c r="CM8511" s="70">
        <v>122.4755190225699</v>
      </c>
    </row>
    <row r="8512" spans="89:92">
      <c r="CK8512" s="63">
        <v>43937</v>
      </c>
      <c r="CL8512" s="70">
        <v>112.78736354152753</v>
      </c>
      <c r="CM8512" s="70">
        <v>123.71534417443877</v>
      </c>
    </row>
    <row r="8513" spans="89:91">
      <c r="CK8513" s="63">
        <v>43938</v>
      </c>
      <c r="CL8513" s="70">
        <v>112.69777851795027</v>
      </c>
      <c r="CM8513" s="70">
        <v>123.61973415911298</v>
      </c>
    </row>
    <row r="8514" spans="89:91">
      <c r="CK8514" s="63">
        <v>43939</v>
      </c>
      <c r="CL8514" s="70">
        <v>112.60826465018512</v>
      </c>
      <c r="CM8514" s="70">
        <v>123.52419803336892</v>
      </c>
    </row>
    <row r="8515" spans="89:91">
      <c r="CK8515" s="63">
        <v>43940</v>
      </c>
      <c r="CL8515" s="70">
        <v>112.39365786008307</v>
      </c>
      <c r="CM8515" s="70">
        <v>123.10023143123134</v>
      </c>
    </row>
    <row r="8516" spans="89:91">
      <c r="CK8516" s="63">
        <v>43941</v>
      </c>
      <c r="CL8516" s="70">
        <v>112.19830847431427</v>
      </c>
      <c r="CM8516" s="70">
        <v>122.00545233180299</v>
      </c>
    </row>
    <row r="8517" spans="89:91">
      <c r="CK8517" s="63">
        <v>43942</v>
      </c>
      <c r="CL8517" s="70">
        <v>111.81536631751545</v>
      </c>
      <c r="CM8517" s="70">
        <v>122.55736029217596</v>
      </c>
    </row>
    <row r="8518" spans="89:91">
      <c r="CK8518" s="63">
        <v>43943</v>
      </c>
      <c r="CL8518" s="70">
        <v>111.34324425283637</v>
      </c>
      <c r="CM8518" s="70">
        <v>123.51811902442537</v>
      </c>
    </row>
    <row r="8519" spans="89:91">
      <c r="CK8519" s="63">
        <v>43944</v>
      </c>
      <c r="CL8519" s="70">
        <v>110.0608523999523</v>
      </c>
      <c r="CM8519" s="70">
        <v>123.28561881438596</v>
      </c>
    </row>
    <row r="8520" spans="89:91">
      <c r="CK8520" s="63">
        <v>43945</v>
      </c>
      <c r="CL8520" s="70">
        <v>109.97343299632773</v>
      </c>
      <c r="CM8520" s="70">
        <v>123.19034090053501</v>
      </c>
    </row>
    <row r="8521" spans="89:91">
      <c r="CK8521" s="63">
        <v>43946</v>
      </c>
      <c r="CL8521" s="70">
        <v>109.88608302840142</v>
      </c>
      <c r="CM8521" s="70">
        <v>123.09513661961029</v>
      </c>
    </row>
    <row r="8522" spans="89:91">
      <c r="CK8522" s="63">
        <v>43947</v>
      </c>
      <c r="CL8522" s="70">
        <v>110.28678713959934</v>
      </c>
      <c r="CM8522" s="70">
        <v>123.65847870301111</v>
      </c>
    </row>
    <row r="8523" spans="89:91">
      <c r="CK8523" s="63">
        <v>43948</v>
      </c>
      <c r="CL8523" s="70">
        <v>111.70908367759218</v>
      </c>
      <c r="CM8523" s="70">
        <v>124.31475168848758</v>
      </c>
    </row>
    <row r="8524" spans="89:91">
      <c r="CK8524" s="63">
        <v>43949</v>
      </c>
      <c r="CL8524" s="70">
        <v>112.62808343713138</v>
      </c>
      <c r="CM8524" s="70">
        <v>125.10413168028465</v>
      </c>
    </row>
    <row r="8525" spans="89:91">
      <c r="CK8525" s="63">
        <v>43950</v>
      </c>
      <c r="CL8525" s="70">
        <v>112.6810333054966</v>
      </c>
      <c r="CM8525" s="70">
        <v>125.10413168028465</v>
      </c>
    </row>
    <row r="8526" spans="89:91">
      <c r="CK8526" s="63">
        <v>43951</v>
      </c>
      <c r="CL8526" s="70">
        <v>112.6810333054966</v>
      </c>
      <c r="CM8526" s="70">
        <v>124.83511424730875</v>
      </c>
    </row>
    <row r="8527" spans="89:91">
      <c r="CK8527" s="63">
        <v>43952</v>
      </c>
      <c r="CL8527" s="70">
        <v>113.16243973833211</v>
      </c>
      <c r="CM8527" s="70">
        <v>124.01604314988448</v>
      </c>
    </row>
    <row r="8528" spans="89:91">
      <c r="CK8528" s="63">
        <v>43953</v>
      </c>
      <c r="CL8528" s="70">
        <v>113.101520741418</v>
      </c>
      <c r="CM8528" s="70">
        <v>123.95271774583547</v>
      </c>
    </row>
    <row r="8529" spans="89:91">
      <c r="CK8529" s="63">
        <v>43954</v>
      </c>
      <c r="CL8529" s="70">
        <v>113.04063453916785</v>
      </c>
      <c r="CM8529" s="70">
        <v>123.88942467717386</v>
      </c>
    </row>
    <row r="8530" spans="89:91">
      <c r="CK8530" s="63">
        <v>43955</v>
      </c>
      <c r="CL8530" s="70">
        <v>112.26341040431775</v>
      </c>
      <c r="CM8530" s="70">
        <v>123.99289574596219</v>
      </c>
    </row>
    <row r="8531" spans="89:91">
      <c r="CK8531" s="63">
        <v>43956</v>
      </c>
      <c r="CL8531" s="70">
        <v>112.11885519374877</v>
      </c>
      <c r="CM8531" s="70">
        <v>124.0591962471339</v>
      </c>
    </row>
    <row r="8532" spans="89:91">
      <c r="CK8532" s="63">
        <v>43957</v>
      </c>
      <c r="CL8532" s="70">
        <v>111.38863185455499</v>
      </c>
      <c r="CM8532" s="70">
        <v>124.18091723919171</v>
      </c>
    </row>
    <row r="8533" spans="89:91">
      <c r="CK8533" s="63">
        <v>43958</v>
      </c>
      <c r="CL8533" s="70">
        <v>110.80591628372744</v>
      </c>
      <c r="CM8533" s="70">
        <v>124.2839841845209</v>
      </c>
    </row>
    <row r="8534" spans="89:91">
      <c r="CK8534" s="63">
        <v>43959</v>
      </c>
      <c r="CL8534" s="70">
        <v>111.3987495741116</v>
      </c>
      <c r="CM8534" s="70">
        <v>124.36842554693139</v>
      </c>
    </row>
    <row r="8535" spans="89:91">
      <c r="CK8535" s="63">
        <v>43960</v>
      </c>
      <c r="CL8535" s="70">
        <v>111.33878002858724</v>
      </c>
      <c r="CM8535" s="70">
        <v>124.3049202084392</v>
      </c>
    </row>
    <row r="8536" spans="89:91">
      <c r="CK8536" s="63">
        <v>43961</v>
      </c>
      <c r="CL8536" s="70">
        <v>111.27884276660645</v>
      </c>
      <c r="CM8536" s="70">
        <v>124.241447297213</v>
      </c>
    </row>
    <row r="8537" spans="89:91">
      <c r="CK8537" s="63">
        <v>43962</v>
      </c>
      <c r="CL8537" s="70">
        <v>110.93061145143126</v>
      </c>
      <c r="CM8537" s="70">
        <v>124.36260320935519</v>
      </c>
    </row>
    <row r="8538" spans="89:91">
      <c r="CK8538" s="63">
        <v>43963</v>
      </c>
      <c r="CL8538" s="70">
        <v>111.09350305695418</v>
      </c>
      <c r="CM8538" s="70">
        <v>124.4651527820719</v>
      </c>
    </row>
    <row r="8539" spans="89:91">
      <c r="CK8539" s="63">
        <v>43964</v>
      </c>
      <c r="CL8539" s="70">
        <v>110.60327541108393</v>
      </c>
      <c r="CM8539" s="70">
        <v>124.54912440650968</v>
      </c>
    </row>
    <row r="8540" spans="89:91">
      <c r="CK8540" s="63">
        <v>43965</v>
      </c>
      <c r="CL8540" s="70">
        <v>110.75847687603098</v>
      </c>
      <c r="CM8540" s="70">
        <v>124.66984057876664</v>
      </c>
    </row>
    <row r="8541" spans="89:91">
      <c r="CK8541" s="63">
        <v>43966</v>
      </c>
      <c r="CL8541" s="70">
        <v>111.08168533255341</v>
      </c>
      <c r="CM8541" s="70">
        <v>124.77197902932383</v>
      </c>
    </row>
    <row r="8542" spans="89:91">
      <c r="CK8542" s="63">
        <v>43967</v>
      </c>
      <c r="CL8542" s="70">
        <v>111.02188647295267</v>
      </c>
      <c r="CM8542" s="70">
        <v>124.70826762727178</v>
      </c>
    </row>
    <row r="8543" spans="89:91">
      <c r="CK8543" s="63">
        <v>43968</v>
      </c>
      <c r="CL8543" s="70">
        <v>110.96211980500983</v>
      </c>
      <c r="CM8543" s="70">
        <v>124.6445887577065</v>
      </c>
    </row>
    <row r="8544" spans="89:91">
      <c r="CK8544" s="63">
        <v>43969</v>
      </c>
      <c r="CL8544" s="70">
        <v>111.9810377493035</v>
      </c>
      <c r="CM8544" s="70">
        <v>124.74648625188789</v>
      </c>
    </row>
    <row r="8545" spans="89:91">
      <c r="CK8545" s="63">
        <v>43970</v>
      </c>
      <c r="CL8545" s="70">
        <v>112.10970002773462</v>
      </c>
      <c r="CM8545" s="70">
        <v>124.82986281585195</v>
      </c>
    </row>
    <row r="8546" spans="89:91">
      <c r="CK8546" s="63">
        <v>43971</v>
      </c>
      <c r="CL8546" s="70">
        <v>112.6182128624305</v>
      </c>
      <c r="CM8546" s="70">
        <v>124.94987166830271</v>
      </c>
    </row>
    <row r="8547" spans="89:91">
      <c r="CK8547" s="63">
        <v>43972</v>
      </c>
      <c r="CL8547" s="70">
        <v>113.25569537835014</v>
      </c>
      <c r="CM8547" s="70">
        <v>125.05135981624561</v>
      </c>
    </row>
    <row r="8548" spans="89:91">
      <c r="CK8548" s="63">
        <v>43973</v>
      </c>
      <c r="CL8548" s="70">
        <v>113.30538525808981</v>
      </c>
      <c r="CM8548" s="70">
        <v>125.1527117410191</v>
      </c>
    </row>
    <row r="8549" spans="89:91">
      <c r="CK8549" s="63">
        <v>43974</v>
      </c>
      <c r="CL8549" s="70">
        <v>113.24438930898475</v>
      </c>
      <c r="CM8549" s="70">
        <v>125.08880592821029</v>
      </c>
    </row>
    <row r="8550" spans="89:91">
      <c r="CK8550" s="63">
        <v>43975</v>
      </c>
      <c r="CL8550" s="70">
        <v>113.18342619596946</v>
      </c>
      <c r="CM8550" s="70">
        <v>125.02493274715872</v>
      </c>
    </row>
    <row r="8551" spans="89:91">
      <c r="CK8551" s="63">
        <v>43976</v>
      </c>
      <c r="CL8551" s="70">
        <v>113.12249590136727</v>
      </c>
      <c r="CM8551" s="70">
        <v>124.96109218120193</v>
      </c>
    </row>
    <row r="8552" spans="89:91">
      <c r="CK8552" s="63">
        <v>43977</v>
      </c>
      <c r="CL8552" s="70">
        <v>114.62563357206837</v>
      </c>
      <c r="CM8552" s="70">
        <v>125.06215302534957</v>
      </c>
    </row>
    <row r="8553" spans="89:91">
      <c r="CK8553" s="63">
        <v>43978</v>
      </c>
      <c r="CL8553" s="70">
        <v>114.85536368648177</v>
      </c>
      <c r="CM8553" s="70">
        <v>125.16307807978424</v>
      </c>
    </row>
    <row r="8554" spans="89:91">
      <c r="CK8554" s="63">
        <v>43979</v>
      </c>
      <c r="CL8554" s="70">
        <v>115.12588244359617</v>
      </c>
      <c r="CM8554" s="70">
        <v>125.26386745683044</v>
      </c>
    </row>
    <row r="8555" spans="89:91">
      <c r="CK8555" s="63">
        <v>43980</v>
      </c>
      <c r="CL8555" s="70">
        <v>114.74248450654578</v>
      </c>
      <c r="CM8555" s="70">
        <v>125.36452126873327</v>
      </c>
    </row>
    <row r="8556" spans="89:91">
      <c r="CK8556" s="63">
        <v>43981</v>
      </c>
      <c r="CL8556" s="70">
        <v>114.68071492049114</v>
      </c>
      <c r="CM8556" s="70">
        <v>125.30050730117621</v>
      </c>
    </row>
    <row r="8557" spans="89:91">
      <c r="CK8557" s="63">
        <v>43982</v>
      </c>
      <c r="CL8557" s="70">
        <v>114.61897858700007</v>
      </c>
      <c r="CM8557" s="70">
        <v>125.23652602060267</v>
      </c>
    </row>
    <row r="8558" spans="89:91">
      <c r="CK8558" s="63">
        <v>43983</v>
      </c>
      <c r="CL8558" s="70">
        <v>114.99632449514343</v>
      </c>
      <c r="CM8558" s="70">
        <v>125.3318147908025</v>
      </c>
    </row>
    <row r="8559" spans="89:91">
      <c r="CK8559" s="63">
        <v>43984</v>
      </c>
      <c r="CL8559" s="70">
        <v>116.46207637891646</v>
      </c>
      <c r="CM8559" s="70">
        <v>125.4087084781785</v>
      </c>
    </row>
    <row r="8560" spans="89:91">
      <c r="CK8560" s="63">
        <v>43985</v>
      </c>
      <c r="CL8560" s="70">
        <v>117.58384262425984</v>
      </c>
      <c r="CM8560" s="70">
        <v>125.52196286959635</v>
      </c>
    </row>
    <row r="8561" spans="89:91">
      <c r="CK8561" s="63">
        <v>43986</v>
      </c>
      <c r="CL8561" s="70">
        <v>117.72385960507745</v>
      </c>
      <c r="CM8561" s="70">
        <v>125.61682243602202</v>
      </c>
    </row>
    <row r="8562" spans="89:91">
      <c r="CK8562" s="63">
        <v>43987</v>
      </c>
      <c r="CL8562" s="70">
        <v>118.61636252260965</v>
      </c>
      <c r="CM8562" s="70">
        <v>125.71153919219009</v>
      </c>
    </row>
    <row r="8563" spans="89:91">
      <c r="CK8563" s="63">
        <v>43988</v>
      </c>
      <c r="CL8563" s="70">
        <v>118.54110780485831</v>
      </c>
      <c r="CM8563" s="70">
        <v>125.64220837108354</v>
      </c>
    </row>
    <row r="8564" spans="89:91">
      <c r="CK8564" s="63">
        <v>43989</v>
      </c>
      <c r="CL8564" s="70">
        <v>118.46590083155326</v>
      </c>
      <c r="CM8564" s="70">
        <v>125.57291578642527</v>
      </c>
    </row>
    <row r="8565" spans="89:91">
      <c r="CK8565" s="63">
        <v>43990</v>
      </c>
      <c r="CL8565" s="70">
        <v>119.18318077175832</v>
      </c>
      <c r="CM8565" s="70">
        <v>125.66738557320141</v>
      </c>
    </row>
    <row r="8566" spans="89:91">
      <c r="CK8566" s="63">
        <v>43991</v>
      </c>
      <c r="CL8566" s="70">
        <v>119.20420404998333</v>
      </c>
      <c r="CM8566" s="70">
        <v>125.7617129641547</v>
      </c>
    </row>
    <row r="8567" spans="89:91">
      <c r="CK8567" s="63">
        <v>43992</v>
      </c>
      <c r="CL8567" s="70">
        <v>119.32835426918035</v>
      </c>
      <c r="CM8567" s="70">
        <v>125.85589808761594</v>
      </c>
    </row>
    <row r="8568" spans="89:91">
      <c r="CK8568" s="63">
        <v>43993</v>
      </c>
      <c r="CL8568" s="70">
        <v>118.62256458409837</v>
      </c>
      <c r="CM8568" s="70">
        <v>125.87729510724822</v>
      </c>
    </row>
    <row r="8569" spans="89:91">
      <c r="CK8569" s="63">
        <v>43994</v>
      </c>
      <c r="CL8569" s="70">
        <v>117.62045321117303</v>
      </c>
      <c r="CM8569" s="70">
        <v>125.91678172025149</v>
      </c>
    </row>
    <row r="8570" spans="89:91">
      <c r="CK8570" s="63">
        <v>43995</v>
      </c>
      <c r="CL8570" s="70">
        <v>117.54583033604904</v>
      </c>
      <c r="CM8570" s="70">
        <v>125.84733770640958</v>
      </c>
    </row>
    <row r="8571" spans="89:91">
      <c r="CK8571" s="63">
        <v>43996</v>
      </c>
      <c r="CL8571" s="70">
        <v>117.47125480450636</v>
      </c>
      <c r="CM8571" s="70">
        <v>125.77793199144243</v>
      </c>
    </row>
    <row r="8572" spans="89:91">
      <c r="CK8572" s="63">
        <v>43997</v>
      </c>
      <c r="CL8572" s="70">
        <v>117.39672658650839</v>
      </c>
      <c r="CM8572" s="70">
        <v>125.70856455422798</v>
      </c>
    </row>
    <row r="8573" spans="89:91">
      <c r="CK8573" s="63">
        <v>43998</v>
      </c>
      <c r="CL8573" s="70">
        <v>117.30591818961047</v>
      </c>
      <c r="CM8573" s="70">
        <v>126.07391054288853</v>
      </c>
    </row>
    <row r="8574" spans="89:91">
      <c r="CK8574" s="63">
        <v>43999</v>
      </c>
      <c r="CL8574" s="70">
        <v>116.94843980649634</v>
      </c>
      <c r="CM8574" s="70">
        <v>126.11298873205195</v>
      </c>
    </row>
    <row r="8575" spans="89:91">
      <c r="CK8575" s="63">
        <v>44000</v>
      </c>
      <c r="CL8575" s="70">
        <v>116.03162917908951</v>
      </c>
      <c r="CM8575" s="70">
        <v>126.17007696442725</v>
      </c>
    </row>
    <row r="8576" spans="89:91">
      <c r="CK8576" s="63">
        <v>44001</v>
      </c>
      <c r="CL8576" s="70">
        <v>116.36131707300046</v>
      </c>
      <c r="CM8576" s="70">
        <v>126.20898235300871</v>
      </c>
    </row>
    <row r="8577" spans="89:91">
      <c r="CK8577" s="63">
        <v>44002</v>
      </c>
      <c r="CL8577" s="70">
        <v>116.28749304158292</v>
      </c>
      <c r="CM8577" s="70">
        <v>126.139377188409</v>
      </c>
    </row>
    <row r="8578" spans="89:91">
      <c r="CK8578" s="63">
        <v>44003</v>
      </c>
      <c r="CL8578" s="70">
        <v>116.21371584693001</v>
      </c>
      <c r="CM8578" s="70">
        <v>126.06981041155996</v>
      </c>
    </row>
    <row r="8579" spans="89:91">
      <c r="CK8579" s="63">
        <v>44004</v>
      </c>
      <c r="CL8579" s="70">
        <v>116.94824357192365</v>
      </c>
      <c r="CM8579" s="70">
        <v>126.30715947894394</v>
      </c>
    </row>
    <row r="8580" spans="89:91">
      <c r="CK8580" s="63">
        <v>44005</v>
      </c>
      <c r="CL8580" s="70">
        <v>117.83084211776168</v>
      </c>
      <c r="CM8580" s="70">
        <v>126.34575013336605</v>
      </c>
    </row>
    <row r="8581" spans="89:91">
      <c r="CK8581" s="63">
        <v>44006</v>
      </c>
      <c r="CL8581" s="70">
        <v>116.63495216761707</v>
      </c>
      <c r="CM8581" s="70">
        <v>126.40229151475695</v>
      </c>
    </row>
    <row r="8582" spans="89:91">
      <c r="CK8582" s="63">
        <v>44007</v>
      </c>
      <c r="CL8582" s="70">
        <v>116.32790362392882</v>
      </c>
      <c r="CM8582" s="70">
        <v>126.4407103348269</v>
      </c>
    </row>
    <row r="8583" spans="89:91">
      <c r="CK8583" s="63">
        <v>44008</v>
      </c>
      <c r="CL8583" s="70">
        <v>115.92639024113127</v>
      </c>
      <c r="CM8583" s="70">
        <v>126.47904833183622</v>
      </c>
    </row>
    <row r="8584" spans="89:91">
      <c r="CK8584" s="63">
        <v>44009</v>
      </c>
      <c r="CL8584" s="70">
        <v>115.85284214378629</v>
      </c>
      <c r="CM8584" s="70">
        <v>126.40929422390019</v>
      </c>
    </row>
    <row r="8585" spans="89:91">
      <c r="CK8585" s="63">
        <v>44010</v>
      </c>
      <c r="CL8585" s="70">
        <v>115.7793407081428</v>
      </c>
      <c r="CM8585" s="70">
        <v>126.33957858585809</v>
      </c>
    </row>
    <row r="8586" spans="89:91">
      <c r="CK8586" s="63">
        <v>44011</v>
      </c>
      <c r="CL8586" s="70">
        <v>115.87792579887022</v>
      </c>
      <c r="CM8586" s="70">
        <v>126.59357815883146</v>
      </c>
    </row>
    <row r="8587" spans="89:91">
      <c r="CK8587" s="63">
        <v>44012</v>
      </c>
      <c r="CL8587" s="70">
        <v>116.03425906979325</v>
      </c>
      <c r="CM8587" s="70">
        <v>126.63159363762514</v>
      </c>
    </row>
    <row r="8588" spans="89:91">
      <c r="CK8588" s="63">
        <v>44013</v>
      </c>
      <c r="CL8588" s="70">
        <v>116.80289232200636</v>
      </c>
      <c r="CM8588" s="70">
        <v>126.68503127988704</v>
      </c>
    </row>
    <row r="8589" spans="89:91">
      <c r="CK8589" s="63">
        <v>44014</v>
      </c>
      <c r="CL8589" s="70">
        <v>116.89205777788534</v>
      </c>
      <c r="CM8589" s="70">
        <v>126.73839972660865</v>
      </c>
    </row>
    <row r="8590" spans="89:91">
      <c r="CK8590" s="63">
        <v>44015</v>
      </c>
      <c r="CL8590" s="70">
        <v>117.11641811867581</v>
      </c>
      <c r="CM8590" s="70">
        <v>126.79169902734243</v>
      </c>
    </row>
    <row r="8591" spans="89:91">
      <c r="CK8591" s="63">
        <v>44016</v>
      </c>
      <c r="CL8591" s="70">
        <v>117.06823014055931</v>
      </c>
      <c r="CM8591" s="70">
        <v>126.73728148403123</v>
      </c>
    </row>
    <row r="8592" spans="89:91">
      <c r="CK8592" s="63">
        <v>44017</v>
      </c>
      <c r="CL8592" s="70">
        <v>117.02006198956245</v>
      </c>
      <c r="CM8592" s="70">
        <v>126.68288729610558</v>
      </c>
    </row>
    <row r="8593" spans="89:91">
      <c r="CK8593" s="63">
        <v>44018</v>
      </c>
      <c r="CL8593" s="70">
        <v>117.44988923476447</v>
      </c>
      <c r="CM8593" s="70">
        <v>126.95118254869513</v>
      </c>
    </row>
    <row r="8594" spans="89:91">
      <c r="CK8594" s="63">
        <v>44019</v>
      </c>
      <c r="CL8594" s="70">
        <v>117.34263324182106</v>
      </c>
      <c r="CM8594" s="70">
        <v>126.98628755982017</v>
      </c>
    </row>
    <row r="8595" spans="89:91">
      <c r="CK8595" s="63">
        <v>44020</v>
      </c>
      <c r="CL8595" s="70">
        <v>117.53501092042661</v>
      </c>
      <c r="CM8595" s="70">
        <v>127.05716007344736</v>
      </c>
    </row>
    <row r="8596" spans="89:91">
      <c r="CK8596" s="63">
        <v>44021</v>
      </c>
      <c r="CL8596" s="70">
        <v>117.48665071077254</v>
      </c>
      <c r="CM8596" s="70">
        <v>127.00262859729918</v>
      </c>
    </row>
    <row r="8597" spans="89:91">
      <c r="CK8597" s="63">
        <v>44022</v>
      </c>
      <c r="CL8597" s="70">
        <v>117.4383103991034</v>
      </c>
      <c r="CM8597" s="70">
        <v>126.94812052543531</v>
      </c>
    </row>
    <row r="8598" spans="89:91">
      <c r="CK8598" s="63">
        <v>44023</v>
      </c>
      <c r="CL8598" s="70">
        <v>117.38998997723209</v>
      </c>
      <c r="CM8598" s="70">
        <v>126.89363584781081</v>
      </c>
    </row>
    <row r="8599" spans="89:91">
      <c r="CK8599" s="63">
        <v>44024</v>
      </c>
      <c r="CL8599" s="70">
        <v>117.34168943697489</v>
      </c>
      <c r="CM8599" s="70">
        <v>126.83917455438515</v>
      </c>
    </row>
    <row r="8600" spans="89:91">
      <c r="CK8600" s="63">
        <v>44025</v>
      </c>
      <c r="CL8600" s="70">
        <v>117.94712666762275</v>
      </c>
      <c r="CM8600" s="70">
        <v>127.32089988562309</v>
      </c>
    </row>
    <row r="8601" spans="89:91">
      <c r="CK8601" s="63">
        <v>44026</v>
      </c>
      <c r="CL8601" s="70">
        <v>118.02663913244551</v>
      </c>
      <c r="CM8601" s="70">
        <v>127.37344184244823</v>
      </c>
    </row>
    <row r="8602" spans="89:91">
      <c r="CK8602" s="63">
        <v>44027</v>
      </c>
      <c r="CL8602" s="70">
        <v>118.05995393390016</v>
      </c>
      <c r="CM8602" s="70">
        <v>127.42591524559678</v>
      </c>
    </row>
    <row r="8603" spans="89:91">
      <c r="CK8603" s="63">
        <v>44028</v>
      </c>
      <c r="CL8603" s="70">
        <v>118.25517489584124</v>
      </c>
      <c r="CM8603" s="70">
        <v>127.47832014423518</v>
      </c>
    </row>
    <row r="8604" spans="89:91">
      <c r="CK8604" s="63">
        <v>44029</v>
      </c>
      <c r="CL8604" s="70">
        <v>118.20151353472785</v>
      </c>
      <c r="CM8604" s="70">
        <v>127.5306565875005</v>
      </c>
    </row>
    <row r="8605" spans="89:91">
      <c r="CK8605" s="63">
        <v>44030</v>
      </c>
      <c r="CL8605" s="70">
        <v>118.15287909013806</v>
      </c>
      <c r="CM8605" s="70">
        <v>127.47592189207806</v>
      </c>
    </row>
    <row r="8606" spans="89:91">
      <c r="CK8606" s="63">
        <v>44031</v>
      </c>
      <c r="CL8606" s="70">
        <v>118.10426465636819</v>
      </c>
      <c r="CM8606" s="70">
        <v>127.42121068815923</v>
      </c>
    </row>
    <row r="8607" spans="89:91">
      <c r="CK8607" s="63">
        <v>44032</v>
      </c>
      <c r="CL8607" s="70">
        <v>118.62306384969983</v>
      </c>
      <c r="CM8607" s="70">
        <v>127.68725567598382</v>
      </c>
    </row>
    <row r="8608" spans="89:91">
      <c r="CK8608" s="63">
        <v>44033</v>
      </c>
      <c r="CL8608" s="70">
        <v>120.01312091275187</v>
      </c>
      <c r="CM8608" s="70">
        <v>127.73931878853521</v>
      </c>
    </row>
    <row r="8609" spans="89:91">
      <c r="CK8609" s="63">
        <v>44034</v>
      </c>
      <c r="CL8609" s="70">
        <v>120.47519972592589</v>
      </c>
      <c r="CM8609" s="70">
        <v>127.79131369095508</v>
      </c>
    </row>
    <row r="8610" spans="89:91">
      <c r="CK8610" s="63">
        <v>44035</v>
      </c>
      <c r="CL8610" s="70">
        <v>120.21023022249319</v>
      </c>
      <c r="CM8610" s="70">
        <v>127.84324043220344</v>
      </c>
    </row>
    <row r="8611" spans="89:91">
      <c r="CK8611" s="63">
        <v>44036</v>
      </c>
      <c r="CL8611" s="70">
        <v>120.39712722070564</v>
      </c>
      <c r="CM8611" s="70">
        <v>127.8950990612106</v>
      </c>
    </row>
    <row r="8612" spans="89:91">
      <c r="CK8612" s="63">
        <v>44037</v>
      </c>
      <c r="CL8612" s="70">
        <v>120.34758938284311</v>
      </c>
      <c r="CM8612" s="70">
        <v>127.84020795125745</v>
      </c>
    </row>
    <row r="8613" spans="89:91">
      <c r="CK8613" s="63">
        <v>44038</v>
      </c>
      <c r="CL8613" s="70">
        <v>120.29807192750496</v>
      </c>
      <c r="CM8613" s="70">
        <v>127.78534039993929</v>
      </c>
    </row>
    <row r="8614" spans="89:91">
      <c r="CK8614" s="63">
        <v>44039</v>
      </c>
      <c r="CL8614" s="70">
        <v>120.96370606940681</v>
      </c>
      <c r="CM8614" s="70">
        <v>128.05026676364685</v>
      </c>
    </row>
    <row r="8615" spans="89:91">
      <c r="CK8615" s="63">
        <v>44040</v>
      </c>
      <c r="CL8615" s="70">
        <v>121.15114934574873</v>
      </c>
      <c r="CM8615" s="70">
        <v>128.10185343240428</v>
      </c>
    </row>
    <row r="8616" spans="89:91">
      <c r="CK8616" s="63">
        <v>44041</v>
      </c>
      <c r="CL8616" s="70">
        <v>121.37791054362263</v>
      </c>
      <c r="CM8616" s="70">
        <v>128.15337223313102</v>
      </c>
    </row>
    <row r="8617" spans="89:91">
      <c r="CK8617" s="63">
        <v>44042</v>
      </c>
      <c r="CL8617" s="70">
        <v>121.4532778046884</v>
      </c>
      <c r="CM8617" s="70">
        <v>128.20482321458113</v>
      </c>
    </row>
    <row r="8618" spans="89:91">
      <c r="CK8618" s="63">
        <v>44043</v>
      </c>
      <c r="CL8618" s="70">
        <v>121.15296035737349</v>
      </c>
      <c r="CM8618" s="70">
        <v>128.25620642547898</v>
      </c>
    </row>
    <row r="8619" spans="89:91">
      <c r="CK8619" s="63">
        <v>44044</v>
      </c>
      <c r="CL8619" s="70">
        <v>121.06030393292582</v>
      </c>
      <c r="CM8619" s="70">
        <v>128.16130282658054</v>
      </c>
    </row>
    <row r="8620" spans="89:91">
      <c r="CK8620" s="63">
        <v>44045</v>
      </c>
      <c r="CL8620" s="70">
        <v>120.96771837107173</v>
      </c>
      <c r="CM8620" s="70">
        <v>128.06646945191002</v>
      </c>
    </row>
    <row r="8621" spans="89:91">
      <c r="CK8621" s="63">
        <v>44046</v>
      </c>
      <c r="CL8621" s="70">
        <v>120.3908249414694</v>
      </c>
      <c r="CM8621" s="70">
        <v>128.32561030439851</v>
      </c>
    </row>
    <row r="8622" spans="89:91">
      <c r="CK8622" s="63">
        <v>44047</v>
      </c>
      <c r="CL8622" s="70">
        <v>120.46475415078197</v>
      </c>
      <c r="CM8622" s="70">
        <v>128.31906589548117</v>
      </c>
    </row>
    <row r="8623" spans="89:91">
      <c r="CK8623" s="63">
        <v>44048</v>
      </c>
      <c r="CL8623" s="70">
        <v>120.74283039654262</v>
      </c>
      <c r="CM8623" s="70">
        <v>128.31246090944853</v>
      </c>
    </row>
    <row r="8624" spans="89:91">
      <c r="CK8624" s="63">
        <v>44049</v>
      </c>
      <c r="CL8624" s="70">
        <v>120.53662128724625</v>
      </c>
      <c r="CM8624" s="70">
        <v>128.35876329233528</v>
      </c>
    </row>
    <row r="8625" spans="89:91">
      <c r="CK8625" s="63">
        <v>44050</v>
      </c>
      <c r="CL8625" s="70">
        <v>119.82587734912408</v>
      </c>
      <c r="CM8625" s="70">
        <v>128.38728401063824</v>
      </c>
    </row>
    <row r="8626" spans="89:91">
      <c r="CK8626" s="63">
        <v>44051</v>
      </c>
      <c r="CL8626" s="70">
        <v>119.73423586286802</v>
      </c>
      <c r="CM8626" s="70">
        <v>128.29228342045246</v>
      </c>
    </row>
    <row r="8627" spans="89:91">
      <c r="CK8627" s="63">
        <v>44052</v>
      </c>
      <c r="CL8627" s="70">
        <v>119.64266446299219</v>
      </c>
      <c r="CM8627" s="70">
        <v>128.19735312626372</v>
      </c>
    </row>
    <row r="8628" spans="89:91">
      <c r="CK8628" s="63">
        <v>44053</v>
      </c>
      <c r="CL8628" s="70">
        <v>119.49038215998591</v>
      </c>
      <c r="CM8628" s="70">
        <v>128.41936058675697</v>
      </c>
    </row>
    <row r="8629" spans="89:91">
      <c r="CK8629" s="63">
        <v>44054</v>
      </c>
      <c r="CL8629" s="70">
        <v>120.06954484978762</v>
      </c>
      <c r="CM8629" s="70">
        <v>128.41228988461253</v>
      </c>
    </row>
    <row r="8630" spans="89:91">
      <c r="CK8630" s="63">
        <v>44055</v>
      </c>
      <c r="CL8630" s="70">
        <v>119.56806635274135</v>
      </c>
      <c r="CM8630" s="70">
        <v>128.40515933288651</v>
      </c>
    </row>
    <row r="8631" spans="89:91">
      <c r="CK8631" s="63">
        <v>44056</v>
      </c>
      <c r="CL8631" s="70">
        <v>120.3011063263242</v>
      </c>
      <c r="CM8631" s="70">
        <v>128.41553372566693</v>
      </c>
    </row>
    <row r="8632" spans="89:91">
      <c r="CK8632" s="63">
        <v>44057</v>
      </c>
      <c r="CL8632" s="70">
        <v>119.93250598166776</v>
      </c>
      <c r="CM8632" s="70">
        <v>128.40827075494477</v>
      </c>
    </row>
    <row r="8633" spans="89:91">
      <c r="CK8633" s="63">
        <v>44058</v>
      </c>
      <c r="CL8633" s="70">
        <v>119.84078294703014</v>
      </c>
      <c r="CM8633" s="70">
        <v>128.31325463554899</v>
      </c>
    </row>
    <row r="8634" spans="89:91">
      <c r="CK8634" s="63">
        <v>44059</v>
      </c>
      <c r="CL8634" s="70">
        <v>119.74913006114004</v>
      </c>
      <c r="CM8634" s="70">
        <v>128.21830882364111</v>
      </c>
    </row>
    <row r="8635" spans="89:91">
      <c r="CK8635" s="63">
        <v>44060</v>
      </c>
      <c r="CL8635" s="70">
        <v>119.65754727034852</v>
      </c>
      <c r="CM8635" s="70">
        <v>128.12343326719696</v>
      </c>
    </row>
    <row r="8636" spans="89:91">
      <c r="CK8636" s="63">
        <v>44061</v>
      </c>
      <c r="CL8636" s="70">
        <v>120.00128464055544</v>
      </c>
      <c r="CM8636" s="70">
        <v>128.44862341312918</v>
      </c>
    </row>
    <row r="8637" spans="89:91">
      <c r="CK8637" s="63">
        <v>44062</v>
      </c>
      <c r="CL8637" s="70">
        <v>119.76177006693088</v>
      </c>
      <c r="CM8637" s="70">
        <v>128.49347234193789</v>
      </c>
    </row>
    <row r="8638" spans="89:91">
      <c r="CK8638" s="63">
        <v>44063</v>
      </c>
      <c r="CL8638" s="70">
        <v>119.23006596717556</v>
      </c>
      <c r="CM8638" s="70">
        <v>128.48576279709457</v>
      </c>
    </row>
    <row r="8639" spans="89:91">
      <c r="CK8639" s="63">
        <v>44064</v>
      </c>
      <c r="CL8639" s="70">
        <v>118.99366016712254</v>
      </c>
      <c r="CM8639" s="70">
        <v>128.47799430751863</v>
      </c>
    </row>
    <row r="8640" spans="89:91">
      <c r="CK8640" s="63">
        <v>44065</v>
      </c>
      <c r="CL8640" s="70">
        <v>118.90265515122773</v>
      </c>
      <c r="CM8640" s="70">
        <v>128.3829265959524</v>
      </c>
    </row>
    <row r="8641" spans="89:91">
      <c r="CK8641" s="63">
        <v>44066</v>
      </c>
      <c r="CL8641" s="70">
        <v>118.81171973494777</v>
      </c>
      <c r="CM8641" s="70">
        <v>128.28792923004983</v>
      </c>
    </row>
    <row r="8642" spans="89:91">
      <c r="CK8642" s="63">
        <v>44067</v>
      </c>
      <c r="CL8642" s="70">
        <v>119.18657474953571</v>
      </c>
      <c r="CM8642" s="70">
        <v>128.45433608441883</v>
      </c>
    </row>
    <row r="8643" spans="89:91">
      <c r="CK8643" s="63">
        <v>44068</v>
      </c>
      <c r="CL8643" s="70">
        <v>119.55215229198039</v>
      </c>
      <c r="CM8643" s="70">
        <v>128.49856083977474</v>
      </c>
    </row>
    <row r="8644" spans="89:91">
      <c r="CK8644" s="63">
        <v>44069</v>
      </c>
      <c r="CL8644" s="70">
        <v>119.22138439722907</v>
      </c>
      <c r="CM8644" s="70">
        <v>128.49046034992352</v>
      </c>
    </row>
    <row r="8645" spans="89:91">
      <c r="CK8645" s="63">
        <v>44070</v>
      </c>
      <c r="CL8645" s="70">
        <v>119.5998886992526</v>
      </c>
      <c r="CM8645" s="70">
        <v>128.53445233734394</v>
      </c>
    </row>
    <row r="8646" spans="89:91">
      <c r="CK8646" s="63">
        <v>44071</v>
      </c>
      <c r="CL8646" s="70">
        <v>120.74938923653913</v>
      </c>
      <c r="CM8646" s="70">
        <v>128.54356736355265</v>
      </c>
    </row>
    <row r="8647" spans="89:91">
      <c r="CK8647" s="63">
        <v>44072</v>
      </c>
      <c r="CL8647" s="70">
        <v>120.6570414587556</v>
      </c>
      <c r="CM8647" s="70">
        <v>128.44845113098938</v>
      </c>
    </row>
    <row r="8648" spans="89:91">
      <c r="CK8648" s="63">
        <v>44073</v>
      </c>
      <c r="CL8648" s="70">
        <v>120.56476430751614</v>
      </c>
      <c r="CM8648" s="70">
        <v>128.35340527999307</v>
      </c>
    </row>
    <row r="8649" spans="89:91">
      <c r="CK8649" s="63">
        <v>44074</v>
      </c>
      <c r="CL8649" s="70">
        <v>120.68709664876087</v>
      </c>
      <c r="CM8649" s="70">
        <v>128.57040972276212</v>
      </c>
    </row>
    <row r="8650" spans="89:91">
      <c r="CK8650" s="63">
        <v>44075</v>
      </c>
      <c r="CL8650" s="70">
        <v>121.35573640909678</v>
      </c>
      <c r="CM8650" s="70">
        <v>128.58055312643077</v>
      </c>
    </row>
    <row r="8651" spans="89:91">
      <c r="CK8651" s="63">
        <v>44076</v>
      </c>
      <c r="CL8651" s="70">
        <v>121.09582042752184</v>
      </c>
      <c r="CM8651" s="70">
        <v>128.59058303917104</v>
      </c>
    </row>
    <row r="8652" spans="89:91">
      <c r="CK8652" s="63">
        <v>44077</v>
      </c>
      <c r="CL8652" s="70">
        <v>121.38633355156824</v>
      </c>
      <c r="CM8652" s="70">
        <v>128.58321231255044</v>
      </c>
    </row>
    <row r="8653" spans="89:91">
      <c r="CK8653" s="63">
        <v>44078</v>
      </c>
      <c r="CL8653" s="70">
        <v>121.33107883177678</v>
      </c>
      <c r="CM8653" s="70">
        <v>128.57575834231412</v>
      </c>
    </row>
    <row r="8654" spans="89:91">
      <c r="CK8654" s="63">
        <v>44079</v>
      </c>
      <c r="CL8654" s="70">
        <v>121.21117724458237</v>
      </c>
      <c r="CM8654" s="70">
        <v>128.46467640160191</v>
      </c>
    </row>
    <row r="8655" spans="89:91">
      <c r="CK8655" s="63">
        <v>44080</v>
      </c>
      <c r="CL8655" s="70">
        <v>121.09139414632541</v>
      </c>
      <c r="CM8655" s="70">
        <v>128.35369042919439</v>
      </c>
    </row>
    <row r="8656" spans="89:91">
      <c r="CK8656" s="63">
        <v>44081</v>
      </c>
      <c r="CL8656" s="70">
        <v>121.33790526847167</v>
      </c>
      <c r="CM8656" s="70">
        <v>128.60458148231834</v>
      </c>
    </row>
    <row r="8657" spans="89:91">
      <c r="CK8657" s="63">
        <v>44082</v>
      </c>
      <c r="CL8657" s="70">
        <v>120.96709872702147</v>
      </c>
      <c r="CM8657" s="70">
        <v>128.59675137791959</v>
      </c>
    </row>
    <row r="8658" spans="89:91">
      <c r="CK8658" s="63">
        <v>44083</v>
      </c>
      <c r="CL8658" s="70">
        <v>121.37352791190337</v>
      </c>
      <c r="CM8658" s="70">
        <v>128.5888388132079</v>
      </c>
    </row>
    <row r="8659" spans="89:91">
      <c r="CK8659" s="63">
        <v>44084</v>
      </c>
      <c r="CL8659" s="70">
        <v>121.42316113269945</v>
      </c>
      <c r="CM8659" s="70">
        <v>128.59802699730534</v>
      </c>
    </row>
    <row r="8660" spans="89:91">
      <c r="CK8660" s="63">
        <v>44085</v>
      </c>
      <c r="CL8660" s="70">
        <v>121.0982069700102</v>
      </c>
      <c r="CM8660" s="70">
        <v>128.60710332722672</v>
      </c>
    </row>
    <row r="8661" spans="89:91">
      <c r="CK8661" s="63">
        <v>44086</v>
      </c>
      <c r="CL8661" s="70">
        <v>120.97853551104103</v>
      </c>
      <c r="CM8661" s="70">
        <v>128.4959943062795</v>
      </c>
    </row>
    <row r="8662" spans="89:91">
      <c r="CK8662" s="63">
        <v>44087</v>
      </c>
      <c r="CL8662" s="70">
        <v>120.85898231359238</v>
      </c>
      <c r="CM8662" s="70">
        <v>128.38498127703264</v>
      </c>
    </row>
    <row r="8663" spans="89:91">
      <c r="CK8663" s="63">
        <v>44088</v>
      </c>
      <c r="CL8663" s="70">
        <v>121.66570446880259</v>
      </c>
      <c r="CM8663" s="70">
        <v>128.63366305487139</v>
      </c>
    </row>
    <row r="8664" spans="89:91">
      <c r="CK8664" s="63">
        <v>44089</v>
      </c>
      <c r="CL8664" s="70">
        <v>121.73456255253311</v>
      </c>
      <c r="CM8664" s="70">
        <v>128.64229382983325</v>
      </c>
    </row>
    <row r="8665" spans="89:91">
      <c r="CK8665" s="63">
        <v>44090</v>
      </c>
      <c r="CL8665" s="70">
        <v>121.97201721533209</v>
      </c>
      <c r="CM8665" s="70">
        <v>128.63371949830716</v>
      </c>
    </row>
    <row r="8666" spans="89:91">
      <c r="CK8666" s="63">
        <v>44091</v>
      </c>
      <c r="CL8666" s="70">
        <v>121.9708930143665</v>
      </c>
      <c r="CM8666" s="70">
        <v>128.64214337787624</v>
      </c>
    </row>
    <row r="8667" spans="89:91">
      <c r="CK8667" s="63">
        <v>44092</v>
      </c>
      <c r="CL8667" s="70">
        <v>121.32728723776648</v>
      </c>
      <c r="CM8667" s="70">
        <v>128.63339203239573</v>
      </c>
    </row>
    <row r="8668" spans="89:91">
      <c r="CK8668" s="63">
        <v>44093</v>
      </c>
      <c r="CL8668" s="70">
        <v>121.20738939749451</v>
      </c>
      <c r="CM8668" s="70">
        <v>128.52226029954366</v>
      </c>
    </row>
    <row r="8669" spans="89:91">
      <c r="CK8669" s="63">
        <v>44094</v>
      </c>
      <c r="CL8669" s="70">
        <v>121.0876100424572</v>
      </c>
      <c r="CM8669" s="70">
        <v>128.41122457801373</v>
      </c>
    </row>
    <row r="8670" spans="89:91">
      <c r="CK8670" s="63">
        <v>44095</v>
      </c>
      <c r="CL8670" s="70">
        <v>120.6015368523764</v>
      </c>
      <c r="CM8670" s="70">
        <v>128.65771460450259</v>
      </c>
    </row>
    <row r="8671" spans="89:91">
      <c r="CK8671" s="63">
        <v>44096</v>
      </c>
      <c r="CL8671" s="70">
        <v>120.01344496157516</v>
      </c>
      <c r="CM8671" s="70">
        <v>128.64859643584694</v>
      </c>
    </row>
    <row r="8672" spans="89:91">
      <c r="CK8672" s="63">
        <v>44097</v>
      </c>
      <c r="CL8672" s="70">
        <v>119.24164855744208</v>
      </c>
      <c r="CM8672" s="70">
        <v>128.656389063772</v>
      </c>
    </row>
    <row r="8673" spans="89:91">
      <c r="CK8673" s="63">
        <v>44098</v>
      </c>
      <c r="CL8673" s="70">
        <v>119.50964918181506</v>
      </c>
      <c r="CM8673" s="70">
        <v>128.64709581264094</v>
      </c>
    </row>
    <row r="8674" spans="89:91">
      <c r="CK8674" s="63">
        <v>44099</v>
      </c>
      <c r="CL8674" s="70">
        <v>119.07139518818278</v>
      </c>
      <c r="CM8674" s="70">
        <v>128.65468431569954</v>
      </c>
    </row>
    <row r="8675" spans="89:91">
      <c r="CK8675" s="63">
        <v>44100</v>
      </c>
      <c r="CL8675" s="70">
        <v>118.95372666161911</v>
      </c>
      <c r="CM8675" s="70">
        <v>128.54353418755912</v>
      </c>
    </row>
    <row r="8676" spans="89:91">
      <c r="CK8676" s="63">
        <v>44101</v>
      </c>
      <c r="CL8676" s="70">
        <v>118.83617441724161</v>
      </c>
      <c r="CM8676" s="70">
        <v>128.43248008663329</v>
      </c>
    </row>
    <row r="8677" spans="89:91">
      <c r="CK8677" s="63">
        <v>44102</v>
      </c>
      <c r="CL8677" s="70">
        <v>118.68258086268888</v>
      </c>
      <c r="CM8677" s="70">
        <v>128.67679575468395</v>
      </c>
    </row>
    <row r="8678" spans="89:91">
      <c r="CK8678" s="63">
        <v>44103</v>
      </c>
      <c r="CL8678" s="70">
        <v>118.81479623598598</v>
      </c>
      <c r="CM8678" s="70">
        <v>128.66704563466757</v>
      </c>
    </row>
    <row r="8679" spans="89:91">
      <c r="CK8679" s="63">
        <v>44104</v>
      </c>
      <c r="CL8679" s="70">
        <v>118.94264758353839</v>
      </c>
      <c r="CM8679" s="70">
        <v>128.65721631800042</v>
      </c>
    </row>
    <row r="8680" spans="89:91">
      <c r="CK8680" s="63">
        <v>44105</v>
      </c>
      <c r="CL8680" s="70">
        <v>118.93449426444802</v>
      </c>
      <c r="CM8680" s="70">
        <v>128.62401078443531</v>
      </c>
    </row>
    <row r="8681" spans="89:91">
      <c r="CK8681" s="63">
        <v>44106</v>
      </c>
      <c r="CL8681" s="70">
        <v>119.72033270041891</v>
      </c>
      <c r="CM8681" s="70">
        <v>129.65218532654839</v>
      </c>
    </row>
    <row r="8682" spans="89:91">
      <c r="CK8682" s="63">
        <v>44107</v>
      </c>
      <c r="CL8682" s="70">
        <v>119.58075854428552</v>
      </c>
      <c r="CM8682" s="70">
        <v>129.49972876088901</v>
      </c>
    </row>
    <row r="8683" spans="89:91">
      <c r="CK8683" s="63">
        <v>44108</v>
      </c>
      <c r="CL8683" s="70">
        <v>119.44134710859085</v>
      </c>
      <c r="CM8683" s="70">
        <v>129.34745146721301</v>
      </c>
    </row>
    <row r="8684" spans="89:91">
      <c r="CK8684" s="63">
        <v>44109</v>
      </c>
      <c r="CL8684" s="70">
        <v>119.9520449357163</v>
      </c>
      <c r="CM8684" s="70">
        <v>129.29609035224837</v>
      </c>
    </row>
    <row r="8685" spans="89:91">
      <c r="CK8685" s="63">
        <v>44110</v>
      </c>
      <c r="CL8685" s="70">
        <v>120.04035024939164</v>
      </c>
      <c r="CM8685" s="70">
        <v>129.26144095356929</v>
      </c>
    </row>
    <row r="8686" spans="89:91">
      <c r="CK8686" s="63">
        <v>44111</v>
      </c>
      <c r="CL8686" s="70">
        <v>119.79553649387402</v>
      </c>
      <c r="CM8686" s="70">
        <v>129.15969403263398</v>
      </c>
    </row>
    <row r="8687" spans="89:91">
      <c r="CK8687" s="63">
        <v>44112</v>
      </c>
      <c r="CL8687" s="70">
        <v>119.58640515083889</v>
      </c>
      <c r="CM8687" s="70">
        <v>129.00781658202069</v>
      </c>
    </row>
    <row r="8688" spans="89:91">
      <c r="CK8688" s="63">
        <v>44113</v>
      </c>
      <c r="CL8688" s="70">
        <v>120.33576632934451</v>
      </c>
      <c r="CM8688" s="70">
        <v>128.92296047574098</v>
      </c>
    </row>
    <row r="8689" spans="89:91">
      <c r="CK8689" s="63">
        <v>44114</v>
      </c>
      <c r="CL8689" s="70">
        <v>120.19547467913576</v>
      </c>
      <c r="CM8689" s="70">
        <v>128.7713613974897</v>
      </c>
    </row>
    <row r="8690" spans="89:91">
      <c r="CK8690" s="63">
        <v>44115</v>
      </c>
      <c r="CL8690" s="70">
        <v>120.05534658584544</v>
      </c>
      <c r="CM8690" s="70">
        <v>128.61994058291185</v>
      </c>
    </row>
    <row r="8691" spans="89:91">
      <c r="CK8691" s="63">
        <v>44116</v>
      </c>
      <c r="CL8691" s="70">
        <v>119.91538185879318</v>
      </c>
      <c r="CM8691" s="70">
        <v>128.46869782238915</v>
      </c>
    </row>
    <row r="8692" spans="89:91">
      <c r="CK8692" s="63">
        <v>44117</v>
      </c>
      <c r="CL8692" s="70">
        <v>119.59599161395333</v>
      </c>
      <c r="CM8692" s="70">
        <v>128.78333526836238</v>
      </c>
    </row>
    <row r="8693" spans="89:91">
      <c r="CK8693" s="63">
        <v>44118</v>
      </c>
      <c r="CL8693" s="70">
        <v>119.61826212567917</v>
      </c>
      <c r="CM8693" s="70">
        <v>128.71496372162377</v>
      </c>
    </row>
    <row r="8694" spans="89:91">
      <c r="CK8694" s="63">
        <v>44119</v>
      </c>
      <c r="CL8694" s="70">
        <v>119.1652574372235</v>
      </c>
      <c r="CM8694" s="70">
        <v>128.54701608954448</v>
      </c>
    </row>
    <row r="8695" spans="89:91">
      <c r="CK8695" s="63">
        <v>44120</v>
      </c>
      <c r="CL8695" s="70">
        <v>119.12305384040351</v>
      </c>
      <c r="CM8695" s="70">
        <v>128.47872719622077</v>
      </c>
    </row>
    <row r="8696" spans="89:91">
      <c r="CK8696" s="63">
        <v>44121</v>
      </c>
      <c r="CL8696" s="70">
        <v>118.98417601288018</v>
      </c>
      <c r="CM8696" s="70">
        <v>128.32765048695211</v>
      </c>
    </row>
    <row r="8697" spans="89:91">
      <c r="CK8697" s="63">
        <v>44122</v>
      </c>
      <c r="CL8697" s="70">
        <v>118.84546009399126</v>
      </c>
      <c r="CM8697" s="70">
        <v>128.176751427109</v>
      </c>
    </row>
    <row r="8698" spans="89:91">
      <c r="CK8698" s="63">
        <v>44123</v>
      </c>
      <c r="CL8698" s="70">
        <v>119.35359807788069</v>
      </c>
      <c r="CM8698" s="70">
        <v>128.12512116213594</v>
      </c>
    </row>
    <row r="8699" spans="89:91">
      <c r="CK8699" s="63">
        <v>44124</v>
      </c>
      <c r="CL8699" s="70">
        <v>119.66220977798781</v>
      </c>
      <c r="CM8699" s="70">
        <v>128.13941831080572</v>
      </c>
    </row>
    <row r="8700" spans="89:91">
      <c r="CK8700" s="63">
        <v>44125</v>
      </c>
      <c r="CL8700" s="70">
        <v>119.58178186187583</v>
      </c>
      <c r="CM8700" s="70">
        <v>128.10407545001536</v>
      </c>
    </row>
    <row r="8701" spans="89:91">
      <c r="CK8701" s="63">
        <v>44126</v>
      </c>
      <c r="CL8701" s="70">
        <v>119.88360449897803</v>
      </c>
      <c r="CM8701" s="70">
        <v>128.49652141132017</v>
      </c>
    </row>
    <row r="8702" spans="89:91">
      <c r="CK8702" s="63">
        <v>44127</v>
      </c>
      <c r="CL8702" s="70">
        <v>119.69097396111799</v>
      </c>
      <c r="CM8702" s="70">
        <v>128.42761218977461</v>
      </c>
    </row>
    <row r="8703" spans="89:91">
      <c r="CK8703" s="63">
        <v>44128</v>
      </c>
      <c r="CL8703" s="70">
        <v>119.55143403243093</v>
      </c>
      <c r="CM8703" s="70">
        <v>128.27659558607468</v>
      </c>
    </row>
    <row r="8704" spans="89:91">
      <c r="CK8704" s="63">
        <v>44129</v>
      </c>
      <c r="CL8704" s="70">
        <v>119.41205678427906</v>
      </c>
      <c r="CM8704" s="70">
        <v>128.12575656112284</v>
      </c>
    </row>
    <row r="8705" spans="89:91">
      <c r="CK8705" s="63">
        <v>44130</v>
      </c>
      <c r="CL8705" s="70">
        <v>119.28112272520208</v>
      </c>
      <c r="CM8705" s="70">
        <v>128.1880318360665</v>
      </c>
    </row>
    <row r="8706" spans="89:91">
      <c r="CK8706" s="63">
        <v>44131</v>
      </c>
      <c r="CL8706" s="70">
        <v>119.11874788452901</v>
      </c>
      <c r="CM8706" s="70">
        <v>128.10273896448768</v>
      </c>
    </row>
    <row r="8707" spans="89:91">
      <c r="CK8707" s="63">
        <v>44132</v>
      </c>
      <c r="CL8707" s="70">
        <v>118.2916705790622</v>
      </c>
      <c r="CM8707" s="70">
        <v>127.96844564053407</v>
      </c>
    </row>
    <row r="8708" spans="89:91">
      <c r="CK8708" s="63">
        <v>44133</v>
      </c>
      <c r="CL8708" s="70">
        <v>117.73175324148049</v>
      </c>
      <c r="CM8708" s="70">
        <v>127.80164691626833</v>
      </c>
    </row>
    <row r="8709" spans="89:91">
      <c r="CK8709" s="63">
        <v>44134</v>
      </c>
      <c r="CL8709" s="70">
        <v>117.76058681829733</v>
      </c>
      <c r="CM8709" s="70">
        <v>127.68397209118135</v>
      </c>
    </row>
    <row r="8710" spans="89:91">
      <c r="CK8710" s="63">
        <v>44135</v>
      </c>
      <c r="CL8710" s="70">
        <v>117.62329740253814</v>
      </c>
      <c r="CM8710" s="70">
        <v>127.53382992561937</v>
      </c>
    </row>
    <row r="8711" spans="89:91">
      <c r="CK8711" s="63">
        <v>44136</v>
      </c>
      <c r="CL8711" s="70">
        <v>117.48679791171898</v>
      </c>
      <c r="CM8711" s="70">
        <v>127.39337906454551</v>
      </c>
    </row>
    <row r="8712" spans="89:91">
      <c r="CK8712" s="63">
        <v>44137</v>
      </c>
      <c r="CL8712" s="70">
        <v>117.87302171426734</v>
      </c>
      <c r="CM8712" s="70">
        <v>127.85425295964012</v>
      </c>
    </row>
    <row r="8713" spans="89:91">
      <c r="CK8713" s="63">
        <v>44138</v>
      </c>
      <c r="CL8713" s="70">
        <v>118.43263409356636</v>
      </c>
      <c r="CM8713" s="70">
        <v>128.1029679387216</v>
      </c>
    </row>
    <row r="8714" spans="89:91">
      <c r="CK8714" s="63">
        <v>44139</v>
      </c>
      <c r="CL8714" s="70">
        <v>118.98053683677483</v>
      </c>
      <c r="CM8714" s="70">
        <v>128.12401102313103</v>
      </c>
    </row>
    <row r="8715" spans="89:91">
      <c r="CK8715" s="63">
        <v>44140</v>
      </c>
      <c r="CL8715" s="70">
        <v>119.93203157777732</v>
      </c>
      <c r="CM8715" s="70">
        <v>128.09626973628465</v>
      </c>
    </row>
    <row r="8716" spans="89:91">
      <c r="CK8716" s="63">
        <v>44141</v>
      </c>
      <c r="CL8716" s="70">
        <v>119.79285284699198</v>
      </c>
      <c r="CM8716" s="70">
        <v>127.95519946971068</v>
      </c>
    </row>
    <row r="8717" spans="89:91">
      <c r="CK8717" s="63">
        <v>44142</v>
      </c>
      <c r="CL8717" s="70">
        <v>119.653835630348</v>
      </c>
      <c r="CM8717" s="70">
        <v>127.81428456144766</v>
      </c>
    </row>
    <row r="8718" spans="89:91">
      <c r="CK8718" s="63">
        <v>44143</v>
      </c>
      <c r="CL8718" s="70">
        <v>119.51497974041143</v>
      </c>
      <c r="CM8718" s="70">
        <v>127.67352484040218</v>
      </c>
    </row>
    <row r="8719" spans="89:91">
      <c r="CK8719" s="63">
        <v>44144</v>
      </c>
      <c r="CL8719" s="70">
        <v>120.74374374687929</v>
      </c>
      <c r="CM8719" s="70">
        <v>127.93599510449236</v>
      </c>
    </row>
    <row r="8720" spans="89:91">
      <c r="CK8720" s="63">
        <v>44145</v>
      </c>
      <c r="CL8720" s="70">
        <v>120.8777616744071</v>
      </c>
      <c r="CM8720" s="70">
        <v>127.9239432877991</v>
      </c>
    </row>
    <row r="8721" spans="89:91">
      <c r="CK8721" s="63">
        <v>44146</v>
      </c>
      <c r="CL8721" s="70">
        <v>120.38606221738948</v>
      </c>
      <c r="CM8721" s="70">
        <v>127.87958783944013</v>
      </c>
    </row>
    <row r="8722" spans="89:91">
      <c r="CK8722" s="63">
        <v>44147</v>
      </c>
      <c r="CL8722" s="70">
        <v>120.33260538176714</v>
      </c>
      <c r="CM8722" s="70">
        <v>127.8512447270227</v>
      </c>
    </row>
    <row r="8723" spans="89:91">
      <c r="CK8723" s="63">
        <v>44148</v>
      </c>
      <c r="CL8723" s="70">
        <v>120.12781275884201</v>
      </c>
      <c r="CM8723" s="70">
        <v>128.01543405120546</v>
      </c>
    </row>
    <row r="8724" spans="89:91">
      <c r="CK8724" s="63">
        <v>44149</v>
      </c>
      <c r="CL8724" s="70">
        <v>119.98840682790059</v>
      </c>
      <c r="CM8724" s="70">
        <v>127.87445280761131</v>
      </c>
    </row>
    <row r="8725" spans="89:91">
      <c r="CK8725" s="63">
        <v>44150</v>
      </c>
      <c r="CL8725" s="70">
        <v>119.8491626747618</v>
      </c>
      <c r="CM8725" s="70">
        <v>127.73362682428866</v>
      </c>
    </row>
    <row r="8726" spans="89:91">
      <c r="CK8726" s="63">
        <v>44151</v>
      </c>
      <c r="CL8726" s="70">
        <v>120.55005917690929</v>
      </c>
      <c r="CM8726" s="70">
        <v>127.94493649833548</v>
      </c>
    </row>
    <row r="8727" spans="89:91">
      <c r="CK8727" s="63">
        <v>44152</v>
      </c>
      <c r="CL8727" s="70">
        <v>121.20980616042051</v>
      </c>
      <c r="CM8727" s="70">
        <v>127.91590337272123</v>
      </c>
    </row>
    <row r="8728" spans="89:91">
      <c r="CK8728" s="63">
        <v>44153</v>
      </c>
      <c r="CL8728" s="70">
        <v>121.50898754478166</v>
      </c>
      <c r="CM8728" s="70">
        <v>127.95063460779835</v>
      </c>
    </row>
    <row r="8729" spans="89:91">
      <c r="CK8729" s="63">
        <v>44154</v>
      </c>
      <c r="CL8729" s="70">
        <v>121.33452767602245</v>
      </c>
      <c r="CM8729" s="70">
        <v>128.01702683796339</v>
      </c>
    </row>
    <row r="8730" spans="89:91">
      <c r="CK8730" s="63">
        <v>44155</v>
      </c>
      <c r="CL8730" s="70">
        <v>121.08571388096918</v>
      </c>
      <c r="CM8730" s="70">
        <v>127.98754512412671</v>
      </c>
    </row>
    <row r="8731" spans="89:91">
      <c r="CK8731" s="63">
        <v>44156</v>
      </c>
      <c r="CL8731" s="70">
        <v>120.94519632487942</v>
      </c>
      <c r="CM8731" s="70">
        <v>127.84659459413875</v>
      </c>
    </row>
    <row r="8732" spans="89:91">
      <c r="CK8732" s="63">
        <v>44157</v>
      </c>
      <c r="CL8732" s="70">
        <v>120.80484183661106</v>
      </c>
      <c r="CM8732" s="70">
        <v>127.70579929059788</v>
      </c>
    </row>
    <row r="8733" spans="89:91">
      <c r="CK8733" s="63">
        <v>44158</v>
      </c>
      <c r="CL8733" s="70">
        <v>120.66465022692721</v>
      </c>
      <c r="CM8733" s="70">
        <v>127.56515904255583</v>
      </c>
    </row>
    <row r="8734" spans="89:91">
      <c r="CK8734" s="63">
        <v>44159</v>
      </c>
      <c r="CL8734" s="70">
        <v>120.87739042860439</v>
      </c>
      <c r="CM8734" s="70">
        <v>127.97972826279641</v>
      </c>
    </row>
    <row r="8735" spans="89:91">
      <c r="CK8735" s="63">
        <v>44160</v>
      </c>
      <c r="CL8735" s="70">
        <v>121.46087692707343</v>
      </c>
      <c r="CM8735" s="70">
        <v>127.98135747857</v>
      </c>
    </row>
    <row r="8736" spans="89:91">
      <c r="CK8736" s="63">
        <v>44161</v>
      </c>
      <c r="CL8736" s="70">
        <v>121.57401833955592</v>
      </c>
      <c r="CM8736" s="70">
        <v>127.99865168069771</v>
      </c>
    </row>
    <row r="8737" spans="89:91">
      <c r="CK8737" s="63">
        <v>44162</v>
      </c>
      <c r="CL8737" s="70">
        <v>121.50185024727169</v>
      </c>
      <c r="CM8737" s="70">
        <v>128.14220349466262</v>
      </c>
    </row>
    <row r="8738" spans="89:91">
      <c r="CK8738" s="63">
        <v>44163</v>
      </c>
      <c r="CL8738" s="70">
        <v>121.36084977322803</v>
      </c>
      <c r="CM8738" s="70">
        <v>128.00108264201339</v>
      </c>
    </row>
    <row r="8739" spans="89:91">
      <c r="CK8739" s="63">
        <v>44164</v>
      </c>
      <c r="CL8739" s="70">
        <v>121.22001292742249</v>
      </c>
      <c r="CM8739" s="70">
        <v>127.86011720338477</v>
      </c>
    </row>
    <row r="8740" spans="89:91">
      <c r="CK8740" s="63">
        <v>44165</v>
      </c>
      <c r="CL8740" s="70">
        <v>121.26496490659808</v>
      </c>
      <c r="CM8740" s="70">
        <v>128.09740783014351</v>
      </c>
    </row>
    <row r="8741" spans="89:91">
      <c r="CK8741" s="63">
        <v>44166</v>
      </c>
      <c r="CL8741" s="70">
        <v>122.84102798995629</v>
      </c>
      <c r="CM8741" s="70">
        <v>128.68054073724949</v>
      </c>
    </row>
    <row r="8742" spans="89:91">
      <c r="CK8742" s="63">
        <v>44167</v>
      </c>
      <c r="CL8742" s="70">
        <v>123.05059623962163</v>
      </c>
      <c r="CM8742" s="70">
        <v>128.62236570316497</v>
      </c>
    </row>
    <row r="8743" spans="89:91">
      <c r="CK8743" s="63">
        <v>44168</v>
      </c>
      <c r="CL8743" s="70">
        <v>123.87937748707969</v>
      </c>
      <c r="CM8743" s="70">
        <v>128.5799123425553</v>
      </c>
    </row>
    <row r="8744" spans="89:91">
      <c r="CK8744" s="63">
        <v>44169</v>
      </c>
      <c r="CL8744" s="70">
        <v>123.79849305088395</v>
      </c>
      <c r="CM8744" s="70">
        <v>128.56887099251921</v>
      </c>
    </row>
    <row r="8745" spans="89:91">
      <c r="CK8745" s="63">
        <v>44170</v>
      </c>
      <c r="CL8745" s="70">
        <v>123.66943822710968</v>
      </c>
      <c r="CM8745" s="70">
        <v>128.41612569468458</v>
      </c>
    </row>
    <row r="8746" spans="89:91">
      <c r="CK8746" s="63">
        <v>44171</v>
      </c>
      <c r="CL8746" s="70">
        <v>123.5405179376672</v>
      </c>
      <c r="CM8746" s="70">
        <v>128.26356186477324</v>
      </c>
    </row>
    <row r="8747" spans="89:91">
      <c r="CK8747" s="63">
        <v>44172</v>
      </c>
      <c r="CL8747" s="70">
        <v>123.41173204231002</v>
      </c>
      <c r="CM8747" s="70">
        <v>128.11117928719344</v>
      </c>
    </row>
    <row r="8748" spans="89:91">
      <c r="CK8748" s="63">
        <v>44173</v>
      </c>
      <c r="CL8748" s="70">
        <v>123.28308040093781</v>
      </c>
      <c r="CM8748" s="70">
        <v>127.95897774660968</v>
      </c>
    </row>
    <row r="8749" spans="89:91">
      <c r="CK8749" s="63">
        <v>44174</v>
      </c>
      <c r="CL8749" s="70">
        <v>123.63199118794302</v>
      </c>
      <c r="CM8749" s="70">
        <v>128.41742504069072</v>
      </c>
    </row>
    <row r="8750" spans="89:91">
      <c r="CK8750" s="63">
        <v>44175</v>
      </c>
      <c r="CL8750" s="70">
        <v>124.35361457300793</v>
      </c>
      <c r="CM8750" s="70">
        <v>128.40556953265479</v>
      </c>
    </row>
    <row r="8751" spans="89:91">
      <c r="CK8751" s="63">
        <v>44176</v>
      </c>
      <c r="CL8751" s="70">
        <v>124.34893375842115</v>
      </c>
      <c r="CM8751" s="70">
        <v>128.37794508501341</v>
      </c>
    </row>
    <row r="8752" spans="89:91">
      <c r="CK8752" s="63">
        <v>44177</v>
      </c>
      <c r="CL8752" s="70">
        <v>124.21930512290844</v>
      </c>
      <c r="CM8752" s="70">
        <v>128.22542661529337</v>
      </c>
    </row>
    <row r="8753" spans="89:91">
      <c r="CK8753" s="63">
        <v>44178</v>
      </c>
      <c r="CL8753" s="70">
        <v>124.08981161990265</v>
      </c>
      <c r="CM8753" s="70">
        <v>128.07308934401516</v>
      </c>
    </row>
    <row r="8754" spans="89:91">
      <c r="CK8754" s="63">
        <v>44179</v>
      </c>
      <c r="CL8754" s="70">
        <v>124.06332174022037</v>
      </c>
      <c r="CM8754" s="70">
        <v>128.29437939982421</v>
      </c>
    </row>
    <row r="8755" spans="89:91">
      <c r="CK8755" s="63">
        <v>44180</v>
      </c>
      <c r="CL8755" s="70">
        <v>124.27274871610825</v>
      </c>
      <c r="CM8755" s="70">
        <v>128.26629443428141</v>
      </c>
    </row>
    <row r="8756" spans="89:91">
      <c r="CK8756" s="63">
        <v>44181</v>
      </c>
      <c r="CL8756" s="70">
        <v>124.10463673670384</v>
      </c>
      <c r="CM8756" s="70">
        <v>128.25361843429505</v>
      </c>
    </row>
    <row r="8757" spans="89:91">
      <c r="CK8757" s="63">
        <v>44182</v>
      </c>
      <c r="CL8757" s="70">
        <v>124.83509325022672</v>
      </c>
      <c r="CM8757" s="70">
        <v>128.24079151271209</v>
      </c>
    </row>
    <row r="8758" spans="89:91">
      <c r="CK8758" s="63">
        <v>44183</v>
      </c>
      <c r="CL8758" s="70">
        <v>124.56727539930344</v>
      </c>
      <c r="CM8758" s="70">
        <v>128.28975984991359</v>
      </c>
    </row>
    <row r="8759" spans="89:91">
      <c r="CK8759" s="63">
        <v>44184</v>
      </c>
      <c r="CL8759" s="70">
        <v>124.43741915163417</v>
      </c>
      <c r="CM8759" s="70">
        <v>128.13734614801101</v>
      </c>
    </row>
    <row r="8760" spans="89:91">
      <c r="CK8760" s="63">
        <v>44185</v>
      </c>
      <c r="CL8760" s="70">
        <v>124.30769827374803</v>
      </c>
      <c r="CM8760" s="70">
        <v>127.98511352008151</v>
      </c>
    </row>
    <row r="8761" spans="89:91">
      <c r="CK8761" s="63">
        <v>44186</v>
      </c>
      <c r="CL8761" s="70">
        <v>124.31977157624546</v>
      </c>
      <c r="CM8761" s="70">
        <v>128.31143269671395</v>
      </c>
    </row>
    <row r="8762" spans="89:91">
      <c r="CK8762" s="63">
        <v>44187</v>
      </c>
      <c r="CL8762" s="70">
        <v>124.08770325195022</v>
      </c>
      <c r="CM8762" s="70">
        <v>128.31312312417236</v>
      </c>
    </row>
    <row r="8763" spans="89:91">
      <c r="CK8763" s="63">
        <v>44188</v>
      </c>
      <c r="CL8763" s="70">
        <v>123.91365436173467</v>
      </c>
      <c r="CM8763" s="70">
        <v>128.33002310694434</v>
      </c>
    </row>
    <row r="8764" spans="89:91">
      <c r="CK8764" s="63">
        <v>44189</v>
      </c>
      <c r="CL8764" s="70">
        <v>123.7844794870429</v>
      </c>
      <c r="CM8764" s="70">
        <v>128.17756157057653</v>
      </c>
    </row>
    <row r="8765" spans="89:91">
      <c r="CK8765" s="63">
        <v>44190</v>
      </c>
      <c r="CL8765" s="70">
        <v>123.65543927183103</v>
      </c>
      <c r="CM8765" s="70">
        <v>128.02528116501119</v>
      </c>
    </row>
    <row r="8766" spans="89:91">
      <c r="CK8766" s="63">
        <v>44191</v>
      </c>
      <c r="CL8766" s="70">
        <v>123.52653357572214</v>
      </c>
      <c r="CM8766" s="70">
        <v>127.87318167505732</v>
      </c>
    </row>
    <row r="8767" spans="89:91">
      <c r="CK8767" s="63">
        <v>44192</v>
      </c>
      <c r="CL8767" s="70">
        <v>123.3977622584856</v>
      </c>
      <c r="CM8767" s="70">
        <v>127.7212628857794</v>
      </c>
    </row>
    <row r="8768" spans="89:91">
      <c r="CK8768" s="63">
        <v>44193</v>
      </c>
      <c r="CL8768" s="70">
        <v>123.83389117108538</v>
      </c>
      <c r="CM8768" s="70">
        <v>128.39591065824766</v>
      </c>
    </row>
    <row r="8769" spans="89:91">
      <c r="CK8769" s="63">
        <v>44194</v>
      </c>
      <c r="CL8769" s="70">
        <v>124.50381841629718</v>
      </c>
      <c r="CM8769" s="70">
        <v>128.42679402107771</v>
      </c>
    </row>
    <row r="8770" spans="89:91">
      <c r="CK8770" s="63">
        <v>44195</v>
      </c>
      <c r="CL8770" s="70">
        <v>124.86496265200304</v>
      </c>
      <c r="CM8770" s="70">
        <v>128.47268988376175</v>
      </c>
    </row>
    <row r="8771" spans="89:91">
      <c r="CK8771" s="63">
        <v>44196</v>
      </c>
      <c r="CL8771" s="70">
        <v>124.73479607764889</v>
      </c>
      <c r="CM8771" s="70">
        <v>128.32005885318318</v>
      </c>
    </row>
    <row r="8772" spans="89:91">
      <c r="CK8772" s="63">
        <v>44197</v>
      </c>
      <c r="CL8772" s="70">
        <v>124.59167625682011</v>
      </c>
      <c r="CM8772" s="70">
        <v>128.16645676387125</v>
      </c>
    </row>
    <row r="8773" spans="89:91">
      <c r="CK8773" s="63">
        <v>44198</v>
      </c>
      <c r="CL8773" s="70">
        <v>124.44872065065921</v>
      </c>
      <c r="CM8773" s="70">
        <v>128.01303853982594</v>
      </c>
    </row>
    <row r="8774" spans="89:91">
      <c r="CK8774" s="63">
        <v>44199</v>
      </c>
      <c r="CL8774" s="70">
        <v>124.30592907074744</v>
      </c>
      <c r="CM8774" s="70">
        <v>127.85980396095633</v>
      </c>
    </row>
    <row r="8775" spans="89:91">
      <c r="CK8775" s="63">
        <v>44200</v>
      </c>
      <c r="CL8775" s="70">
        <v>124.70038210927648</v>
      </c>
      <c r="CM8775" s="70">
        <v>128.541437466307</v>
      </c>
    </row>
    <row r="8776" spans="89:91">
      <c r="CK8776" s="63">
        <v>44201</v>
      </c>
      <c r="CL8776" s="70">
        <v>124.70414574972726</v>
      </c>
      <c r="CM8776" s="70">
        <v>128.55430748604772</v>
      </c>
    </row>
    <row r="8777" spans="89:91">
      <c r="CK8777" s="63">
        <v>44202</v>
      </c>
      <c r="CL8777" s="70">
        <v>124.68633185323969</v>
      </c>
      <c r="CM8777" s="70">
        <v>128.55182273769074</v>
      </c>
    </row>
    <row r="8778" spans="89:91">
      <c r="CK8778" s="63">
        <v>44203</v>
      </c>
      <c r="CL8778" s="70">
        <v>123.68127963360986</v>
      </c>
      <c r="CM8778" s="70">
        <v>128.53403808548401</v>
      </c>
    </row>
    <row r="8779" spans="89:91">
      <c r="CK8779" s="63">
        <v>44204</v>
      </c>
      <c r="CL8779" s="70">
        <v>123.78138896699573</v>
      </c>
      <c r="CM8779" s="70">
        <v>128.56142246492206</v>
      </c>
    </row>
    <row r="8780" spans="89:91">
      <c r="CK8780" s="63">
        <v>44205</v>
      </c>
      <c r="CL8780" s="70">
        <v>123.63936307872736</v>
      </c>
      <c r="CM8780" s="70">
        <v>128.40753145776372</v>
      </c>
    </row>
    <row r="8781" spans="89:91">
      <c r="CK8781" s="63">
        <v>44206</v>
      </c>
      <c r="CL8781" s="70">
        <v>123.49750014995648</v>
      </c>
      <c r="CM8781" s="70">
        <v>128.25382466171348</v>
      </c>
    </row>
    <row r="8782" spans="89:91">
      <c r="CK8782" s="63">
        <v>44207</v>
      </c>
      <c r="CL8782" s="70">
        <v>122.79886366585038</v>
      </c>
      <c r="CM8782" s="70">
        <v>128.47653629545877</v>
      </c>
    </row>
    <row r="8783" spans="89:91">
      <c r="CK8783" s="63">
        <v>44208</v>
      </c>
      <c r="CL8783" s="70">
        <v>123.46836359852543</v>
      </c>
      <c r="CM8783" s="70">
        <v>128.47306053014975</v>
      </c>
    </row>
    <row r="8784" spans="89:91">
      <c r="CK8784" s="63">
        <v>44209</v>
      </c>
      <c r="CL8784" s="70">
        <v>123.85889768642993</v>
      </c>
      <c r="CM8784" s="70">
        <v>128.43938225606107</v>
      </c>
    </row>
    <row r="8785" spans="89:91">
      <c r="CK8785" s="63">
        <v>44210</v>
      </c>
      <c r="CL8785" s="70">
        <v>124.57352429052318</v>
      </c>
      <c r="CM8785" s="70">
        <v>128.42059592369694</v>
      </c>
    </row>
    <row r="8786" spans="89:91">
      <c r="CK8786" s="63">
        <v>44211</v>
      </c>
      <c r="CL8786" s="70">
        <v>123.95786911900257</v>
      </c>
      <c r="CM8786" s="70">
        <v>128.41664797947325</v>
      </c>
    </row>
    <row r="8787" spans="89:91">
      <c r="CK8787" s="63">
        <v>44212</v>
      </c>
      <c r="CL8787" s="70">
        <v>123.81564073865883</v>
      </c>
      <c r="CM8787" s="70">
        <v>128.26293027073487</v>
      </c>
    </row>
    <row r="8788" spans="89:91">
      <c r="CK8788" s="63">
        <v>44213</v>
      </c>
      <c r="CL8788" s="70">
        <v>123.67357555015045</v>
      </c>
      <c r="CM8788" s="70">
        <v>128.10939656566228</v>
      </c>
    </row>
    <row r="8789" spans="89:91">
      <c r="CK8789" s="63">
        <v>44214</v>
      </c>
      <c r="CL8789" s="70">
        <v>123.88443143474723</v>
      </c>
      <c r="CM8789" s="70">
        <v>128.46345340699116</v>
      </c>
    </row>
    <row r="8790" spans="89:91">
      <c r="CK8790" s="63">
        <v>44215</v>
      </c>
      <c r="CL8790" s="70">
        <v>123.68178012105058</v>
      </c>
      <c r="CM8790" s="70">
        <v>128.50345590663215</v>
      </c>
    </row>
    <row r="8791" spans="89:91">
      <c r="CK8791" s="63">
        <v>44216</v>
      </c>
      <c r="CL8791" s="70">
        <v>124.14406824160724</v>
      </c>
      <c r="CM8791" s="70">
        <v>128.55806658930862</v>
      </c>
    </row>
    <row r="8792" spans="89:91">
      <c r="CK8792" s="63">
        <v>44217</v>
      </c>
      <c r="CL8792" s="70">
        <v>123.78013675476338</v>
      </c>
      <c r="CM8792" s="70">
        <v>128.52314120161941</v>
      </c>
    </row>
    <row r="8793" spans="89:91">
      <c r="CK8793" s="63">
        <v>44218</v>
      </c>
      <c r="CL8793" s="70">
        <v>123.12553265106531</v>
      </c>
      <c r="CM8793" s="70">
        <v>128.57722962258663</v>
      </c>
    </row>
    <row r="8794" spans="89:91">
      <c r="CK8794" s="63">
        <v>44219</v>
      </c>
      <c r="CL8794" s="70">
        <v>122.98425928768478</v>
      </c>
      <c r="CM8794" s="70">
        <v>128.42331969389363</v>
      </c>
    </row>
    <row r="8795" spans="89:91">
      <c r="CK8795" s="63">
        <v>44220</v>
      </c>
      <c r="CL8795" s="70">
        <v>122.84314802035996</v>
      </c>
      <c r="CM8795" s="70">
        <v>128.26959399895819</v>
      </c>
    </row>
    <row r="8796" spans="89:91">
      <c r="CK8796" s="63">
        <v>44221</v>
      </c>
      <c r="CL8796" s="70">
        <v>122.79279934482648</v>
      </c>
      <c r="CM8796" s="70">
        <v>128.60442354590356</v>
      </c>
    </row>
    <row r="8797" spans="89:91">
      <c r="CK8797" s="63">
        <v>44222</v>
      </c>
      <c r="CL8797" s="70">
        <v>123.91690061389373</v>
      </c>
      <c r="CM8797" s="70">
        <v>128.62785802434669</v>
      </c>
    </row>
    <row r="8798" spans="89:91">
      <c r="CK8798" s="63">
        <v>44223</v>
      </c>
      <c r="CL8798" s="70">
        <v>123.48862885996721</v>
      </c>
      <c r="CM8798" s="70">
        <v>128.60676096819859</v>
      </c>
    </row>
    <row r="8799" spans="89:91">
      <c r="CK8799" s="63">
        <v>44224</v>
      </c>
      <c r="CL8799" s="70">
        <v>123.40474078495387</v>
      </c>
      <c r="CM8799" s="70">
        <v>128.58553011308118</v>
      </c>
    </row>
    <row r="8800" spans="89:91">
      <c r="CK8800" s="63">
        <v>44225</v>
      </c>
      <c r="CL8800" s="70">
        <v>123.19401878530545</v>
      </c>
      <c r="CM8800" s="70">
        <v>128.62307939222751</v>
      </c>
    </row>
    <row r="8801" spans="89:91">
      <c r="CK8801" s="63">
        <v>44226</v>
      </c>
      <c r="CL8801" s="70">
        <v>123.05266684141995</v>
      </c>
      <c r="CM8801" s="70">
        <v>128.46911458029587</v>
      </c>
    </row>
    <row r="8802" spans="89:91">
      <c r="CK8802" s="63">
        <v>44227</v>
      </c>
      <c r="CL8802" s="70">
        <v>122.91147708375291</v>
      </c>
      <c r="CM8802" s="70">
        <v>128.31533406781833</v>
      </c>
    </row>
    <row r="8803" spans="89:91">
      <c r="CK8803" s="63">
        <v>44228</v>
      </c>
      <c r="CL8803" s="70">
        <v>122.94172018167863</v>
      </c>
      <c r="CM8803" s="70">
        <v>128.56695300422811</v>
      </c>
    </row>
    <row r="8804" spans="89:91">
      <c r="CK8804" s="63">
        <v>44229</v>
      </c>
      <c r="CL8804" s="70">
        <v>123.55782980327167</v>
      </c>
      <c r="CM8804" s="70">
        <v>128.56862076613675</v>
      </c>
    </row>
    <row r="8805" spans="89:91">
      <c r="CK8805" s="63">
        <v>44230</v>
      </c>
      <c r="CL8805" s="70">
        <v>123.50826942112141</v>
      </c>
      <c r="CM8805" s="70">
        <v>128.57012138618856</v>
      </c>
    </row>
    <row r="8806" spans="89:91">
      <c r="CK8806" s="63">
        <v>44231</v>
      </c>
      <c r="CL8806" s="70">
        <v>122.91850551149328</v>
      </c>
      <c r="CM8806" s="70">
        <v>128.58608225334814</v>
      </c>
    </row>
    <row r="8807" spans="89:91">
      <c r="CK8807" s="63">
        <v>44232</v>
      </c>
      <c r="CL8807" s="70">
        <v>123.60199147221755</v>
      </c>
      <c r="CM8807" s="70">
        <v>128.5726226989558</v>
      </c>
    </row>
    <row r="8808" spans="89:91">
      <c r="CK8808" s="63">
        <v>44233</v>
      </c>
      <c r="CL8808" s="70">
        <v>123.48639896458909</v>
      </c>
      <c r="CM8808" s="70">
        <v>128.42768358967422</v>
      </c>
    </row>
    <row r="8809" spans="89:91">
      <c r="CK8809" s="63">
        <v>44234</v>
      </c>
      <c r="CL8809" s="70">
        <v>123.37091455900379</v>
      </c>
      <c r="CM8809" s="70">
        <v>128.28290786933937</v>
      </c>
    </row>
    <row r="8810" spans="89:91">
      <c r="CK8810" s="63">
        <v>44235</v>
      </c>
      <c r="CL8810" s="70">
        <v>123.68657822551623</v>
      </c>
      <c r="CM8810" s="70">
        <v>128.3785546575522</v>
      </c>
    </row>
    <row r="8811" spans="89:91">
      <c r="CK8811" s="63">
        <v>44236</v>
      </c>
      <c r="CL8811" s="70">
        <v>123.78490304621239</v>
      </c>
      <c r="CM8811" s="70">
        <v>128.39382662727741</v>
      </c>
    </row>
    <row r="8812" spans="89:91">
      <c r="CK8812" s="63">
        <v>44237</v>
      </c>
      <c r="CL8812" s="70">
        <v>123.89801731195575</v>
      </c>
      <c r="CM8812" s="70">
        <v>128.3653159456845</v>
      </c>
    </row>
    <row r="8813" spans="89:91">
      <c r="CK8813" s="63">
        <v>44238</v>
      </c>
      <c r="CL8813" s="70">
        <v>123.74360047814137</v>
      </c>
      <c r="CM8813" s="70">
        <v>128.35847435409013</v>
      </c>
    </row>
    <row r="8814" spans="89:91">
      <c r="CK8814" s="63">
        <v>44239</v>
      </c>
      <c r="CL8814" s="70">
        <v>123.88962627072063</v>
      </c>
      <c r="CM8814" s="70">
        <v>128.34177299521426</v>
      </c>
    </row>
    <row r="8815" spans="89:91">
      <c r="CK8815" s="63">
        <v>44240</v>
      </c>
      <c r="CL8815" s="70">
        <v>123.77376476720265</v>
      </c>
      <c r="CM8815" s="70">
        <v>128.19709412135248</v>
      </c>
    </row>
    <row r="8816" spans="89:91">
      <c r="CK8816" s="63">
        <v>44241</v>
      </c>
      <c r="CL8816" s="70">
        <v>123.65801161729264</v>
      </c>
      <c r="CM8816" s="70">
        <v>128.0525783430756</v>
      </c>
    </row>
    <row r="8817" spans="89:91">
      <c r="CK8817" s="63">
        <v>44242</v>
      </c>
      <c r="CL8817" s="70">
        <v>123.54236671965842</v>
      </c>
      <c r="CM8817" s="70">
        <v>127.90822547652712</v>
      </c>
    </row>
    <row r="8818" spans="89:91">
      <c r="CK8818" s="63">
        <v>44243</v>
      </c>
      <c r="CL8818" s="70">
        <v>123.42682997306247</v>
      </c>
      <c r="CM8818" s="70">
        <v>127.76403533805755</v>
      </c>
    </row>
    <row r="8819" spans="89:91">
      <c r="CK8819" s="63">
        <v>44244</v>
      </c>
      <c r="CL8819" s="70">
        <v>123.46150291024354</v>
      </c>
      <c r="CM8819" s="70">
        <v>128.19902221717993</v>
      </c>
    </row>
    <row r="8820" spans="89:91">
      <c r="CK8820" s="63">
        <v>44245</v>
      </c>
      <c r="CL8820" s="70">
        <v>123.29518684261596</v>
      </c>
      <c r="CM8820" s="70">
        <v>128.2272785009456</v>
      </c>
    </row>
    <row r="8821" spans="89:91">
      <c r="CK8821" s="63">
        <v>44246</v>
      </c>
      <c r="CL8821" s="70">
        <v>123.17988125849143</v>
      </c>
      <c r="CM8821" s="70">
        <v>128.08272869600736</v>
      </c>
    </row>
    <row r="8822" spans="89:91">
      <c r="CK8822" s="63">
        <v>44247</v>
      </c>
      <c r="CL8822" s="70">
        <v>123.06468350807943</v>
      </c>
      <c r="CM8822" s="70">
        <v>127.93834184115555</v>
      </c>
    </row>
    <row r="8823" spans="89:91">
      <c r="CK8823" s="63">
        <v>44248</v>
      </c>
      <c r="CL8823" s="70">
        <v>122.94959349053387</v>
      </c>
      <c r="CM8823" s="70">
        <v>127.79411775269749</v>
      </c>
    </row>
    <row r="8824" spans="89:91">
      <c r="CK8824" s="63">
        <v>44249</v>
      </c>
      <c r="CL8824" s="70">
        <v>123.55134617063064</v>
      </c>
      <c r="CM8824" s="70">
        <v>128.18037873548636</v>
      </c>
    </row>
    <row r="8825" spans="89:91">
      <c r="CK8825" s="63">
        <v>44250</v>
      </c>
      <c r="CL8825" s="70">
        <v>123.5930125975202</v>
      </c>
      <c r="CM8825" s="70">
        <v>128.17905062715124</v>
      </c>
    </row>
    <row r="8826" spans="89:91">
      <c r="CK8826" s="63">
        <v>44251</v>
      </c>
      <c r="CL8826" s="70">
        <v>123.88825918230388</v>
      </c>
      <c r="CM8826" s="70">
        <v>128.24906633940284</v>
      </c>
    </row>
    <row r="8827" spans="89:91">
      <c r="CK8827" s="63">
        <v>44252</v>
      </c>
      <c r="CL8827" s="70">
        <v>123.34091790435725</v>
      </c>
      <c r="CM8827" s="70">
        <v>128.20448432863657</v>
      </c>
    </row>
    <row r="8828" spans="89:91">
      <c r="CK8828" s="63">
        <v>44253</v>
      </c>
      <c r="CL8828" s="70">
        <v>122.32030337974346</v>
      </c>
      <c r="CM8828" s="70">
        <v>128.15983985413706</v>
      </c>
    </row>
    <row r="8829" spans="89:91">
      <c r="CK8829" s="63">
        <v>44254</v>
      </c>
      <c r="CL8829" s="70">
        <v>122.20590950604347</v>
      </c>
      <c r="CM8829" s="70">
        <v>128.01536607236145</v>
      </c>
    </row>
    <row r="8830" spans="89:91">
      <c r="CK8830" s="63">
        <v>44255</v>
      </c>
      <c r="CL8830" s="70">
        <v>122.09162261342496</v>
      </c>
      <c r="CM8830" s="70">
        <v>127.87105515497176</v>
      </c>
    </row>
    <row r="8831" spans="89:91">
      <c r="CK8831" s="63">
        <v>44256</v>
      </c>
      <c r="CL8831" s="70">
        <v>122.24559376367834</v>
      </c>
      <c r="CM8831" s="70">
        <v>128.09185745343694</v>
      </c>
    </row>
    <row r="8832" spans="89:91">
      <c r="CK8832" s="63">
        <v>44257</v>
      </c>
      <c r="CL8832" s="70">
        <v>121.58665334577614</v>
      </c>
      <c r="CM8832" s="70">
        <v>128.01368691259478</v>
      </c>
    </row>
    <row r="8833" spans="89:91">
      <c r="CK8833" s="63">
        <v>44258</v>
      </c>
      <c r="CL8833" s="70">
        <v>121.16202142735675</v>
      </c>
      <c r="CM8833" s="70">
        <v>127.96387133590515</v>
      </c>
    </row>
    <row r="8834" spans="89:91">
      <c r="CK8834" s="63">
        <v>44259</v>
      </c>
      <c r="CL8834" s="70">
        <v>121.66094032671342</v>
      </c>
      <c r="CM8834" s="70">
        <v>127.88564683695137</v>
      </c>
    </row>
    <row r="8835" spans="89:91">
      <c r="CK8835" s="63">
        <v>44260</v>
      </c>
      <c r="CL8835" s="70">
        <v>120.80876004870665</v>
      </c>
      <c r="CM8835" s="70">
        <v>127.83570534223909</v>
      </c>
    </row>
    <row r="8836" spans="89:91">
      <c r="CK8836" s="63">
        <v>44261</v>
      </c>
      <c r="CL8836" s="70">
        <v>120.65110420164669</v>
      </c>
      <c r="CM8836" s="70">
        <v>127.67266104590519</v>
      </c>
    </row>
    <row r="8837" spans="89:91">
      <c r="CK8837" s="63">
        <v>44262</v>
      </c>
      <c r="CL8837" s="70">
        <v>120.49365409600901</v>
      </c>
      <c r="CM8837" s="70">
        <v>127.50982469963105</v>
      </c>
    </row>
    <row r="8838" spans="89:91">
      <c r="CK8838" s="63">
        <v>44263</v>
      </c>
      <c r="CL8838" s="70">
        <v>120.13873248094691</v>
      </c>
      <c r="CM8838" s="70">
        <v>127.62903115170006</v>
      </c>
    </row>
    <row r="8839" spans="89:91">
      <c r="CK8839" s="63">
        <v>44264</v>
      </c>
      <c r="CL8839" s="70">
        <v>119.94023865078577</v>
      </c>
      <c r="CM8839" s="70">
        <v>127.59291449672784</v>
      </c>
    </row>
    <row r="8840" spans="89:91">
      <c r="CK8840" s="63">
        <v>44265</v>
      </c>
      <c r="CL8840" s="70">
        <v>120.41790875225567</v>
      </c>
      <c r="CM8840" s="70">
        <v>127.51451485744688</v>
      </c>
    </row>
    <row r="8841" spans="89:91">
      <c r="CK8841" s="63">
        <v>44266</v>
      </c>
      <c r="CL8841" s="70">
        <v>121.64590544748157</v>
      </c>
      <c r="CM8841" s="70">
        <v>127.43610764808869</v>
      </c>
    </row>
    <row r="8842" spans="89:91">
      <c r="CK8842" s="63">
        <v>44267</v>
      </c>
      <c r="CL8842" s="70">
        <v>121.22758522850199</v>
      </c>
      <c r="CM8842" s="70">
        <v>127.37171301692869</v>
      </c>
    </row>
    <row r="8843" spans="89:91">
      <c r="CK8843" s="63">
        <v>44268</v>
      </c>
      <c r="CL8843" s="70">
        <v>121.06938281314299</v>
      </c>
      <c r="CM8843" s="70">
        <v>127.20926050598045</v>
      </c>
    </row>
    <row r="8844" spans="89:91">
      <c r="CK8844" s="63">
        <v>44269</v>
      </c>
      <c r="CL8844" s="70">
        <v>120.91138685247972</v>
      </c>
      <c r="CM8844" s="70">
        <v>127.04701519031663</v>
      </c>
    </row>
    <row r="8845" spans="89:91">
      <c r="CK8845" s="63">
        <v>44270</v>
      </c>
      <c r="CL8845" s="70">
        <v>120.78450372683898</v>
      </c>
      <c r="CM8845" s="70">
        <v>127.1782717438071</v>
      </c>
    </row>
    <row r="8846" spans="89:91">
      <c r="CK8846" s="63">
        <v>44271</v>
      </c>
      <c r="CL8846" s="70">
        <v>120.70274345919962</v>
      </c>
      <c r="CM8846" s="70">
        <v>127.11370623975502</v>
      </c>
    </row>
    <row r="8847" spans="89:91">
      <c r="CK8847" s="63">
        <v>44272</v>
      </c>
      <c r="CL8847" s="70">
        <v>120.60971877605182</v>
      </c>
      <c r="CM8847" s="70">
        <v>127.04909855144116</v>
      </c>
    </row>
    <row r="8848" spans="89:91">
      <c r="CK8848" s="63">
        <v>44273</v>
      </c>
      <c r="CL8848" s="70">
        <v>121.16742986534845</v>
      </c>
      <c r="CM8848" s="70">
        <v>127.02618805515392</v>
      </c>
    </row>
    <row r="8849" spans="89:91">
      <c r="CK8849" s="63">
        <v>44274</v>
      </c>
      <c r="CL8849" s="70">
        <v>121.47015500754424</v>
      </c>
      <c r="CM8849" s="70">
        <v>126.94754809119929</v>
      </c>
    </row>
    <row r="8850" spans="89:91">
      <c r="CK8850" s="63">
        <v>44275</v>
      </c>
      <c r="CL8850" s="70">
        <v>121.3116360377899</v>
      </c>
      <c r="CM8850" s="70">
        <v>126.78563656894943</v>
      </c>
    </row>
    <row r="8851" spans="89:91">
      <c r="CK8851" s="63">
        <v>44276</v>
      </c>
      <c r="CL8851" s="70">
        <v>121.15332393583589</v>
      </c>
      <c r="CM8851" s="70">
        <v>126.62393155199591</v>
      </c>
    </row>
    <row r="8852" spans="89:91">
      <c r="CK8852" s="63">
        <v>44277</v>
      </c>
      <c r="CL8852" s="70">
        <v>121.05691392240463</v>
      </c>
      <c r="CM8852" s="70">
        <v>126.75311919205353</v>
      </c>
    </row>
    <row r="8853" spans="89:91">
      <c r="CK8853" s="63">
        <v>44278</v>
      </c>
      <c r="CL8853" s="70">
        <v>120.79921790048044</v>
      </c>
      <c r="CM8853" s="70">
        <v>126.68822753764817</v>
      </c>
    </row>
    <row r="8854" spans="89:91">
      <c r="CK8854" s="63">
        <v>44279</v>
      </c>
      <c r="CL8854" s="70">
        <v>120.64157450595678</v>
      </c>
      <c r="CM8854" s="70">
        <v>126.52664675818315</v>
      </c>
    </row>
    <row r="8855" spans="89:91">
      <c r="CK8855" s="63">
        <v>44280</v>
      </c>
      <c r="CL8855" s="70">
        <v>119.4275062769413</v>
      </c>
      <c r="CM8855" s="70">
        <v>126.54453314214423</v>
      </c>
    </row>
    <row r="8856" spans="89:91">
      <c r="CK8856" s="63">
        <v>44281</v>
      </c>
      <c r="CL8856" s="70">
        <v>118.93406886791182</v>
      </c>
      <c r="CM8856" s="70">
        <v>126.47953772015315</v>
      </c>
    </row>
    <row r="8857" spans="89:91">
      <c r="CK8857" s="63">
        <v>44282</v>
      </c>
      <c r="CL8857" s="70">
        <v>118.77885949928574</v>
      </c>
      <c r="CM8857" s="70">
        <v>126.31822310798738</v>
      </c>
    </row>
    <row r="8858" spans="89:91">
      <c r="CK8858" s="63">
        <v>44283</v>
      </c>
      <c r="CL8858" s="70">
        <v>118.62385267941917</v>
      </c>
      <c r="CM8858" s="70">
        <v>126.1571142398065</v>
      </c>
    </row>
    <row r="8859" spans="89:91">
      <c r="CK8859" s="63">
        <v>44284</v>
      </c>
      <c r="CL8859" s="70">
        <v>118.27787936481768</v>
      </c>
      <c r="CM8859" s="70">
        <v>126.09224455049709</v>
      </c>
    </row>
    <row r="8860" spans="89:91">
      <c r="CK8860" s="63">
        <v>44285</v>
      </c>
      <c r="CL8860" s="70">
        <v>118.10156963823152</v>
      </c>
      <c r="CM8860" s="70">
        <v>125.99993190998663</v>
      </c>
    </row>
    <row r="8861" spans="89:91">
      <c r="CK8861" s="63">
        <v>44286</v>
      </c>
      <c r="CL8861" s="70">
        <v>118.59093239738445</v>
      </c>
      <c r="CM8861" s="70">
        <v>125.893965503708</v>
      </c>
    </row>
    <row r="8862" spans="89:91">
      <c r="CK8862" s="63">
        <v>44287</v>
      </c>
      <c r="CL8862" s="70">
        <v>118.45032926142665</v>
      </c>
      <c r="CM8862" s="70">
        <v>125.72626373545175</v>
      </c>
    </row>
    <row r="8863" spans="89:91">
      <c r="CK8863" s="63">
        <v>44288</v>
      </c>
      <c r="CL8863" s="70">
        <v>118.30989282659381</v>
      </c>
      <c r="CM8863" s="70">
        <v>125.55878536061206</v>
      </c>
    </row>
    <row r="8864" spans="89:91">
      <c r="CK8864" s="63">
        <v>44289</v>
      </c>
      <c r="CL8864" s="70">
        <v>118.16962289524264</v>
      </c>
      <c r="CM8864" s="70">
        <v>125.39153008160932</v>
      </c>
    </row>
    <row r="8865" spans="89:91">
      <c r="CK8865" s="63">
        <v>44290</v>
      </c>
      <c r="CL8865" s="70">
        <v>118.02951926996418</v>
      </c>
      <c r="CM8865" s="70">
        <v>125.22449760126042</v>
      </c>
    </row>
    <row r="8866" spans="89:91">
      <c r="CK8866" s="63">
        <v>44291</v>
      </c>
      <c r="CL8866" s="70">
        <v>118.39782121244866</v>
      </c>
      <c r="CM8866" s="70">
        <v>125.3839250687505</v>
      </c>
    </row>
    <row r="8867" spans="89:91">
      <c r="CK8867" s="63">
        <v>44292</v>
      </c>
      <c r="CL8867" s="70">
        <v>118.79536866507709</v>
      </c>
      <c r="CM8867" s="70">
        <v>125.27120319713912</v>
      </c>
    </row>
    <row r="8868" spans="89:91">
      <c r="CK8868" s="63">
        <v>44293</v>
      </c>
      <c r="CL8868" s="70">
        <v>118.74850793352918</v>
      </c>
      <c r="CM8868" s="70">
        <v>125.17211618423413</v>
      </c>
    </row>
    <row r="8869" spans="89:91">
      <c r="CK8869" s="63">
        <v>44294</v>
      </c>
      <c r="CL8869" s="70">
        <v>119.05139765279782</v>
      </c>
      <c r="CM8869" s="70">
        <v>125.07307086810503</v>
      </c>
    </row>
    <row r="8870" spans="89:91">
      <c r="CK8870" s="63">
        <v>44295</v>
      </c>
      <c r="CL8870" s="70">
        <v>118.21179261305134</v>
      </c>
      <c r="CM8870" s="70">
        <v>124.98758825553418</v>
      </c>
    </row>
    <row r="8871" spans="89:91">
      <c r="CK8871" s="63">
        <v>44296</v>
      </c>
      <c r="CL8871" s="70">
        <v>118.07163899074153</v>
      </c>
      <c r="CM8871" s="70">
        <v>124.82109386101196</v>
      </c>
    </row>
    <row r="8872" spans="89:91">
      <c r="CK8872" s="63">
        <v>44297</v>
      </c>
      <c r="CL8872" s="70">
        <v>117.93165153660681</v>
      </c>
      <c r="CM8872" s="70">
        <v>124.65482125157895</v>
      </c>
    </row>
    <row r="8873" spans="89:91">
      <c r="CK8873" s="63">
        <v>44298</v>
      </c>
      <c r="CL8873" s="70">
        <v>117.87045351474113</v>
      </c>
      <c r="CM8873" s="70">
        <v>124.67730786241731</v>
      </c>
    </row>
  </sheetData>
  <sortState ref="BZ305:CA322">
    <sortCondition ref="BZ304"/>
  </sortState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485053BBFCA4E95204399724D43B6" ma:contentTypeVersion="2" ma:contentTypeDescription="Create a new document." ma:contentTypeScope="" ma:versionID="d713e0adf35a42f70ba5d4ca4c0cd2e6">
  <xsd:schema xmlns:xsd="http://www.w3.org/2001/XMLSchema" xmlns:xs="http://www.w3.org/2001/XMLSchema" xmlns:p="http://schemas.microsoft.com/office/2006/metadata/properties" xmlns:ns3="1150693b-19ca-4147-9e4d-7295490e03c2" targetNamespace="http://schemas.microsoft.com/office/2006/metadata/properties" ma:root="true" ma:fieldsID="9ac12bf3dcc325dca42389fd9876962d" ns3:_="">
    <xsd:import namespace="1150693b-19ca-4147-9e4d-7295490e03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0693b-19ca-4147-9e4d-7295490e03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5AE030-2413-46AA-8E2D-8502D9AFB9F7}">
  <ds:schemaRefs>
    <ds:schemaRef ds:uri="http://purl.org/dc/dcmitype/"/>
    <ds:schemaRef ds:uri="http://purl.org/dc/elements/1.1/"/>
    <ds:schemaRef ds:uri="http://schemas.microsoft.com/office/infopath/2007/PartnerControls"/>
    <ds:schemaRef ds:uri="1150693b-19ca-4147-9e4d-7295490e03c2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F55291-7393-44E7-B866-E0B44DCB5A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1DBDEC-C02B-4B06-B7C0-B11CA566B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50693b-19ca-4147-9e4d-7295490e03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Diario</vt:lpstr>
      <vt:lpstr>Graficos Reporte</vt:lpstr>
      <vt:lpstr>DG</vt:lpstr>
      <vt:lpstr>Serie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ewhen.jardon.ang@gmail.com</cp:lastModifiedBy>
  <dcterms:created xsi:type="dcterms:W3CDTF">2020-02-18T21:42:53Z</dcterms:created>
  <dcterms:modified xsi:type="dcterms:W3CDTF">2021-04-13T14:00:40Z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0x010100A85485053BBFCA4E95204399724D43B6</vt:lpwstr>
  </property>
</Properties>
</file>