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x10si0n/Projects/"/>
    </mc:Choice>
  </mc:AlternateContent>
  <xr:revisionPtr revIDLastSave="0" documentId="8_{8E91139A-D6E4-5A43-B3BE-7F5734D77513}" xr6:coauthVersionLast="47" xr6:coauthVersionMax="47" xr10:uidLastSave="{00000000-0000-0000-0000-000000000000}"/>
  <bookViews>
    <workbookView xWindow="-38200" yWindow="-1280" windowWidth="38000" windowHeight="20720" xr2:uid="{35F334D2-5CE4-2A4C-BAD5-406B87C776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1" l="1"/>
  <c r="S32" i="1"/>
  <c r="S33" i="1" s="1"/>
  <c r="S34" i="1" s="1"/>
  <c r="S35" i="1" s="1"/>
  <c r="S36" i="1" s="1"/>
  <c r="S37" i="1" s="1"/>
  <c r="P13" i="1"/>
  <c r="P14" i="1" s="1"/>
  <c r="P15" i="1" s="1"/>
  <c r="P16" i="1" s="1"/>
  <c r="P17" i="1" s="1"/>
  <c r="P18" i="1" s="1"/>
  <c r="P19" i="1" s="1"/>
  <c r="S30" i="1"/>
  <c r="R30" i="1"/>
  <c r="R31" i="1" s="1"/>
  <c r="R32" i="1" s="1"/>
  <c r="R33" i="1" s="1"/>
  <c r="R34" i="1" s="1"/>
  <c r="R35" i="1" s="1"/>
  <c r="R36" i="1" s="1"/>
  <c r="R37" i="1" s="1"/>
  <c r="Q30" i="1"/>
  <c r="Q31" i="1" s="1"/>
  <c r="Q32" i="1" s="1"/>
  <c r="Q33" i="1" s="1"/>
  <c r="Q34" i="1" s="1"/>
  <c r="Q35" i="1" s="1"/>
  <c r="Q36" i="1" s="1"/>
  <c r="Q37" i="1" s="1"/>
  <c r="P30" i="1"/>
  <c r="P31" i="1" s="1"/>
  <c r="P32" i="1" s="1"/>
  <c r="P33" i="1" s="1"/>
  <c r="P34" i="1" s="1"/>
  <c r="P35" i="1" s="1"/>
  <c r="P36" i="1" s="1"/>
  <c r="P37" i="1" s="1"/>
  <c r="S21" i="1"/>
  <c r="S22" i="1" s="1"/>
  <c r="S23" i="1" s="1"/>
  <c r="S24" i="1" s="1"/>
  <c r="S25" i="1" s="1"/>
  <c r="S26" i="1" s="1"/>
  <c r="S27" i="1" s="1"/>
  <c r="S28" i="1" s="1"/>
  <c r="R21" i="1"/>
  <c r="R22" i="1" s="1"/>
  <c r="R23" i="1" s="1"/>
  <c r="R24" i="1" s="1"/>
  <c r="R25" i="1" s="1"/>
  <c r="R26" i="1" s="1"/>
  <c r="R27" i="1" s="1"/>
  <c r="R28" i="1" s="1"/>
  <c r="Q21" i="1"/>
  <c r="Q22" i="1" s="1"/>
  <c r="Q23" i="1" s="1"/>
  <c r="Q24" i="1" s="1"/>
  <c r="Q25" i="1" s="1"/>
  <c r="Q26" i="1" s="1"/>
  <c r="Q27" i="1" s="1"/>
  <c r="Q28" i="1" s="1"/>
  <c r="P21" i="1"/>
  <c r="P22" i="1" s="1"/>
  <c r="P23" i="1" s="1"/>
  <c r="P24" i="1" s="1"/>
  <c r="P25" i="1" s="1"/>
  <c r="P26" i="1" s="1"/>
  <c r="P27" i="1" s="1"/>
  <c r="P28" i="1" s="1"/>
  <c r="S12" i="1"/>
  <c r="S13" i="1" s="1"/>
  <c r="S14" i="1" s="1"/>
  <c r="S15" i="1" s="1"/>
  <c r="S16" i="1" s="1"/>
  <c r="S17" i="1" s="1"/>
  <c r="S18" i="1" s="1"/>
  <c r="S19" i="1" s="1"/>
  <c r="R12" i="1"/>
  <c r="R13" i="1" s="1"/>
  <c r="R14" i="1" s="1"/>
  <c r="R15" i="1" s="1"/>
  <c r="R16" i="1" s="1"/>
  <c r="R17" i="1" s="1"/>
  <c r="R18" i="1" s="1"/>
  <c r="R19" i="1" s="1"/>
  <c r="Q12" i="1"/>
  <c r="Q13" i="1" s="1"/>
  <c r="Q14" i="1" s="1"/>
  <c r="Q15" i="1" s="1"/>
  <c r="Q16" i="1" s="1"/>
  <c r="Q17" i="1" s="1"/>
  <c r="Q18" i="1" s="1"/>
  <c r="Q19" i="1" s="1"/>
  <c r="P12" i="1"/>
  <c r="S29" i="1"/>
  <c r="R29" i="1"/>
  <c r="Q29" i="1"/>
  <c r="P29" i="1"/>
  <c r="S20" i="1"/>
  <c r="R20" i="1"/>
  <c r="Q20" i="1"/>
  <c r="P20" i="1"/>
  <c r="S11" i="1"/>
  <c r="R11" i="1"/>
  <c r="Q11" i="1"/>
  <c r="P11" i="1"/>
  <c r="P4" i="1"/>
  <c r="Q4" i="1"/>
  <c r="R4" i="1"/>
  <c r="S4" i="1"/>
  <c r="P5" i="1"/>
  <c r="Q5" i="1"/>
  <c r="R5" i="1"/>
  <c r="R6" i="1" s="1"/>
  <c r="R7" i="1" s="1"/>
  <c r="R8" i="1" s="1"/>
  <c r="R9" i="1" s="1"/>
  <c r="R10" i="1" s="1"/>
  <c r="S5" i="1"/>
  <c r="S6" i="1" s="1"/>
  <c r="S7" i="1" s="1"/>
  <c r="S8" i="1" s="1"/>
  <c r="S9" i="1" s="1"/>
  <c r="S10" i="1" s="1"/>
  <c r="P6" i="1"/>
  <c r="P7" i="1" s="1"/>
  <c r="P8" i="1" s="1"/>
  <c r="P9" i="1" s="1"/>
  <c r="P10" i="1" s="1"/>
  <c r="Q6" i="1"/>
  <c r="Q7" i="1" s="1"/>
  <c r="Q8" i="1" s="1"/>
  <c r="Q9" i="1" s="1"/>
  <c r="Q10" i="1" s="1"/>
  <c r="Q3" i="1"/>
  <c r="R3" i="1"/>
  <c r="S3" i="1"/>
  <c r="P3" i="1"/>
  <c r="R2" i="1"/>
  <c r="S2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L31" i="1"/>
  <c r="L32" i="1" s="1"/>
  <c r="L33" i="1" s="1"/>
  <c r="L34" i="1" s="1"/>
  <c r="L35" i="1" s="1"/>
  <c r="L36" i="1" s="1"/>
  <c r="L37" i="1" s="1"/>
  <c r="L30" i="1"/>
  <c r="L22" i="1"/>
  <c r="L23" i="1" s="1"/>
  <c r="L24" i="1" s="1"/>
  <c r="L25" i="1" s="1"/>
  <c r="L26" i="1" s="1"/>
  <c r="L27" i="1" s="1"/>
  <c r="L28" i="1" s="1"/>
  <c r="L21" i="1"/>
  <c r="L13" i="1"/>
  <c r="L14" i="1"/>
  <c r="L15" i="1"/>
  <c r="L16" i="1"/>
  <c r="L17" i="1"/>
  <c r="L18" i="1" s="1"/>
  <c r="L19" i="1" s="1"/>
  <c r="L12" i="1"/>
  <c r="L4" i="1"/>
  <c r="L5" i="1" s="1"/>
  <c r="L6" i="1" s="1"/>
  <c r="L7" i="1" s="1"/>
  <c r="L8" i="1" s="1"/>
  <c r="L9" i="1" s="1"/>
  <c r="L10" i="1" s="1"/>
  <c r="L3" i="1"/>
  <c r="L29" i="1"/>
  <c r="L20" i="1"/>
  <c r="L11" i="1"/>
  <c r="L2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" i="1"/>
  <c r="C3" i="1"/>
  <c r="C5" i="1"/>
  <c r="C2" i="1"/>
</calcChain>
</file>

<file path=xl/sharedStrings.xml><?xml version="1.0" encoding="utf-8"?>
<sst xmlns="http://schemas.openxmlformats.org/spreadsheetml/2006/main" count="127" uniqueCount="29">
  <si>
    <t>task_dim</t>
  </si>
  <si>
    <t>eps</t>
  </si>
  <si>
    <t>percent</t>
  </si>
  <si>
    <t>LOSS</t>
  </si>
  <si>
    <t>AUC-best</t>
  </si>
  <si>
    <t>Accuracy-best</t>
  </si>
  <si>
    <t>Sensitivity-best</t>
  </si>
  <si>
    <t>Specifity-best</t>
  </si>
  <si>
    <t>task</t>
  </si>
  <si>
    <t>dimension</t>
  </si>
  <si>
    <t>abnormal</t>
  </si>
  <si>
    <t>axial</t>
  </si>
  <si>
    <t>AUC</t>
  </si>
  <si>
    <t>best-metric</t>
  </si>
  <si>
    <t>coronal</t>
  </si>
  <si>
    <t>sagittal</t>
  </si>
  <si>
    <t>acl</t>
  </si>
  <si>
    <t>meniscus</t>
  </si>
  <si>
    <t>Accuracy</t>
  </si>
  <si>
    <t>Sensitivity</t>
  </si>
  <si>
    <t>Specificity</t>
  </si>
  <si>
    <t>best-metric-avg</t>
  </si>
  <si>
    <t>baseline-metric-avg</t>
  </si>
  <si>
    <t>improv</t>
  </si>
  <si>
    <t>improv%</t>
  </si>
  <si>
    <t>AUC-avg</t>
  </si>
  <si>
    <t>Accuracy-avg</t>
  </si>
  <si>
    <t>Sensitivity-avg</t>
  </si>
  <si>
    <t>Specificity-avg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</si>
</sst>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EC04-4992-B040-A591-AA47D956C60B}">
  <dimension ref="A1:S37"/>
  <sheetViews>
    <sheetView tabSelected="1" zoomScaleNormal="100" workbookViewId="0">
      <selection activeCell="Q11" sqref="Q11:Q19"/>
    </sheetView>
  </sheetViews>
  <sheetFormatPr baseColWidth="10" defaultRowHeight="16" x14ac:dyDescent="0.2"/>
  <cols>
    <col min="1" max="1" width="9" bestFit="1" customWidth="1"/>
    <col min="2" max="2" width="9.6640625" bestFit="1" customWidth="1"/>
    <col min="3" max="3" width="15.6640625" bestFit="1" customWidth="1"/>
    <col min="4" max="4" width="8.1640625" bestFit="1" customWidth="1"/>
    <col min="5" max="5" width="7.33203125" bestFit="1" customWidth="1"/>
    <col min="6" max="6" width="7.1640625" bestFit="1" customWidth="1"/>
    <col min="7" max="7" width="8.83203125" bestFit="1" customWidth="1"/>
    <col min="8" max="8" width="12.5" bestFit="1" customWidth="1"/>
    <col min="9" max="9" width="13.6640625" bestFit="1" customWidth="1"/>
    <col min="10" max="10" width="12.33203125" bestFit="1" customWidth="1"/>
    <col min="11" max="11" width="10.6640625" bestFit="1" customWidth="1"/>
    <col min="12" max="12" width="14.1640625" bestFit="1" customWidth="1"/>
    <col min="13" max="13" width="17.6640625" bestFit="1" customWidth="1"/>
    <col min="14" max="14" width="12.1640625" bestFit="1" customWidth="1"/>
    <col min="15" max="15" width="12.1640625" customWidth="1"/>
    <col min="16" max="16" width="8.1640625" bestFit="1" customWidth="1"/>
    <col min="17" max="17" width="11.83203125" bestFit="1" customWidth="1"/>
    <col min="18" max="19" width="13" bestFit="1" customWidth="1"/>
  </cols>
  <sheetData>
    <row r="1" spans="1:19" x14ac:dyDescent="0.2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</row>
    <row r="2" spans="1:19" s="1" customFormat="1" x14ac:dyDescent="0.2">
      <c r="A2" s="1" t="s">
        <v>10</v>
      </c>
      <c r="B2" s="1" t="s">
        <v>11</v>
      </c>
      <c r="C2" s="1" t="str">
        <f>_xlfn.CONCAT(A2, " ", B2)</f>
        <v>abnormal axial</v>
      </c>
      <c r="D2" s="1">
        <v>1.0000000000000001E-5</v>
      </c>
      <c r="E2" s="1">
        <v>0.03</v>
      </c>
      <c r="F2" s="1">
        <v>9.9400000000000002E-2</v>
      </c>
      <c r="G2" s="2">
        <v>0.95579999999999998</v>
      </c>
      <c r="H2" s="1">
        <v>0.9083</v>
      </c>
      <c r="I2" s="1">
        <v>0.91579999999999995</v>
      </c>
      <c r="J2" s="1">
        <v>0.88</v>
      </c>
      <c r="K2" s="1" t="s">
        <v>12</v>
      </c>
      <c r="L2" s="1">
        <f>AVERAGE(G2:G10)</f>
        <v>0.89526666666666677</v>
      </c>
      <c r="M2" s="1">
        <v>0.89270000000000005</v>
      </c>
      <c r="N2" s="1">
        <f>L2-M2</f>
        <v>2.5666666666667171E-3</v>
      </c>
      <c r="O2" s="1">
        <f>N2*100</f>
        <v>0.25666666666667171</v>
      </c>
      <c r="P2" s="2">
        <f>AVERAGE(G2:G10)</f>
        <v>0.89526666666666677</v>
      </c>
      <c r="Q2" s="1">
        <f>AVERAGE(H2:H10)</f>
        <v>0.79351111111111106</v>
      </c>
      <c r="R2" s="1">
        <f t="shared" ref="R2:S2" si="0">AVERAGE(I2:I10)</f>
        <v>0.87956666666666672</v>
      </c>
      <c r="S2" s="1">
        <f t="shared" si="0"/>
        <v>0.72423333333333328</v>
      </c>
    </row>
    <row r="3" spans="1:19" s="1" customFormat="1" x14ac:dyDescent="0.2">
      <c r="A3" s="1" t="s">
        <v>10</v>
      </c>
      <c r="B3" s="1" t="s">
        <v>14</v>
      </c>
      <c r="C3" s="1" t="str">
        <f>_xlfn.CONCAT(A3, " ", B3)</f>
        <v>abnormal coronal</v>
      </c>
      <c r="D3" s="1">
        <v>1E-3</v>
      </c>
      <c r="E3" s="1">
        <v>0.02</v>
      </c>
      <c r="F3" s="1">
        <v>0.14419999999999999</v>
      </c>
      <c r="G3" s="2">
        <v>0.88460000000000005</v>
      </c>
      <c r="H3" s="1">
        <v>0.7833</v>
      </c>
      <c r="I3" s="1">
        <v>0.76839999999999997</v>
      </c>
      <c r="J3" s="1">
        <v>0.84</v>
      </c>
      <c r="K3" s="1" t="s">
        <v>12</v>
      </c>
      <c r="L3" s="1">
        <f>L2</f>
        <v>0.89526666666666677</v>
      </c>
      <c r="M3" s="1">
        <v>0.89270000000000005</v>
      </c>
      <c r="N3" s="1">
        <f t="shared" ref="N3:N37" si="1">L3-M3</f>
        <v>2.5666666666667171E-3</v>
      </c>
      <c r="O3" s="1">
        <f t="shared" ref="O3:O37" si="2">N3*100</f>
        <v>0.25666666666667171</v>
      </c>
      <c r="P3" s="2">
        <f>P2</f>
        <v>0.89526666666666677</v>
      </c>
      <c r="Q3" s="1">
        <f t="shared" ref="Q3:S3" si="3">Q2</f>
        <v>0.79351111111111106</v>
      </c>
      <c r="R3" s="1">
        <f t="shared" si="3"/>
        <v>0.87956666666666672</v>
      </c>
      <c r="S3" s="1">
        <f t="shared" si="3"/>
        <v>0.72423333333333328</v>
      </c>
    </row>
    <row r="4" spans="1:19" s="1" customFormat="1" x14ac:dyDescent="0.2">
      <c r="A4" s="1" t="s">
        <v>10</v>
      </c>
      <c r="B4" s="1" t="s">
        <v>15</v>
      </c>
      <c r="C4" s="1" t="str">
        <f>_xlfn.CONCAT(A4, " ", B4)</f>
        <v>abnormal sagittal</v>
      </c>
      <c r="D4" s="1">
        <v>3.0000000000000001E-3</v>
      </c>
      <c r="E4" s="1">
        <v>0.05</v>
      </c>
      <c r="F4" s="1">
        <v>9.1200000000000003E-2</v>
      </c>
      <c r="G4" s="2">
        <v>0.95789999999999997</v>
      </c>
      <c r="H4" s="1">
        <v>0.9083</v>
      </c>
      <c r="I4" s="1">
        <v>0.92630000000000001</v>
      </c>
      <c r="J4" s="1">
        <v>0.84</v>
      </c>
      <c r="K4" s="1" t="s">
        <v>12</v>
      </c>
      <c r="L4" s="1">
        <f t="shared" ref="L4:L10" si="4">L3</f>
        <v>0.89526666666666677</v>
      </c>
      <c r="M4" s="1">
        <v>0.89270000000000005</v>
      </c>
      <c r="N4" s="1">
        <f t="shared" si="1"/>
        <v>2.5666666666667171E-3</v>
      </c>
      <c r="O4" s="1">
        <f t="shared" si="2"/>
        <v>0.25666666666667171</v>
      </c>
      <c r="P4" s="2">
        <f t="shared" ref="P4:P10" si="5">P3</f>
        <v>0.89526666666666677</v>
      </c>
      <c r="Q4" s="1">
        <f t="shared" ref="Q4:Q10" si="6">Q3</f>
        <v>0.79351111111111106</v>
      </c>
      <c r="R4" s="1">
        <f t="shared" ref="R4:R10" si="7">R3</f>
        <v>0.87956666666666672</v>
      </c>
      <c r="S4" s="1">
        <f t="shared" ref="S4:S10" si="8">S3</f>
        <v>0.72423333333333328</v>
      </c>
    </row>
    <row r="5" spans="1:19" s="1" customFormat="1" x14ac:dyDescent="0.2">
      <c r="A5" s="1" t="s">
        <v>16</v>
      </c>
      <c r="B5" s="1" t="s">
        <v>11</v>
      </c>
      <c r="C5" s="1" t="str">
        <f>_xlfn.CONCAT(A5, " ", B5)</f>
        <v>acl axial</v>
      </c>
      <c r="D5" s="1">
        <v>5.0000000000000002E-5</v>
      </c>
      <c r="E5" s="1">
        <v>0.05</v>
      </c>
      <c r="F5" s="1">
        <v>0.14649999999999999</v>
      </c>
      <c r="G5" s="2">
        <v>0.95709999999999995</v>
      </c>
      <c r="H5" s="1">
        <v>0.875</v>
      </c>
      <c r="I5" s="1">
        <v>0.87039999999999995</v>
      </c>
      <c r="J5" s="1">
        <v>0.87880000000000003</v>
      </c>
      <c r="K5" s="1" t="s">
        <v>12</v>
      </c>
      <c r="L5" s="1">
        <f t="shared" si="4"/>
        <v>0.89526666666666677</v>
      </c>
      <c r="M5" s="1">
        <v>0.89270000000000005</v>
      </c>
      <c r="N5" s="1">
        <f t="shared" si="1"/>
        <v>2.5666666666667171E-3</v>
      </c>
      <c r="O5" s="1">
        <f t="shared" si="2"/>
        <v>0.25666666666667171</v>
      </c>
      <c r="P5" s="2">
        <f t="shared" si="5"/>
        <v>0.89526666666666677</v>
      </c>
      <c r="Q5" s="1">
        <f t="shared" si="6"/>
        <v>0.79351111111111106</v>
      </c>
      <c r="R5" s="1">
        <f t="shared" si="7"/>
        <v>0.87956666666666672</v>
      </c>
      <c r="S5" s="1">
        <f t="shared" si="8"/>
        <v>0.72423333333333328</v>
      </c>
    </row>
    <row r="6" spans="1:19" s="1" customFormat="1" x14ac:dyDescent="0.2">
      <c r="A6" s="1" t="s">
        <v>16</v>
      </c>
      <c r="B6" s="1" t="s">
        <v>14</v>
      </c>
      <c r="C6" s="1" t="str">
        <f>_xlfn.CONCAT(A6, " ", B6)</f>
        <v>acl coronal</v>
      </c>
      <c r="D6" s="1">
        <v>3.0000000000000001E-3</v>
      </c>
      <c r="E6" s="1">
        <v>0.02</v>
      </c>
      <c r="F6" s="1">
        <v>0.18840000000000001</v>
      </c>
      <c r="G6" s="2">
        <v>0.9234</v>
      </c>
      <c r="H6" s="1">
        <v>0.85</v>
      </c>
      <c r="I6" s="1">
        <v>0.87039999999999995</v>
      </c>
      <c r="J6" s="1">
        <v>0.83330000000000004</v>
      </c>
      <c r="K6" s="1" t="s">
        <v>12</v>
      </c>
      <c r="L6" s="1">
        <f t="shared" si="4"/>
        <v>0.89526666666666677</v>
      </c>
      <c r="M6" s="1">
        <v>0.89270000000000005</v>
      </c>
      <c r="N6" s="1">
        <f t="shared" si="1"/>
        <v>2.5666666666667171E-3</v>
      </c>
      <c r="O6" s="1">
        <f t="shared" si="2"/>
        <v>0.25666666666667171</v>
      </c>
      <c r="P6" s="2">
        <f t="shared" si="5"/>
        <v>0.89526666666666677</v>
      </c>
      <c r="Q6" s="1">
        <f t="shared" si="6"/>
        <v>0.79351111111111106</v>
      </c>
      <c r="R6" s="1">
        <f t="shared" si="7"/>
        <v>0.87956666666666672</v>
      </c>
      <c r="S6" s="1">
        <f t="shared" si="8"/>
        <v>0.72423333333333328</v>
      </c>
    </row>
    <row r="7" spans="1:19" s="1" customFormat="1" x14ac:dyDescent="0.2">
      <c r="A7" s="1" t="s">
        <v>16</v>
      </c>
      <c r="B7" s="1" t="s">
        <v>15</v>
      </c>
      <c r="C7" s="1" t="str">
        <f>_xlfn.CONCAT(A7, " ", B7)</f>
        <v>acl sagittal</v>
      </c>
      <c r="D7" s="1">
        <v>3.0000000000000001E-3</v>
      </c>
      <c r="E7" s="1">
        <v>0.1</v>
      </c>
      <c r="F7" s="1">
        <v>0.16750000000000001</v>
      </c>
      <c r="G7" s="2">
        <v>0.94499999999999995</v>
      </c>
      <c r="H7" s="1">
        <v>0.8417</v>
      </c>
      <c r="I7" s="1">
        <v>0.81479999999999997</v>
      </c>
      <c r="J7" s="1">
        <v>0.86360000000000003</v>
      </c>
      <c r="K7" s="1" t="s">
        <v>12</v>
      </c>
      <c r="L7" s="1">
        <f t="shared" si="4"/>
        <v>0.89526666666666677</v>
      </c>
      <c r="M7" s="1">
        <v>0.89270000000000005</v>
      </c>
      <c r="N7" s="1">
        <f t="shared" si="1"/>
        <v>2.5666666666667171E-3</v>
      </c>
      <c r="O7" s="1">
        <f t="shared" si="2"/>
        <v>0.25666666666667171</v>
      </c>
      <c r="P7" s="2">
        <f t="shared" si="5"/>
        <v>0.89526666666666677</v>
      </c>
      <c r="Q7" s="1">
        <f t="shared" si="6"/>
        <v>0.79351111111111106</v>
      </c>
      <c r="R7" s="1">
        <f t="shared" si="7"/>
        <v>0.87956666666666672</v>
      </c>
      <c r="S7" s="1">
        <f t="shared" si="8"/>
        <v>0.72423333333333328</v>
      </c>
    </row>
    <row r="8" spans="1:19" s="1" customFormat="1" x14ac:dyDescent="0.2">
      <c r="A8" s="1" t="s">
        <v>17</v>
      </c>
      <c r="B8" s="1" t="s">
        <v>11</v>
      </c>
      <c r="C8" s="1" t="str">
        <f>_xlfn.CONCAT(A8, " ", B8)</f>
        <v>meniscus axial</v>
      </c>
      <c r="D8" s="1">
        <v>5.0000000000000001E-4</v>
      </c>
      <c r="E8" s="1">
        <v>0.01</v>
      </c>
      <c r="F8" s="1">
        <v>0.25019999999999998</v>
      </c>
      <c r="G8" s="2">
        <v>0.83509999999999995</v>
      </c>
      <c r="H8" s="1">
        <v>0.74170000000000003</v>
      </c>
      <c r="I8" s="1">
        <v>0.84619999999999995</v>
      </c>
      <c r="J8" s="1">
        <v>0.66180000000000005</v>
      </c>
      <c r="K8" s="1" t="s">
        <v>12</v>
      </c>
      <c r="L8" s="1">
        <f t="shared" si="4"/>
        <v>0.89526666666666677</v>
      </c>
      <c r="M8" s="1">
        <v>0.89270000000000005</v>
      </c>
      <c r="N8" s="1">
        <f t="shared" si="1"/>
        <v>2.5666666666667171E-3</v>
      </c>
      <c r="O8" s="1">
        <f t="shared" si="2"/>
        <v>0.25666666666667171</v>
      </c>
      <c r="P8" s="2">
        <f t="shared" si="5"/>
        <v>0.89526666666666677</v>
      </c>
      <c r="Q8" s="1">
        <f t="shared" si="6"/>
        <v>0.79351111111111106</v>
      </c>
      <c r="R8" s="1">
        <f t="shared" si="7"/>
        <v>0.87956666666666672</v>
      </c>
      <c r="S8" s="1">
        <f t="shared" si="8"/>
        <v>0.72423333333333328</v>
      </c>
    </row>
    <row r="9" spans="1:19" s="1" customFormat="1" x14ac:dyDescent="0.2">
      <c r="A9" s="1" t="s">
        <v>17</v>
      </c>
      <c r="B9" s="1" t="s">
        <v>14</v>
      </c>
      <c r="C9" s="1" t="str">
        <f>_xlfn.CONCAT(A9, " ", B9)</f>
        <v>meniscus coronal</v>
      </c>
      <c r="D9" s="1">
        <v>0</v>
      </c>
      <c r="E9" s="1">
        <v>0</v>
      </c>
      <c r="F9" s="1">
        <v>0.28910000000000002</v>
      </c>
      <c r="G9" s="2">
        <v>0.82979999999999998</v>
      </c>
      <c r="H9" s="1">
        <v>0.625</v>
      </c>
      <c r="I9" s="1">
        <v>0.94230000000000003</v>
      </c>
      <c r="J9" s="1">
        <v>0.38240000000000002</v>
      </c>
      <c r="K9" s="1" t="s">
        <v>12</v>
      </c>
      <c r="L9" s="1">
        <f t="shared" si="4"/>
        <v>0.89526666666666677</v>
      </c>
      <c r="M9" s="1">
        <v>0.89270000000000005</v>
      </c>
      <c r="N9" s="1">
        <f t="shared" si="1"/>
        <v>2.5666666666667171E-3</v>
      </c>
      <c r="O9" s="1">
        <f t="shared" si="2"/>
        <v>0.25666666666667171</v>
      </c>
      <c r="P9" s="2">
        <f t="shared" si="5"/>
        <v>0.89526666666666677</v>
      </c>
      <c r="Q9" s="1">
        <f t="shared" si="6"/>
        <v>0.79351111111111106</v>
      </c>
      <c r="R9" s="1">
        <f t="shared" si="7"/>
        <v>0.87956666666666672</v>
      </c>
      <c r="S9" s="1">
        <f t="shared" si="8"/>
        <v>0.72423333333333328</v>
      </c>
    </row>
    <row r="10" spans="1:19" s="1" customFormat="1" x14ac:dyDescent="0.2">
      <c r="A10" s="1" t="s">
        <v>17</v>
      </c>
      <c r="B10" s="1" t="s">
        <v>15</v>
      </c>
      <c r="C10" s="1" t="str">
        <f>_xlfn.CONCAT(A10, " ", B10)</f>
        <v>meniscus sagittal</v>
      </c>
      <c r="D10" s="1">
        <v>1.0000000000000001E-5</v>
      </c>
      <c r="E10" s="1">
        <v>0.1</v>
      </c>
      <c r="F10" s="1">
        <v>0.29339999999999999</v>
      </c>
      <c r="G10" s="2">
        <v>0.76870000000000005</v>
      </c>
      <c r="H10" s="1">
        <v>0.60829999999999995</v>
      </c>
      <c r="I10" s="1">
        <v>0.96150000000000002</v>
      </c>
      <c r="J10" s="1">
        <v>0.3382</v>
      </c>
      <c r="K10" s="1" t="s">
        <v>12</v>
      </c>
      <c r="L10" s="1">
        <f t="shared" si="4"/>
        <v>0.89526666666666677</v>
      </c>
      <c r="M10" s="1">
        <v>0.89270000000000005</v>
      </c>
      <c r="N10" s="1">
        <f t="shared" si="1"/>
        <v>2.5666666666667171E-3</v>
      </c>
      <c r="O10" s="1">
        <f t="shared" si="2"/>
        <v>0.25666666666667171</v>
      </c>
      <c r="P10" s="2">
        <f t="shared" si="5"/>
        <v>0.89526666666666677</v>
      </c>
      <c r="Q10" s="1">
        <f t="shared" si="6"/>
        <v>0.79351111111111106</v>
      </c>
      <c r="R10" s="1">
        <f t="shared" si="7"/>
        <v>0.87956666666666672</v>
      </c>
      <c r="S10" s="1">
        <f t="shared" si="8"/>
        <v>0.72423333333333328</v>
      </c>
    </row>
    <row r="11" spans="1:19" s="3" customFormat="1" x14ac:dyDescent="0.2">
      <c r="A11" s="3" t="s">
        <v>10</v>
      </c>
      <c r="B11" s="3" t="s">
        <v>11</v>
      </c>
      <c r="C11" s="3" t="str">
        <f>_xlfn.CONCAT(A11, " ", B11)</f>
        <v>abnormal axial</v>
      </c>
      <c r="D11" s="3">
        <v>1.0000000000000001E-5</v>
      </c>
      <c r="E11" s="3">
        <v>0.03</v>
      </c>
      <c r="F11" s="3">
        <v>9.9400000000000002E-2</v>
      </c>
      <c r="G11" s="3">
        <v>0.95579999999999998</v>
      </c>
      <c r="H11" s="4">
        <v>0.9083</v>
      </c>
      <c r="I11" s="3">
        <v>0.91579999999999995</v>
      </c>
      <c r="J11" s="3">
        <v>0.88</v>
      </c>
      <c r="K11" s="3" t="s">
        <v>18</v>
      </c>
      <c r="L11" s="3">
        <f>AVERAGE(H11:H19)</f>
        <v>0.83610000000000007</v>
      </c>
      <c r="M11" s="3">
        <v>0.80179999999999996</v>
      </c>
      <c r="N11" s="3">
        <f t="shared" si="1"/>
        <v>3.4300000000000108E-2</v>
      </c>
      <c r="O11" s="3">
        <f t="shared" si="2"/>
        <v>3.4300000000000108</v>
      </c>
      <c r="P11" s="3">
        <f>AVERAGE(G11:G19)</f>
        <v>0.89385555555555563</v>
      </c>
      <c r="Q11" s="4">
        <f>AVERAGE(H11:H19)</f>
        <v>0.83610000000000007</v>
      </c>
      <c r="R11" s="3">
        <f t="shared" ref="R11" si="9">AVERAGE(I11:I19)</f>
        <v>0.87465555555555552</v>
      </c>
      <c r="S11" s="3">
        <f t="shared" ref="S11" si="10">AVERAGE(J11:J19)</f>
        <v>0.78191111111111111</v>
      </c>
    </row>
    <row r="12" spans="1:19" s="3" customFormat="1" x14ac:dyDescent="0.2">
      <c r="A12" s="3" t="s">
        <v>10</v>
      </c>
      <c r="B12" s="3" t="s">
        <v>14</v>
      </c>
      <c r="C12" s="3" t="str">
        <f>_xlfn.CONCAT(A12, " ", B12)</f>
        <v>abnormal coronal</v>
      </c>
      <c r="D12" s="3">
        <v>0</v>
      </c>
      <c r="E12" s="3">
        <v>0.06</v>
      </c>
      <c r="F12" s="3">
        <v>0.15409999999999999</v>
      </c>
      <c r="G12" s="3">
        <v>0.88249999999999995</v>
      </c>
      <c r="H12" s="4">
        <v>0.86670000000000003</v>
      </c>
      <c r="I12" s="3">
        <v>0.91579999999999995</v>
      </c>
      <c r="J12" s="3">
        <v>0.68</v>
      </c>
      <c r="K12" s="3" t="s">
        <v>18</v>
      </c>
      <c r="L12" s="3">
        <f>L11</f>
        <v>0.83610000000000007</v>
      </c>
      <c r="M12" s="3">
        <v>0.80179999999999996</v>
      </c>
      <c r="N12" s="3">
        <f t="shared" si="1"/>
        <v>3.4300000000000108E-2</v>
      </c>
      <c r="O12" s="3">
        <f t="shared" si="2"/>
        <v>3.4300000000000108</v>
      </c>
      <c r="P12" s="3">
        <f>P11</f>
        <v>0.89385555555555563</v>
      </c>
      <c r="Q12" s="4">
        <f t="shared" ref="Q12" si="11">Q11</f>
        <v>0.83610000000000007</v>
      </c>
      <c r="R12" s="3">
        <f t="shared" ref="R12" si="12">R11</f>
        <v>0.87465555555555552</v>
      </c>
      <c r="S12" s="3">
        <f t="shared" ref="S12" si="13">S11</f>
        <v>0.78191111111111111</v>
      </c>
    </row>
    <row r="13" spans="1:19" s="3" customFormat="1" x14ac:dyDescent="0.2">
      <c r="A13" s="3" t="s">
        <v>10</v>
      </c>
      <c r="B13" s="3" t="s">
        <v>15</v>
      </c>
      <c r="C13" s="3" t="str">
        <f>_xlfn.CONCAT(A13, " ", B13)</f>
        <v>abnormal sagittal</v>
      </c>
      <c r="D13" s="3">
        <v>3.0000000000000001E-3</v>
      </c>
      <c r="E13" s="3">
        <v>0.05</v>
      </c>
      <c r="F13" s="3">
        <v>9.1200000000000003E-2</v>
      </c>
      <c r="G13" s="3">
        <v>0.95789999999999997</v>
      </c>
      <c r="H13" s="4">
        <v>0.9083</v>
      </c>
      <c r="I13" s="3">
        <v>0.92630000000000001</v>
      </c>
      <c r="J13" s="3">
        <v>0.84</v>
      </c>
      <c r="K13" s="3" t="s">
        <v>18</v>
      </c>
      <c r="L13" s="3">
        <f t="shared" ref="L13:L19" si="14">L12</f>
        <v>0.83610000000000007</v>
      </c>
      <c r="M13" s="3">
        <v>0.80179999999999996</v>
      </c>
      <c r="N13" s="3">
        <f t="shared" si="1"/>
        <v>3.4300000000000108E-2</v>
      </c>
      <c r="O13" s="3">
        <f t="shared" si="2"/>
        <v>3.4300000000000108</v>
      </c>
      <c r="P13" s="3">
        <f t="shared" ref="P13:P19" si="15">P12</f>
        <v>0.89385555555555563</v>
      </c>
      <c r="Q13" s="4">
        <f t="shared" ref="Q13:Q19" si="16">Q12</f>
        <v>0.83610000000000007</v>
      </c>
      <c r="R13" s="3">
        <f t="shared" ref="R13:R19" si="17">R12</f>
        <v>0.87465555555555552</v>
      </c>
      <c r="S13" s="3">
        <f t="shared" ref="S13:S19" si="18">S12</f>
        <v>0.78191111111111111</v>
      </c>
    </row>
    <row r="14" spans="1:19" s="3" customFormat="1" x14ac:dyDescent="0.2">
      <c r="A14" s="3" t="s">
        <v>16</v>
      </c>
      <c r="B14" s="3" t="s">
        <v>11</v>
      </c>
      <c r="C14" s="3" t="str">
        <f>_xlfn.CONCAT(A14, " ", B14)</f>
        <v>acl axial</v>
      </c>
      <c r="D14" s="3">
        <v>5.0000000000000002E-5</v>
      </c>
      <c r="E14" s="3">
        <v>0.05</v>
      </c>
      <c r="F14" s="3">
        <v>0.14649999999999999</v>
      </c>
      <c r="G14" s="3">
        <v>0.95709999999999995</v>
      </c>
      <c r="H14" s="4">
        <v>0.875</v>
      </c>
      <c r="I14" s="3">
        <v>0.87039999999999995</v>
      </c>
      <c r="J14" s="3">
        <v>0.87880000000000003</v>
      </c>
      <c r="K14" s="3" t="s">
        <v>18</v>
      </c>
      <c r="L14" s="3">
        <f t="shared" si="14"/>
        <v>0.83610000000000007</v>
      </c>
      <c r="M14" s="3">
        <v>0.80179999999999996</v>
      </c>
      <c r="N14" s="3">
        <f t="shared" si="1"/>
        <v>3.4300000000000108E-2</v>
      </c>
      <c r="O14" s="3">
        <f t="shared" si="2"/>
        <v>3.4300000000000108</v>
      </c>
      <c r="P14" s="3">
        <f t="shared" si="15"/>
        <v>0.89385555555555563</v>
      </c>
      <c r="Q14" s="4">
        <f t="shared" si="16"/>
        <v>0.83610000000000007</v>
      </c>
      <c r="R14" s="3">
        <f t="shared" si="17"/>
        <v>0.87465555555555552</v>
      </c>
      <c r="S14" s="3">
        <f t="shared" si="18"/>
        <v>0.78191111111111111</v>
      </c>
    </row>
    <row r="15" spans="1:19" s="3" customFormat="1" x14ac:dyDescent="0.2">
      <c r="A15" s="3" t="s">
        <v>16</v>
      </c>
      <c r="B15" s="3" t="s">
        <v>14</v>
      </c>
      <c r="C15" s="3" t="str">
        <f>_xlfn.CONCAT(A15, " ", B15)</f>
        <v>acl coronal</v>
      </c>
      <c r="D15" s="3">
        <v>1E-4</v>
      </c>
      <c r="E15" s="3">
        <v>0.1</v>
      </c>
      <c r="F15" s="3">
        <v>0.188</v>
      </c>
      <c r="G15" s="3">
        <v>0.92169999999999996</v>
      </c>
      <c r="H15" s="4">
        <v>0.85829999999999995</v>
      </c>
      <c r="I15" s="3">
        <v>0.85189999999999999</v>
      </c>
      <c r="J15" s="3">
        <v>0.86360000000000003</v>
      </c>
      <c r="K15" s="3" t="s">
        <v>18</v>
      </c>
      <c r="L15" s="3">
        <f t="shared" si="14"/>
        <v>0.83610000000000007</v>
      </c>
      <c r="M15" s="3">
        <v>0.80179999999999996</v>
      </c>
      <c r="N15" s="3">
        <f t="shared" si="1"/>
        <v>3.4300000000000108E-2</v>
      </c>
      <c r="O15" s="3">
        <f t="shared" si="2"/>
        <v>3.4300000000000108</v>
      </c>
      <c r="P15" s="3">
        <f t="shared" si="15"/>
        <v>0.89385555555555563</v>
      </c>
      <c r="Q15" s="4">
        <f t="shared" si="16"/>
        <v>0.83610000000000007</v>
      </c>
      <c r="R15" s="3">
        <f t="shared" si="17"/>
        <v>0.87465555555555552</v>
      </c>
      <c r="S15" s="3">
        <f t="shared" si="18"/>
        <v>0.78191111111111111</v>
      </c>
    </row>
    <row r="16" spans="1:19" s="3" customFormat="1" x14ac:dyDescent="0.2">
      <c r="A16" s="3" t="s">
        <v>16</v>
      </c>
      <c r="B16" s="3" t="s">
        <v>15</v>
      </c>
      <c r="C16" s="3" t="str">
        <f>_xlfn.CONCAT(A16, " ", B16)</f>
        <v>acl sagittal</v>
      </c>
      <c r="D16" s="3">
        <v>1.0000000000000001E-5</v>
      </c>
      <c r="E16" s="3">
        <v>0.03</v>
      </c>
      <c r="F16" s="3">
        <v>0.16789999999999999</v>
      </c>
      <c r="G16" s="3">
        <v>0.94440000000000002</v>
      </c>
      <c r="H16" s="4">
        <v>0.875</v>
      </c>
      <c r="I16" s="3">
        <v>0.81479999999999997</v>
      </c>
      <c r="J16" s="3">
        <v>0.92420000000000002</v>
      </c>
      <c r="K16" s="3" t="s">
        <v>18</v>
      </c>
      <c r="L16" s="3">
        <f t="shared" si="14"/>
        <v>0.83610000000000007</v>
      </c>
      <c r="M16" s="3">
        <v>0.80179999999999996</v>
      </c>
      <c r="N16" s="3">
        <f t="shared" si="1"/>
        <v>3.4300000000000108E-2</v>
      </c>
      <c r="O16" s="3">
        <f t="shared" si="2"/>
        <v>3.4300000000000108</v>
      </c>
      <c r="P16" s="3">
        <f t="shared" si="15"/>
        <v>0.89385555555555563</v>
      </c>
      <c r="Q16" s="4">
        <f t="shared" si="16"/>
        <v>0.83610000000000007</v>
      </c>
      <c r="R16" s="3">
        <f t="shared" si="17"/>
        <v>0.87465555555555552</v>
      </c>
      <c r="S16" s="3">
        <f t="shared" si="18"/>
        <v>0.78191111111111111</v>
      </c>
    </row>
    <row r="17" spans="1:19" s="3" customFormat="1" x14ac:dyDescent="0.2">
      <c r="A17" s="3" t="s">
        <v>17</v>
      </c>
      <c r="B17" s="3" t="s">
        <v>11</v>
      </c>
      <c r="C17" s="3" t="str">
        <f>_xlfn.CONCAT(A17, " ", B17)</f>
        <v>meniscus axial</v>
      </c>
      <c r="D17" s="3">
        <v>1E-4</v>
      </c>
      <c r="E17" s="3">
        <v>0.05</v>
      </c>
      <c r="F17" s="3">
        <v>0.24970000000000001</v>
      </c>
      <c r="G17" s="3">
        <v>0.83309999999999995</v>
      </c>
      <c r="H17" s="4">
        <v>0.76670000000000005</v>
      </c>
      <c r="I17" s="3">
        <v>0.82689999999999997</v>
      </c>
      <c r="J17" s="3">
        <v>0.72060000000000002</v>
      </c>
      <c r="K17" s="3" t="s">
        <v>18</v>
      </c>
      <c r="L17" s="3">
        <f t="shared" si="14"/>
        <v>0.83610000000000007</v>
      </c>
      <c r="M17" s="3">
        <v>0.80179999999999996</v>
      </c>
      <c r="N17" s="3">
        <f t="shared" si="1"/>
        <v>3.4300000000000108E-2</v>
      </c>
      <c r="O17" s="3">
        <f t="shared" si="2"/>
        <v>3.4300000000000108</v>
      </c>
      <c r="P17" s="3">
        <f t="shared" si="15"/>
        <v>0.89385555555555563</v>
      </c>
      <c r="Q17" s="4">
        <f t="shared" si="16"/>
        <v>0.83610000000000007</v>
      </c>
      <c r="R17" s="3">
        <f t="shared" si="17"/>
        <v>0.87465555555555552</v>
      </c>
      <c r="S17" s="3">
        <f t="shared" si="18"/>
        <v>0.78191111111111111</v>
      </c>
    </row>
    <row r="18" spans="1:19" s="3" customFormat="1" x14ac:dyDescent="0.2">
      <c r="A18" s="3" t="s">
        <v>17</v>
      </c>
      <c r="B18" s="3" t="s">
        <v>14</v>
      </c>
      <c r="C18" s="3" t="str">
        <f>_xlfn.CONCAT(A18, " ", B18)</f>
        <v>meniscus coronal</v>
      </c>
      <c r="D18" s="3">
        <v>3.0000000000000001E-3</v>
      </c>
      <c r="E18" s="3">
        <v>0.05</v>
      </c>
      <c r="F18" s="3">
        <v>0.26019999999999999</v>
      </c>
      <c r="G18" s="3">
        <v>0.82720000000000005</v>
      </c>
      <c r="H18" s="4">
        <v>0.75829999999999997</v>
      </c>
      <c r="I18" s="3">
        <v>0.88460000000000005</v>
      </c>
      <c r="J18" s="3">
        <v>0.66180000000000005</v>
      </c>
      <c r="K18" s="3" t="s">
        <v>18</v>
      </c>
      <c r="L18" s="3">
        <f t="shared" si="14"/>
        <v>0.83610000000000007</v>
      </c>
      <c r="M18" s="3">
        <v>0.80179999999999996</v>
      </c>
      <c r="N18" s="3">
        <f t="shared" si="1"/>
        <v>3.4300000000000108E-2</v>
      </c>
      <c r="O18" s="3">
        <f t="shared" si="2"/>
        <v>3.4300000000000108</v>
      </c>
      <c r="P18" s="3">
        <f t="shared" si="15"/>
        <v>0.89385555555555563</v>
      </c>
      <c r="Q18" s="4">
        <f t="shared" si="16"/>
        <v>0.83610000000000007</v>
      </c>
      <c r="R18" s="3">
        <f t="shared" si="17"/>
        <v>0.87465555555555552</v>
      </c>
      <c r="S18" s="3">
        <f t="shared" si="18"/>
        <v>0.78191111111111111</v>
      </c>
    </row>
    <row r="19" spans="1:19" s="3" customFormat="1" x14ac:dyDescent="0.2">
      <c r="A19" s="3" t="s">
        <v>17</v>
      </c>
      <c r="B19" s="3" t="s">
        <v>15</v>
      </c>
      <c r="C19" s="3" t="str">
        <f>_xlfn.CONCAT(A19, " ", B19)</f>
        <v>meniscus sagittal</v>
      </c>
      <c r="D19" s="3">
        <v>5.0000000000000002E-5</v>
      </c>
      <c r="E19" s="3">
        <v>0.01</v>
      </c>
      <c r="F19" s="3">
        <v>0.28570000000000001</v>
      </c>
      <c r="G19" s="3">
        <v>0.76500000000000001</v>
      </c>
      <c r="H19" s="4">
        <v>0.70830000000000004</v>
      </c>
      <c r="I19" s="3">
        <v>0.86539999999999995</v>
      </c>
      <c r="J19" s="3">
        <v>0.58819999999999995</v>
      </c>
      <c r="K19" s="3" t="s">
        <v>18</v>
      </c>
      <c r="L19" s="3">
        <f t="shared" si="14"/>
        <v>0.83610000000000007</v>
      </c>
      <c r="M19" s="3">
        <v>0.80179999999999996</v>
      </c>
      <c r="N19" s="3">
        <f t="shared" si="1"/>
        <v>3.4300000000000108E-2</v>
      </c>
      <c r="O19" s="3">
        <f t="shared" si="2"/>
        <v>3.4300000000000108</v>
      </c>
      <c r="P19" s="3">
        <f t="shared" si="15"/>
        <v>0.89385555555555563</v>
      </c>
      <c r="Q19" s="4">
        <f t="shared" si="16"/>
        <v>0.83610000000000007</v>
      </c>
      <c r="R19" s="3">
        <f t="shared" si="17"/>
        <v>0.87465555555555552</v>
      </c>
      <c r="S19" s="3">
        <f t="shared" si="18"/>
        <v>0.78191111111111111</v>
      </c>
    </row>
    <row r="20" spans="1:19" s="5" customFormat="1" x14ac:dyDescent="0.2">
      <c r="A20" s="5" t="s">
        <v>10</v>
      </c>
      <c r="B20" s="5" t="s">
        <v>11</v>
      </c>
      <c r="C20" s="5" t="str">
        <f>_xlfn.CONCAT(A20, " ", B20)</f>
        <v>abnormal axial</v>
      </c>
      <c r="D20" s="5">
        <v>0</v>
      </c>
      <c r="E20" s="5">
        <v>0.02</v>
      </c>
      <c r="F20" s="5">
        <v>0.104</v>
      </c>
      <c r="G20" s="5">
        <v>0.95709999999999995</v>
      </c>
      <c r="H20" s="5">
        <v>0.9</v>
      </c>
      <c r="I20" s="6">
        <v>0.94740000000000002</v>
      </c>
      <c r="J20" s="5">
        <v>0.72</v>
      </c>
      <c r="K20" s="5" t="s">
        <v>19</v>
      </c>
      <c r="L20" s="5">
        <f>AVERAGE(I20:I28)</f>
        <v>0.91642222222222236</v>
      </c>
      <c r="M20" s="5">
        <v>0.86350000000000005</v>
      </c>
      <c r="N20" s="5">
        <f t="shared" si="1"/>
        <v>5.2922222222222315E-2</v>
      </c>
      <c r="O20" s="5">
        <f t="shared" si="2"/>
        <v>5.2922222222222315</v>
      </c>
      <c r="P20" s="5">
        <f>AVERAGE(G20:G28)</f>
        <v>0.89358888888888899</v>
      </c>
      <c r="Q20" s="5">
        <f>AVERAGE(H20:H28)</f>
        <v>0.80372222222222234</v>
      </c>
      <c r="R20" s="6">
        <f t="shared" ref="R20" si="19">AVERAGE(I20:I28)</f>
        <v>0.91642222222222236</v>
      </c>
      <c r="S20" s="5">
        <f t="shared" ref="S20" si="20">AVERAGE(J20:J28)</f>
        <v>0.66585555555555564</v>
      </c>
    </row>
    <row r="21" spans="1:19" s="5" customFormat="1" x14ac:dyDescent="0.2">
      <c r="A21" s="5" t="s">
        <v>10</v>
      </c>
      <c r="B21" s="5" t="s">
        <v>14</v>
      </c>
      <c r="C21" s="5" t="str">
        <f>_xlfn.CONCAT(A21, " ", B21)</f>
        <v>abnormal coronal</v>
      </c>
      <c r="D21" s="5">
        <v>0</v>
      </c>
      <c r="E21" s="5">
        <v>0.06</v>
      </c>
      <c r="F21" s="5">
        <v>0.15409999999999999</v>
      </c>
      <c r="G21" s="5">
        <v>0.88249999999999995</v>
      </c>
      <c r="H21" s="5">
        <v>0.86670000000000003</v>
      </c>
      <c r="I21" s="6">
        <v>0.91579999999999995</v>
      </c>
      <c r="J21" s="5">
        <v>0.68</v>
      </c>
      <c r="K21" s="5" t="s">
        <v>19</v>
      </c>
      <c r="L21" s="5">
        <f>L20</f>
        <v>0.91642222222222236</v>
      </c>
      <c r="M21" s="5">
        <v>0.86350000000000005</v>
      </c>
      <c r="N21" s="5">
        <f t="shared" si="1"/>
        <v>5.2922222222222315E-2</v>
      </c>
      <c r="O21" s="5">
        <f t="shared" si="2"/>
        <v>5.2922222222222315</v>
      </c>
      <c r="P21" s="5">
        <f>P20</f>
        <v>0.89358888888888899</v>
      </c>
      <c r="Q21" s="5">
        <f t="shared" ref="Q21" si="21">Q20</f>
        <v>0.80372222222222234</v>
      </c>
      <c r="R21" s="6">
        <f t="shared" ref="R21" si="22">R20</f>
        <v>0.91642222222222236</v>
      </c>
      <c r="S21" s="5">
        <f t="shared" ref="S21" si="23">S20</f>
        <v>0.66585555555555564</v>
      </c>
    </row>
    <row r="22" spans="1:19" s="5" customFormat="1" x14ac:dyDescent="0.2">
      <c r="A22" s="5" t="s">
        <v>10</v>
      </c>
      <c r="B22" s="5" t="s">
        <v>15</v>
      </c>
      <c r="C22" s="5" t="str">
        <f>_xlfn.CONCAT(A22, " ", B22)</f>
        <v>abnormal sagittal</v>
      </c>
      <c r="D22" s="5">
        <v>0</v>
      </c>
      <c r="E22" s="5">
        <v>0.01</v>
      </c>
      <c r="F22" s="5">
        <v>0.113</v>
      </c>
      <c r="G22" s="5">
        <v>0.94779999999999998</v>
      </c>
      <c r="H22" s="5">
        <v>0.89170000000000005</v>
      </c>
      <c r="I22" s="6">
        <v>0.94740000000000002</v>
      </c>
      <c r="J22" s="5">
        <v>0.68</v>
      </c>
      <c r="K22" s="5" t="s">
        <v>19</v>
      </c>
      <c r="L22" s="5">
        <f t="shared" ref="L22:L28" si="24">L21</f>
        <v>0.91642222222222236</v>
      </c>
      <c r="M22" s="5">
        <v>0.86350000000000005</v>
      </c>
      <c r="N22" s="5">
        <f t="shared" si="1"/>
        <v>5.2922222222222315E-2</v>
      </c>
      <c r="O22" s="5">
        <f t="shared" si="2"/>
        <v>5.2922222222222315</v>
      </c>
      <c r="P22" s="5">
        <f t="shared" ref="P22:P28" si="25">P21</f>
        <v>0.89358888888888899</v>
      </c>
      <c r="Q22" s="5">
        <f t="shared" ref="Q22:Q28" si="26">Q21</f>
        <v>0.80372222222222234</v>
      </c>
      <c r="R22" s="6">
        <f t="shared" ref="R22:R28" si="27">R21</f>
        <v>0.91642222222222236</v>
      </c>
      <c r="S22" s="5">
        <f t="shared" ref="S22:S28" si="28">S21</f>
        <v>0.66585555555555564</v>
      </c>
    </row>
    <row r="23" spans="1:19" s="5" customFormat="1" x14ac:dyDescent="0.2">
      <c r="A23" s="5" t="s">
        <v>16</v>
      </c>
      <c r="B23" s="5" t="s">
        <v>11</v>
      </c>
      <c r="C23" s="5" t="str">
        <f>_xlfn.CONCAT(A23, " ", B23)</f>
        <v>acl axial</v>
      </c>
      <c r="D23" s="5">
        <v>5.0000000000000002E-5</v>
      </c>
      <c r="E23" s="5">
        <v>0.05</v>
      </c>
      <c r="F23" s="5">
        <v>0.14649999999999999</v>
      </c>
      <c r="G23" s="5">
        <v>0.95709999999999995</v>
      </c>
      <c r="H23" s="5">
        <v>0.875</v>
      </c>
      <c r="I23" s="6">
        <v>0.87039999999999995</v>
      </c>
      <c r="J23" s="5">
        <v>0.87880000000000003</v>
      </c>
      <c r="K23" s="5" t="s">
        <v>19</v>
      </c>
      <c r="L23" s="5">
        <f t="shared" si="24"/>
        <v>0.91642222222222236</v>
      </c>
      <c r="M23" s="5">
        <v>0.86350000000000005</v>
      </c>
      <c r="N23" s="5">
        <f t="shared" si="1"/>
        <v>5.2922222222222315E-2</v>
      </c>
      <c r="O23" s="5">
        <f t="shared" si="2"/>
        <v>5.2922222222222315</v>
      </c>
      <c r="P23" s="5">
        <f t="shared" si="25"/>
        <v>0.89358888888888899</v>
      </c>
      <c r="Q23" s="5">
        <f t="shared" si="26"/>
        <v>0.80372222222222234</v>
      </c>
      <c r="R23" s="6">
        <f t="shared" si="27"/>
        <v>0.91642222222222236</v>
      </c>
      <c r="S23" s="5">
        <f t="shared" si="28"/>
        <v>0.66585555555555564</v>
      </c>
    </row>
    <row r="24" spans="1:19" s="5" customFormat="1" x14ac:dyDescent="0.2">
      <c r="A24" s="5" t="s">
        <v>16</v>
      </c>
      <c r="B24" s="5" t="s">
        <v>14</v>
      </c>
      <c r="C24" s="5" t="str">
        <f>_xlfn.CONCAT(A24, " ", B24)</f>
        <v>acl coronal</v>
      </c>
      <c r="D24" s="5">
        <v>0</v>
      </c>
      <c r="E24" s="5">
        <v>0</v>
      </c>
      <c r="F24" s="5">
        <v>0.1905</v>
      </c>
      <c r="G24" s="5">
        <v>0.92200000000000004</v>
      </c>
      <c r="H24" s="5">
        <v>0.82499999999999996</v>
      </c>
      <c r="I24" s="6">
        <v>0.94440000000000002</v>
      </c>
      <c r="J24" s="5">
        <v>0.72729999999999995</v>
      </c>
      <c r="K24" s="5" t="s">
        <v>19</v>
      </c>
      <c r="L24" s="5">
        <f t="shared" si="24"/>
        <v>0.91642222222222236</v>
      </c>
      <c r="M24" s="5">
        <v>0.86350000000000005</v>
      </c>
      <c r="N24" s="5">
        <f t="shared" si="1"/>
        <v>5.2922222222222315E-2</v>
      </c>
      <c r="O24" s="5">
        <f t="shared" si="2"/>
        <v>5.2922222222222315</v>
      </c>
      <c r="P24" s="5">
        <f t="shared" si="25"/>
        <v>0.89358888888888899</v>
      </c>
      <c r="Q24" s="5">
        <f t="shared" si="26"/>
        <v>0.80372222222222234</v>
      </c>
      <c r="R24" s="6">
        <f t="shared" si="27"/>
        <v>0.91642222222222236</v>
      </c>
      <c r="S24" s="5">
        <f t="shared" si="28"/>
        <v>0.66585555555555564</v>
      </c>
    </row>
    <row r="25" spans="1:19" s="5" customFormat="1" x14ac:dyDescent="0.2">
      <c r="A25" s="5" t="s">
        <v>16</v>
      </c>
      <c r="B25" s="5" t="s">
        <v>15</v>
      </c>
      <c r="C25" s="5" t="str">
        <f>_xlfn.CONCAT(A25, " ", B25)</f>
        <v>acl sagittal</v>
      </c>
      <c r="D25" s="5">
        <v>0</v>
      </c>
      <c r="E25" s="5">
        <v>0.1</v>
      </c>
      <c r="F25" s="5">
        <v>0.1653</v>
      </c>
      <c r="G25" s="5">
        <v>0.94530000000000003</v>
      </c>
      <c r="H25" s="5">
        <v>0.875</v>
      </c>
      <c r="I25" s="6">
        <v>0.81479999999999997</v>
      </c>
      <c r="J25" s="5">
        <v>0.92420000000000002</v>
      </c>
      <c r="K25" s="5" t="s">
        <v>19</v>
      </c>
      <c r="L25" s="5">
        <f t="shared" si="24"/>
        <v>0.91642222222222236</v>
      </c>
      <c r="M25" s="5">
        <v>0.86350000000000005</v>
      </c>
      <c r="N25" s="5">
        <f t="shared" si="1"/>
        <v>5.2922222222222315E-2</v>
      </c>
      <c r="O25" s="5">
        <f t="shared" si="2"/>
        <v>5.2922222222222315</v>
      </c>
      <c r="P25" s="5">
        <f t="shared" si="25"/>
        <v>0.89358888888888899</v>
      </c>
      <c r="Q25" s="5">
        <f t="shared" si="26"/>
        <v>0.80372222222222234</v>
      </c>
      <c r="R25" s="6">
        <f t="shared" si="27"/>
        <v>0.91642222222222236</v>
      </c>
      <c r="S25" s="5">
        <f t="shared" si="28"/>
        <v>0.66585555555555564</v>
      </c>
    </row>
    <row r="26" spans="1:19" s="5" customFormat="1" x14ac:dyDescent="0.2">
      <c r="A26" s="5" t="s">
        <v>17</v>
      </c>
      <c r="B26" s="5" t="s">
        <v>11</v>
      </c>
      <c r="C26" s="5" t="str">
        <f>_xlfn.CONCAT(A26, " ", B26)</f>
        <v>meniscus axial</v>
      </c>
      <c r="D26" s="5">
        <v>0</v>
      </c>
      <c r="E26" s="5">
        <v>0.04</v>
      </c>
      <c r="F26" s="5">
        <v>0.24929999999999999</v>
      </c>
      <c r="G26" s="5">
        <v>0.83430000000000004</v>
      </c>
      <c r="H26" s="5">
        <v>0.7167</v>
      </c>
      <c r="I26" s="6">
        <v>0.90380000000000005</v>
      </c>
      <c r="J26" s="5">
        <v>0.57350000000000001</v>
      </c>
      <c r="K26" s="5" t="s">
        <v>19</v>
      </c>
      <c r="L26" s="5">
        <f t="shared" si="24"/>
        <v>0.91642222222222236</v>
      </c>
      <c r="M26" s="5">
        <v>0.86350000000000005</v>
      </c>
      <c r="N26" s="5">
        <f t="shared" si="1"/>
        <v>5.2922222222222315E-2</v>
      </c>
      <c r="O26" s="5">
        <f t="shared" si="2"/>
        <v>5.2922222222222315</v>
      </c>
      <c r="P26" s="5">
        <f t="shared" si="25"/>
        <v>0.89358888888888899</v>
      </c>
      <c r="Q26" s="5">
        <f t="shared" si="26"/>
        <v>0.80372222222222234</v>
      </c>
      <c r="R26" s="6">
        <f t="shared" si="27"/>
        <v>0.91642222222222236</v>
      </c>
      <c r="S26" s="5">
        <f t="shared" si="28"/>
        <v>0.66585555555555564</v>
      </c>
    </row>
    <row r="27" spans="1:19" s="5" customFormat="1" x14ac:dyDescent="0.2">
      <c r="A27" s="5" t="s">
        <v>17</v>
      </c>
      <c r="B27" s="5" t="s">
        <v>14</v>
      </c>
      <c r="C27" s="5" t="str">
        <f>_xlfn.CONCAT(A27, " ", B27)</f>
        <v>meniscus coronal</v>
      </c>
      <c r="D27" s="5">
        <v>5.0000000000000002E-5</v>
      </c>
      <c r="E27" s="5">
        <v>0.01</v>
      </c>
      <c r="F27" s="5">
        <v>0.2666</v>
      </c>
      <c r="G27" s="5">
        <v>0.82979999999999998</v>
      </c>
      <c r="H27" s="5">
        <v>0.64170000000000005</v>
      </c>
      <c r="I27" s="6">
        <v>0.94230000000000003</v>
      </c>
      <c r="J27" s="5">
        <v>0.4118</v>
      </c>
      <c r="K27" s="5" t="s">
        <v>19</v>
      </c>
      <c r="L27" s="5">
        <f t="shared" si="24"/>
        <v>0.91642222222222236</v>
      </c>
      <c r="M27" s="5">
        <v>0.86350000000000005</v>
      </c>
      <c r="N27" s="5">
        <f t="shared" si="1"/>
        <v>5.2922222222222315E-2</v>
      </c>
      <c r="O27" s="5">
        <f t="shared" si="2"/>
        <v>5.2922222222222315</v>
      </c>
      <c r="P27" s="5">
        <f t="shared" si="25"/>
        <v>0.89358888888888899</v>
      </c>
      <c r="Q27" s="5">
        <f t="shared" si="26"/>
        <v>0.80372222222222234</v>
      </c>
      <c r="R27" s="6">
        <f t="shared" si="27"/>
        <v>0.91642222222222236</v>
      </c>
      <c r="S27" s="5">
        <f t="shared" si="28"/>
        <v>0.66585555555555564</v>
      </c>
    </row>
    <row r="28" spans="1:19" s="5" customFormat="1" x14ac:dyDescent="0.2">
      <c r="A28" s="5" t="s">
        <v>17</v>
      </c>
      <c r="B28" s="5" t="s">
        <v>15</v>
      </c>
      <c r="C28" s="5" t="str">
        <f>_xlfn.CONCAT(A28, " ", B28)</f>
        <v>meniscus sagittal</v>
      </c>
      <c r="D28" s="5">
        <v>5.0000000000000001E-4</v>
      </c>
      <c r="E28" s="5">
        <v>0.05</v>
      </c>
      <c r="F28" s="5">
        <v>0.28539999999999999</v>
      </c>
      <c r="G28" s="5">
        <v>0.76639999999999997</v>
      </c>
      <c r="H28" s="5">
        <v>0.64170000000000005</v>
      </c>
      <c r="I28" s="6">
        <v>0.96150000000000002</v>
      </c>
      <c r="J28" s="5">
        <v>0.39710000000000001</v>
      </c>
      <c r="K28" s="5" t="s">
        <v>19</v>
      </c>
      <c r="L28" s="5">
        <f t="shared" si="24"/>
        <v>0.91642222222222236</v>
      </c>
      <c r="M28" s="5">
        <v>0.86350000000000005</v>
      </c>
      <c r="N28" s="5">
        <f t="shared" si="1"/>
        <v>5.2922222222222315E-2</v>
      </c>
      <c r="O28" s="5">
        <f t="shared" si="2"/>
        <v>5.2922222222222315</v>
      </c>
      <c r="P28" s="5">
        <f t="shared" si="25"/>
        <v>0.89358888888888899</v>
      </c>
      <c r="Q28" s="5">
        <f t="shared" si="26"/>
        <v>0.80372222222222234</v>
      </c>
      <c r="R28" s="6">
        <f t="shared" si="27"/>
        <v>0.91642222222222236</v>
      </c>
      <c r="S28" s="5">
        <f t="shared" si="28"/>
        <v>0.66585555555555564</v>
      </c>
    </row>
    <row r="29" spans="1:19" s="7" customFormat="1" x14ac:dyDescent="0.2">
      <c r="A29" s="7" t="s">
        <v>10</v>
      </c>
      <c r="B29" s="7" t="s">
        <v>11</v>
      </c>
      <c r="C29" s="7" t="str">
        <f>_xlfn.CONCAT(A29, " ", B29)</f>
        <v>abnormal axial</v>
      </c>
      <c r="D29" s="7">
        <v>1.0000000000000001E-5</v>
      </c>
      <c r="E29" s="7">
        <v>0.03</v>
      </c>
      <c r="F29" s="7">
        <v>9.9400000000000002E-2</v>
      </c>
      <c r="G29" s="7">
        <v>0.95579999999999998</v>
      </c>
      <c r="H29" s="7">
        <v>0.9083</v>
      </c>
      <c r="I29" s="7">
        <v>0.91579999999999995</v>
      </c>
      <c r="J29" s="8">
        <v>0.88</v>
      </c>
      <c r="K29" s="7" t="s">
        <v>20</v>
      </c>
      <c r="L29" s="7">
        <f>AVERAGE(J29:J37)</f>
        <v>0.8265555555555556</v>
      </c>
      <c r="M29" s="7">
        <v>0.73736699999999999</v>
      </c>
      <c r="N29" s="7">
        <f t="shared" si="1"/>
        <v>8.9188555555555604E-2</v>
      </c>
      <c r="O29" s="7">
        <f t="shared" si="2"/>
        <v>8.9188555555555595</v>
      </c>
      <c r="P29" s="7">
        <f>AVERAGE(G29:G37)</f>
        <v>0.89374444444444434</v>
      </c>
      <c r="Q29" s="7">
        <f>AVERAGE(H29:H37)</f>
        <v>0.82127777777777788</v>
      </c>
      <c r="R29" s="7">
        <f t="shared" ref="R29" si="29">AVERAGE(I29:I37)</f>
        <v>0.82058888888888881</v>
      </c>
      <c r="S29" s="8">
        <f t="shared" ref="S29" si="30">AVERAGE(J29:J37)</f>
        <v>0.8265555555555556</v>
      </c>
    </row>
    <row r="30" spans="1:19" s="7" customFormat="1" x14ac:dyDescent="0.2">
      <c r="A30" s="7" t="s">
        <v>10</v>
      </c>
      <c r="B30" s="7" t="s">
        <v>14</v>
      </c>
      <c r="C30" s="7" t="str">
        <f>_xlfn.CONCAT(A30, " ", B30)</f>
        <v>abnormal coronal</v>
      </c>
      <c r="D30" s="7">
        <v>3.0000000000000001E-3</v>
      </c>
      <c r="E30" s="7">
        <v>0.1</v>
      </c>
      <c r="F30" s="7">
        <v>0.1444</v>
      </c>
      <c r="G30" s="7">
        <v>0.88249999999999995</v>
      </c>
      <c r="H30" s="7">
        <v>0.7833</v>
      </c>
      <c r="I30" s="7">
        <v>0.75790000000000002</v>
      </c>
      <c r="J30" s="8">
        <v>0.88</v>
      </c>
      <c r="K30" s="7" t="s">
        <v>20</v>
      </c>
      <c r="L30" s="7">
        <f>L29</f>
        <v>0.8265555555555556</v>
      </c>
      <c r="M30" s="7">
        <v>0.73736699999999999</v>
      </c>
      <c r="N30" s="7">
        <f t="shared" si="1"/>
        <v>8.9188555555555604E-2</v>
      </c>
      <c r="O30" s="7">
        <f t="shared" si="2"/>
        <v>8.9188555555555595</v>
      </c>
      <c r="P30" s="7">
        <f>P29</f>
        <v>0.89374444444444434</v>
      </c>
      <c r="Q30" s="7">
        <f t="shared" ref="Q30" si="31">Q29</f>
        <v>0.82127777777777788</v>
      </c>
      <c r="R30" s="7">
        <f t="shared" ref="R30" si="32">R29</f>
        <v>0.82058888888888881</v>
      </c>
      <c r="S30" s="8">
        <f t="shared" ref="S30" si="33">S29</f>
        <v>0.8265555555555556</v>
      </c>
    </row>
    <row r="31" spans="1:19" s="7" customFormat="1" x14ac:dyDescent="0.2">
      <c r="A31" s="7" t="s">
        <v>10</v>
      </c>
      <c r="B31" s="7" t="s">
        <v>15</v>
      </c>
      <c r="C31" s="7" t="str">
        <f>_xlfn.CONCAT(A31, " ", B31)</f>
        <v>abnormal sagittal</v>
      </c>
      <c r="D31" s="7">
        <v>1.0000000000000001E-5</v>
      </c>
      <c r="E31" s="7">
        <v>0.06</v>
      </c>
      <c r="F31" s="7">
        <v>9.0800000000000006E-2</v>
      </c>
      <c r="G31" s="7">
        <v>0.95789999999999997</v>
      </c>
      <c r="H31" s="7">
        <v>0.9</v>
      </c>
      <c r="I31" s="7">
        <v>0.90529999999999999</v>
      </c>
      <c r="J31" s="8">
        <v>0.88</v>
      </c>
      <c r="K31" s="7" t="s">
        <v>20</v>
      </c>
      <c r="L31" s="7">
        <f t="shared" ref="L31:L37" si="34">L30</f>
        <v>0.8265555555555556</v>
      </c>
      <c r="M31" s="7">
        <v>0.73736699999999999</v>
      </c>
      <c r="N31" s="7">
        <f t="shared" si="1"/>
        <v>8.9188555555555604E-2</v>
      </c>
      <c r="O31" s="7">
        <f t="shared" si="2"/>
        <v>8.9188555555555595</v>
      </c>
      <c r="P31" s="7">
        <f t="shared" ref="P31:P37" si="35">P30</f>
        <v>0.89374444444444434</v>
      </c>
      <c r="Q31" s="7">
        <f t="shared" ref="Q31:Q37" si="36">Q30</f>
        <v>0.82127777777777788</v>
      </c>
      <c r="R31" s="7">
        <f t="shared" ref="R31:R37" si="37">R30</f>
        <v>0.82058888888888881</v>
      </c>
      <c r="S31" s="8">
        <f t="shared" ref="S31:S37" si="38">S30</f>
        <v>0.8265555555555556</v>
      </c>
    </row>
    <row r="32" spans="1:19" s="7" customFormat="1" x14ac:dyDescent="0.2">
      <c r="A32" s="7" t="s">
        <v>16</v>
      </c>
      <c r="B32" s="7" t="s">
        <v>11</v>
      </c>
      <c r="C32" s="7" t="str">
        <f>_xlfn.CONCAT(A32, " ", B32)</f>
        <v>acl axial</v>
      </c>
      <c r="D32" s="7">
        <v>5.0000000000000002E-5</v>
      </c>
      <c r="E32" s="7">
        <v>0.05</v>
      </c>
      <c r="F32" s="7">
        <v>0.14649999999999999</v>
      </c>
      <c r="G32" s="7">
        <v>0.95709999999999995</v>
      </c>
      <c r="H32" s="7">
        <v>0.875</v>
      </c>
      <c r="I32" s="7">
        <v>0.87039999999999995</v>
      </c>
      <c r="J32" s="8">
        <v>0.87880000000000003</v>
      </c>
      <c r="K32" s="7" t="s">
        <v>20</v>
      </c>
      <c r="L32" s="7">
        <f t="shared" si="34"/>
        <v>0.8265555555555556</v>
      </c>
      <c r="M32" s="7">
        <v>0.73736699999999999</v>
      </c>
      <c r="N32" s="7">
        <f t="shared" si="1"/>
        <v>8.9188555555555604E-2</v>
      </c>
      <c r="O32" s="7">
        <f t="shared" si="2"/>
        <v>8.9188555555555595</v>
      </c>
      <c r="P32" s="7">
        <f t="shared" si="35"/>
        <v>0.89374444444444434</v>
      </c>
      <c r="Q32" s="7">
        <f t="shared" si="36"/>
        <v>0.82127777777777788</v>
      </c>
      <c r="R32" s="7">
        <f t="shared" si="37"/>
        <v>0.82058888888888881</v>
      </c>
      <c r="S32" s="8">
        <f t="shared" si="38"/>
        <v>0.8265555555555556</v>
      </c>
    </row>
    <row r="33" spans="1:19" s="7" customFormat="1" x14ac:dyDescent="0.2">
      <c r="A33" s="7" t="s">
        <v>16</v>
      </c>
      <c r="B33" s="7" t="s">
        <v>14</v>
      </c>
      <c r="C33" s="7" t="str">
        <f>_xlfn.CONCAT(A33, " ", B33)</f>
        <v>acl coronal</v>
      </c>
      <c r="D33" s="7">
        <v>1E-4</v>
      </c>
      <c r="E33" s="7">
        <v>0.1</v>
      </c>
      <c r="F33" s="7">
        <v>0.188</v>
      </c>
      <c r="G33" s="7">
        <v>0.92169999999999996</v>
      </c>
      <c r="H33" s="7">
        <v>0.85829999999999995</v>
      </c>
      <c r="I33" s="7">
        <v>0.85189999999999999</v>
      </c>
      <c r="J33" s="8">
        <v>0.86360000000000003</v>
      </c>
      <c r="K33" s="7" t="s">
        <v>20</v>
      </c>
      <c r="L33" s="7">
        <f t="shared" si="34"/>
        <v>0.8265555555555556</v>
      </c>
      <c r="M33" s="7">
        <v>0.73736699999999999</v>
      </c>
      <c r="N33" s="7">
        <f t="shared" si="1"/>
        <v>8.9188555555555604E-2</v>
      </c>
      <c r="O33" s="7">
        <f t="shared" si="2"/>
        <v>8.9188555555555595</v>
      </c>
      <c r="P33" s="7">
        <f t="shared" si="35"/>
        <v>0.89374444444444434</v>
      </c>
      <c r="Q33" s="7">
        <f t="shared" si="36"/>
        <v>0.82127777777777788</v>
      </c>
      <c r="R33" s="7">
        <f t="shared" si="37"/>
        <v>0.82058888888888881</v>
      </c>
      <c r="S33" s="8">
        <f t="shared" si="38"/>
        <v>0.8265555555555556</v>
      </c>
    </row>
    <row r="34" spans="1:19" s="7" customFormat="1" x14ac:dyDescent="0.2">
      <c r="A34" s="7" t="s">
        <v>16</v>
      </c>
      <c r="B34" s="7" t="s">
        <v>15</v>
      </c>
      <c r="C34" s="7" t="str">
        <f>_xlfn.CONCAT(A34, " ", B34)</f>
        <v>acl sagittal</v>
      </c>
      <c r="D34" s="7">
        <v>0</v>
      </c>
      <c r="E34" s="7">
        <v>0.1</v>
      </c>
      <c r="F34" s="7">
        <v>0.1653</v>
      </c>
      <c r="G34" s="7">
        <v>0.94530000000000003</v>
      </c>
      <c r="H34" s="7">
        <v>0.875</v>
      </c>
      <c r="I34" s="7">
        <v>0.81479999999999997</v>
      </c>
      <c r="J34" s="8">
        <v>0.92420000000000002</v>
      </c>
      <c r="K34" s="7" t="s">
        <v>20</v>
      </c>
      <c r="L34" s="7">
        <f t="shared" si="34"/>
        <v>0.8265555555555556</v>
      </c>
      <c r="M34" s="7">
        <v>0.73736699999999999</v>
      </c>
      <c r="N34" s="7">
        <f t="shared" si="1"/>
        <v>8.9188555555555604E-2</v>
      </c>
      <c r="O34" s="7">
        <f t="shared" si="2"/>
        <v>8.9188555555555595</v>
      </c>
      <c r="P34" s="7">
        <f t="shared" si="35"/>
        <v>0.89374444444444434</v>
      </c>
      <c r="Q34" s="7">
        <f t="shared" si="36"/>
        <v>0.82127777777777788</v>
      </c>
      <c r="R34" s="7">
        <f t="shared" si="37"/>
        <v>0.82058888888888881</v>
      </c>
      <c r="S34" s="8">
        <f t="shared" si="38"/>
        <v>0.8265555555555556</v>
      </c>
    </row>
    <row r="35" spans="1:19" s="7" customFormat="1" x14ac:dyDescent="0.2">
      <c r="A35" s="7" t="s">
        <v>17</v>
      </c>
      <c r="B35" s="7" t="s">
        <v>11</v>
      </c>
      <c r="C35" s="7" t="str">
        <f>_xlfn.CONCAT(A35, " ", B35)</f>
        <v>meniscus axial</v>
      </c>
      <c r="D35" s="7">
        <v>3.0000000000000001E-3</v>
      </c>
      <c r="E35" s="7">
        <v>0.1</v>
      </c>
      <c r="F35" s="7">
        <v>0.24979999999999999</v>
      </c>
      <c r="G35" s="7">
        <v>0.83120000000000005</v>
      </c>
      <c r="H35" s="7">
        <v>0.75829999999999997</v>
      </c>
      <c r="I35" s="7">
        <v>0.76919999999999999</v>
      </c>
      <c r="J35" s="8">
        <v>0.75</v>
      </c>
      <c r="K35" s="7" t="s">
        <v>20</v>
      </c>
      <c r="L35" s="7">
        <f t="shared" si="34"/>
        <v>0.8265555555555556</v>
      </c>
      <c r="M35" s="7">
        <v>0.73736699999999999</v>
      </c>
      <c r="N35" s="7">
        <f t="shared" si="1"/>
        <v>8.9188555555555604E-2</v>
      </c>
      <c r="O35" s="7">
        <f t="shared" si="2"/>
        <v>8.9188555555555595</v>
      </c>
      <c r="P35" s="7">
        <f t="shared" si="35"/>
        <v>0.89374444444444434</v>
      </c>
      <c r="Q35" s="7">
        <f t="shared" si="36"/>
        <v>0.82127777777777788</v>
      </c>
      <c r="R35" s="7">
        <f t="shared" si="37"/>
        <v>0.82058888888888881</v>
      </c>
      <c r="S35" s="8">
        <f t="shared" si="38"/>
        <v>0.8265555555555556</v>
      </c>
    </row>
    <row r="36" spans="1:19" s="7" customFormat="1" x14ac:dyDescent="0.2">
      <c r="A36" s="7" t="s">
        <v>17</v>
      </c>
      <c r="B36" s="7" t="s">
        <v>14</v>
      </c>
      <c r="C36" s="7" t="str">
        <f>_xlfn.CONCAT(A36, " ", B36)</f>
        <v>meniscus coronal</v>
      </c>
      <c r="D36" s="7">
        <v>0</v>
      </c>
      <c r="E36" s="7">
        <v>0.05</v>
      </c>
      <c r="F36" s="7">
        <v>0.25919999999999999</v>
      </c>
      <c r="G36" s="7">
        <v>0.82750000000000001</v>
      </c>
      <c r="H36" s="7">
        <v>0.75829999999999997</v>
      </c>
      <c r="I36" s="7">
        <v>0.82689999999999997</v>
      </c>
      <c r="J36" s="8">
        <v>0.70589999999999997</v>
      </c>
      <c r="K36" s="7" t="s">
        <v>20</v>
      </c>
      <c r="L36" s="7">
        <f t="shared" si="34"/>
        <v>0.8265555555555556</v>
      </c>
      <c r="M36" s="7">
        <v>0.73736699999999999</v>
      </c>
      <c r="N36" s="7">
        <f t="shared" si="1"/>
        <v>8.9188555555555604E-2</v>
      </c>
      <c r="O36" s="7">
        <f t="shared" si="2"/>
        <v>8.9188555555555595</v>
      </c>
      <c r="P36" s="7">
        <f t="shared" si="35"/>
        <v>0.89374444444444434</v>
      </c>
      <c r="Q36" s="7">
        <f t="shared" si="36"/>
        <v>0.82127777777777788</v>
      </c>
      <c r="R36" s="7">
        <f t="shared" si="37"/>
        <v>0.82058888888888881</v>
      </c>
      <c r="S36" s="8">
        <f t="shared" si="38"/>
        <v>0.8265555555555556</v>
      </c>
    </row>
    <row r="37" spans="1:19" s="7" customFormat="1" x14ac:dyDescent="0.2">
      <c r="A37" s="7" t="s">
        <v>17</v>
      </c>
      <c r="B37" s="7" t="s">
        <v>15</v>
      </c>
      <c r="C37" s="7" t="str">
        <f>_xlfn.CONCAT(A37, " ", B37)</f>
        <v>meniscus sagittal</v>
      </c>
      <c r="D37" s="7">
        <v>3.0000000000000001E-3</v>
      </c>
      <c r="E37" s="7">
        <v>0.05</v>
      </c>
      <c r="F37" s="7">
        <v>0.28549999999999998</v>
      </c>
      <c r="G37" s="7">
        <v>0.76470000000000005</v>
      </c>
      <c r="H37" s="7">
        <v>0.67500000000000004</v>
      </c>
      <c r="I37" s="7">
        <v>0.67310000000000003</v>
      </c>
      <c r="J37" s="8">
        <v>0.67649999999999999</v>
      </c>
      <c r="K37" s="7" t="s">
        <v>20</v>
      </c>
      <c r="L37" s="7">
        <f t="shared" si="34"/>
        <v>0.8265555555555556</v>
      </c>
      <c r="M37" s="7">
        <v>0.73736699999999999</v>
      </c>
      <c r="N37" s="7">
        <f t="shared" si="1"/>
        <v>8.9188555555555604E-2</v>
      </c>
      <c r="O37" s="7">
        <f t="shared" si="2"/>
        <v>8.9188555555555595</v>
      </c>
      <c r="P37" s="7">
        <f t="shared" si="35"/>
        <v>0.89374444444444434</v>
      </c>
      <c r="Q37" s="7">
        <f t="shared" si="36"/>
        <v>0.82127777777777788</v>
      </c>
      <c r="R37" s="7">
        <f t="shared" si="37"/>
        <v>0.82058888888888881</v>
      </c>
      <c r="S37" s="8">
        <f t="shared" si="38"/>
        <v>0.8265555555555556</v>
      </c>
    </row>
  </sheetData>
  <pageMargins left="0.7" right="0.7" top="0.75" bottom="0.75" header="0.3" footer="0.3"/>
  <ignoredErrors>
    <ignoredError sqref="L2 P2:S2" formulaRange="1"/>
    <ignoredError sqref="L11 L20 L29 P11:S11 P20:S20 P29:S29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Ex10si0n Yan</dc:creator>
  <cp:lastModifiedBy>Ex10si0n Yan</cp:lastModifiedBy>
  <dcterms:created xsi:type="dcterms:W3CDTF">2023-03-26T07:58:34Z</dcterms:created>
  <dcterms:modified xsi:type="dcterms:W3CDTF">2023-03-26T08:32:15Z</dcterms:modified>
</cp:coreProperties>
</file>