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A29A55E9-A56C-485A-AF6F-2AF67727E453}" xr6:coauthVersionLast="34" xr6:coauthVersionMax="34" xr10:uidLastSave="{00000000-0000-0000-0000-000000000000}"/>
  <bookViews>
    <workbookView xWindow="120" yWindow="135" windowWidth="15180" windowHeight="9090"/>
  </bookViews>
  <sheets>
    <sheet name="Sheet1" sheetId="1" r:id="rId1"/>
    <sheet name="Sheet2" sheetId="2" r:id="rId2"/>
    <sheet name="Sheet3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</calcChain>
</file>

<file path=xl/sharedStrings.xml><?xml version="1.0" encoding="utf-8"?>
<sst xmlns="http://schemas.openxmlformats.org/spreadsheetml/2006/main" count="130" uniqueCount="88">
  <si>
    <t>AWG</t>
  </si>
  <si>
    <t>DODIC</t>
  </si>
  <si>
    <t>WRMR</t>
  </si>
  <si>
    <t>TR</t>
  </si>
  <si>
    <t>TMR</t>
  </si>
  <si>
    <t>30Sep03Total</t>
  </si>
  <si>
    <t>FY04DueIn</t>
  </si>
  <si>
    <t>Inv-WRMR</t>
  </si>
  <si>
    <t>Inv-(WRMR+TR)</t>
  </si>
  <si>
    <t>Inv+DueIn-(WRMR+TR)</t>
  </si>
  <si>
    <t>A</t>
  </si>
  <si>
    <t>A574</t>
  </si>
  <si>
    <t>Decided at AWG there was no requirement</t>
  </si>
  <si>
    <t>AA45</t>
  </si>
  <si>
    <t>Includes all requirements and inventory for A059, AA33, AA45</t>
  </si>
  <si>
    <t>AA67</t>
  </si>
  <si>
    <t>B634</t>
  </si>
  <si>
    <t>9K rounds at Crane went to C/C H in FY03</t>
  </si>
  <si>
    <t>B642</t>
  </si>
  <si>
    <t>C445</t>
  </si>
  <si>
    <t>Decided at AWG there was no WRMR - WRSA-T</t>
  </si>
  <si>
    <t>C449</t>
  </si>
  <si>
    <t>Includes all inventory and requirements for C449, C542</t>
  </si>
  <si>
    <t>C484</t>
  </si>
  <si>
    <t>C784</t>
  </si>
  <si>
    <t>Not on AWG list because of Due-ins</t>
  </si>
  <si>
    <t>C785</t>
  </si>
  <si>
    <t>C791</t>
  </si>
  <si>
    <t>Includes all inventory and requirements for C787, C791</t>
  </si>
  <si>
    <t>Still some questions on this sub</t>
  </si>
  <si>
    <t>C870</t>
  </si>
  <si>
    <t>Includes all inventory and requirements for C276, C870</t>
  </si>
  <si>
    <t>Approx 12K C276 to fulfill TR of 12K; Anticipated 30 Sep inv was 143K so not on AWG list</t>
  </si>
  <si>
    <t>C871</t>
  </si>
  <si>
    <t>D501</t>
  </si>
  <si>
    <t>D502</t>
  </si>
  <si>
    <t>D515</t>
  </si>
  <si>
    <t>Includes all inventory and requirements for D503, D515</t>
  </si>
  <si>
    <t>All supported with D503</t>
  </si>
  <si>
    <t>D529</t>
  </si>
  <si>
    <t>D544/D529 was not rolled up - there approximately 49K D544 (after requirements) to help fill this shortage</t>
  </si>
  <si>
    <t>D550</t>
  </si>
  <si>
    <t>DA12</t>
  </si>
  <si>
    <t>DA13</t>
  </si>
  <si>
    <t>DWDN</t>
  </si>
  <si>
    <t>FZ15</t>
  </si>
  <si>
    <t>Delivery in process</t>
  </si>
  <si>
    <t>FZ16</t>
  </si>
  <si>
    <t>Deliveries scheduled for Aug 04</t>
  </si>
  <si>
    <t>FZ17</t>
  </si>
  <si>
    <t>H104</t>
  </si>
  <si>
    <t>HX05</t>
  </si>
  <si>
    <t>J143</t>
  </si>
  <si>
    <t>K250</t>
  </si>
  <si>
    <t>K867</t>
  </si>
  <si>
    <t>Anticipated 30 Sep inv was 3,320 so not on the AWG list</t>
  </si>
  <si>
    <t>L283</t>
  </si>
  <si>
    <t>Includes all inventory and requirements for L275, L283</t>
  </si>
  <si>
    <t>Approx 4200 L275</t>
  </si>
  <si>
    <t>L495</t>
  </si>
  <si>
    <t>Delayed delivery due to protest litigation.</t>
  </si>
  <si>
    <t>L602</t>
  </si>
  <si>
    <t>LA06</t>
  </si>
  <si>
    <t>M032</t>
  </si>
  <si>
    <t>M130</t>
  </si>
  <si>
    <t>M131</t>
  </si>
  <si>
    <t>M670</t>
  </si>
  <si>
    <t>M913</t>
  </si>
  <si>
    <t>ML25</t>
  </si>
  <si>
    <t>MM56</t>
  </si>
  <si>
    <t>Includes all inventory and requirements for MM56, ML65</t>
  </si>
  <si>
    <t>MN08</t>
  </si>
  <si>
    <t>Includes all inventory and requirements for MN08, M766</t>
  </si>
  <si>
    <t>MN79</t>
  </si>
  <si>
    <t>NA08 (currently listed on the TMR as NA09)</t>
  </si>
  <si>
    <t>Includes all inventory and requirements for N463, N464, N291, NA08</t>
  </si>
  <si>
    <t>Supported almost completely with N291; N464 and N463 all stocks C/C H NARs issued in FY03</t>
  </si>
  <si>
    <t>NLCD</t>
  </si>
  <si>
    <t>PL61</t>
  </si>
  <si>
    <t>PL64</t>
  </si>
  <si>
    <t>Includes all inventory and requirements for PL34, PL53, PL64</t>
  </si>
  <si>
    <t>Crane Navy has put almost all returning Javelins in C/C F</t>
  </si>
  <si>
    <t>PL87</t>
  </si>
  <si>
    <t>Includes all inventory and requirements for PL89, PL87</t>
  </si>
  <si>
    <t>Same question on PL87 vs PL41</t>
  </si>
  <si>
    <t>PN07</t>
  </si>
  <si>
    <t>We have enough PN16 to meet this requirement - still questions on Stinger requirements</t>
  </si>
  <si>
    <t>VX99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</si>
</sst>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3" fontId="0" fillId="2" borderId="1" xfId="0" applyNumberFormat="1" applyFill="1" applyBorder="1" applyAlignment="1">
      <alignment vertical="top" wrapText="1"/>
    </xf>
    <xf numFmtId="3" fontId="1" fillId="2" borderId="2" xfId="1" applyNumberFormat="1" applyFont="1" applyFill="1" applyBorder="1" applyAlignment="1">
      <alignment horizontal="center" vertical="top" wrapText="1"/>
    </xf>
    <xf numFmtId="3" fontId="1" fillId="2" borderId="1" xfId="1" applyNumberFormat="1" applyFont="1" applyFill="1" applyBorder="1" applyAlignment="1">
      <alignment horizontal="center" vertical="top" wrapText="1"/>
    </xf>
    <xf numFmtId="3" fontId="0" fillId="0" borderId="1" xfId="0" applyNumberFormat="1" applyBorder="1" applyAlignment="1">
      <alignment vertical="top" wrapText="1"/>
    </xf>
    <xf numFmtId="3" fontId="0" fillId="0" borderId="1" xfId="0" applyNumberFormat="1" applyBorder="1"/>
    <xf numFmtId="3" fontId="1" fillId="0" borderId="2" xfId="1" applyNumberFormat="1" applyFont="1" applyFill="1" applyBorder="1" applyAlignment="1">
      <alignment horizontal="left" wrapText="1"/>
    </xf>
    <xf numFmtId="3" fontId="1" fillId="0" borderId="1" xfId="1" applyNumberFormat="1" applyFont="1" applyFill="1" applyBorder="1" applyAlignment="1">
      <alignment horizontal="left" wrapText="1"/>
    </xf>
    <xf numFmtId="3" fontId="1" fillId="0" borderId="1" xfId="1" applyNumberFormat="1" applyFont="1" applyFill="1" applyBorder="1" applyAlignment="1">
      <alignment horizontal="right" wrapText="1"/>
    </xf>
    <xf numFmtId="3" fontId="1" fillId="0" borderId="1" xfId="1" applyNumberFormat="1" applyFont="1" applyFill="1" applyBorder="1" applyAlignment="1" applyProtection="1">
      <alignment horizontal="left" vertical="top" wrapText="1"/>
      <protection locked="0"/>
    </xf>
    <xf numFmtId="3" fontId="1" fillId="0" borderId="2" xfId="1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showFormulas="1" tabSelected="1" topLeftCell="G1" workbookViewId="0">
      <selection activeCell="I2" sqref="I2"/>
    </sheetView>
  </sheetViews>
  <sheetFormatPr defaultRowHeight="12.75" x14ac:dyDescent="0.2"/>
  <cols>
    <col min="1" max="1" width="5.5703125" bestFit="1" customWidth="1"/>
    <col min="2" max="2" width="8.7109375" bestFit="1" customWidth="1"/>
    <col min="3" max="3" width="12.5703125" customWidth="1"/>
    <col min="4" max="4" width="11.140625" bestFit="1" customWidth="1"/>
    <col min="5" max="5" width="10.140625" bestFit="1" customWidth="1"/>
    <col min="6" max="6" width="11.140625" bestFit="1" customWidth="1"/>
    <col min="7" max="7" width="13" customWidth="1"/>
    <col min="8" max="8" width="11.140625" bestFit="1" customWidth="1"/>
    <col min="9" max="9" width="9.7109375" bestFit="1" customWidth="1"/>
    <col min="10" max="10" width="11.5703125" customWidth="1"/>
    <col min="11" max="11" width="12.7109375" customWidth="1"/>
    <col min="12" max="12" width="16.42578125" customWidth="1"/>
  </cols>
  <sheetData>
    <row r="1" spans="1:12" ht="25.5" x14ac:dyDescent="0.2">
      <c r="A1" s="1" t="s">
        <v>0</v>
      </c>
      <c r="B1" s="2" t="s">
        <v>1</v>
      </c>
      <c r="C1" s="3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/>
    </row>
    <row r="2" spans="1:12" ht="38.25" x14ac:dyDescent="0.2">
      <c r="A2" s="5" t="s">
        <v>10</v>
      </c>
      <c r="B2" s="6" t="s">
        <v>11</v>
      </c>
      <c r="C2" s="7"/>
      <c r="D2" s="8">
        <v>24070</v>
      </c>
      <c r="E2" s="8">
        <v>0</v>
      </c>
      <c r="F2" s="8">
        <v>24070</v>
      </c>
      <c r="G2" s="8">
        <v>0</v>
      </c>
      <c r="H2" s="8">
        <v>0</v>
      </c>
      <c r="I2" s="5">
        <f t="shared" ref="I2:I50" si="0">G2-D2</f>
        <v>-24070</v>
      </c>
      <c r="J2" s="5">
        <f t="shared" ref="J2:J50" si="1">G2-(D2+E2)</f>
        <v>-24070</v>
      </c>
      <c r="K2" s="5">
        <f t="shared" ref="K2:K50" si="2">G2+H2-(D2+E2)</f>
        <v>-24070</v>
      </c>
      <c r="L2" s="4" t="s">
        <v>12</v>
      </c>
    </row>
    <row r="3" spans="1:12" ht="63.75" x14ac:dyDescent="0.2">
      <c r="A3" s="5"/>
      <c r="B3" s="6" t="s">
        <v>13</v>
      </c>
      <c r="C3" s="9" t="s">
        <v>14</v>
      </c>
      <c r="D3" s="8">
        <v>127449646</v>
      </c>
      <c r="E3" s="8">
        <v>70540189</v>
      </c>
      <c r="F3" s="8">
        <v>198784907</v>
      </c>
      <c r="G3" s="8">
        <v>123195915</v>
      </c>
      <c r="H3" s="8">
        <v>102361640</v>
      </c>
      <c r="I3" s="5">
        <v>-4253731</v>
      </c>
      <c r="J3" s="5">
        <v>-74793920</v>
      </c>
      <c r="K3" s="5">
        <v>27567720</v>
      </c>
      <c r="L3" s="4"/>
    </row>
    <row r="4" spans="1:12" x14ac:dyDescent="0.2">
      <c r="A4" s="5"/>
      <c r="B4" s="6" t="s">
        <v>15</v>
      </c>
      <c r="C4" s="7"/>
      <c r="D4" s="8">
        <v>0</v>
      </c>
      <c r="E4" s="8">
        <v>785060</v>
      </c>
      <c r="F4" s="8">
        <v>1458275.8356164382</v>
      </c>
      <c r="G4" s="8">
        <v>719898</v>
      </c>
      <c r="H4" s="8">
        <v>800000</v>
      </c>
      <c r="I4" s="5">
        <f t="shared" si="0"/>
        <v>719898</v>
      </c>
      <c r="J4" s="5">
        <f t="shared" si="1"/>
        <v>-65162</v>
      </c>
      <c r="K4" s="5">
        <f t="shared" si="2"/>
        <v>734838</v>
      </c>
      <c r="L4" s="4"/>
    </row>
    <row r="5" spans="1:12" ht="38.25" x14ac:dyDescent="0.2">
      <c r="A5" s="5"/>
      <c r="B5" s="6" t="s">
        <v>16</v>
      </c>
      <c r="C5" s="7"/>
      <c r="D5" s="8">
        <v>0</v>
      </c>
      <c r="E5" s="8">
        <v>1500</v>
      </c>
      <c r="F5" s="8">
        <v>2786.3013698630139</v>
      </c>
      <c r="G5" s="8">
        <v>48</v>
      </c>
      <c r="H5" s="8">
        <v>0</v>
      </c>
      <c r="I5" s="5">
        <f t="shared" si="0"/>
        <v>48</v>
      </c>
      <c r="J5" s="5">
        <f t="shared" si="1"/>
        <v>-1452</v>
      </c>
      <c r="K5" s="5">
        <f t="shared" si="2"/>
        <v>-1452</v>
      </c>
      <c r="L5" s="4" t="s">
        <v>17</v>
      </c>
    </row>
    <row r="6" spans="1:12" x14ac:dyDescent="0.2">
      <c r="A6" s="5" t="s">
        <v>10</v>
      </c>
      <c r="B6" s="6" t="s">
        <v>18</v>
      </c>
      <c r="C6" s="7"/>
      <c r="D6" s="8">
        <v>190166</v>
      </c>
      <c r="E6" s="8">
        <v>4172</v>
      </c>
      <c r="F6" s="8">
        <v>194914</v>
      </c>
      <c r="G6" s="8">
        <v>129310</v>
      </c>
      <c r="H6" s="8">
        <v>0</v>
      </c>
      <c r="I6" s="5">
        <f t="shared" si="0"/>
        <v>-60856</v>
      </c>
      <c r="J6" s="5">
        <f t="shared" si="1"/>
        <v>-65028</v>
      </c>
      <c r="K6" s="5">
        <f t="shared" si="2"/>
        <v>-65028</v>
      </c>
      <c r="L6" s="4"/>
    </row>
    <row r="7" spans="1:12" ht="38.25" x14ac:dyDescent="0.2">
      <c r="A7" s="5" t="s">
        <v>10</v>
      </c>
      <c r="B7" s="6" t="s">
        <v>19</v>
      </c>
      <c r="C7" s="7"/>
      <c r="D7" s="8">
        <v>22913</v>
      </c>
      <c r="E7" s="8">
        <v>8982</v>
      </c>
      <c r="F7" s="8">
        <v>39597.372602739728</v>
      </c>
      <c r="G7" s="8">
        <v>22126</v>
      </c>
      <c r="H7" s="8">
        <v>21000</v>
      </c>
      <c r="I7" s="5">
        <f t="shared" si="0"/>
        <v>-787</v>
      </c>
      <c r="J7" s="5">
        <f t="shared" si="1"/>
        <v>-9769</v>
      </c>
      <c r="K7" s="5">
        <f t="shared" si="2"/>
        <v>11231</v>
      </c>
      <c r="L7" s="4" t="s">
        <v>20</v>
      </c>
    </row>
    <row r="8" spans="1:12" ht="63.75" x14ac:dyDescent="0.2">
      <c r="A8" s="5" t="s">
        <v>10</v>
      </c>
      <c r="B8" s="6" t="s">
        <v>21</v>
      </c>
      <c r="C8" s="4" t="s">
        <v>22</v>
      </c>
      <c r="D8" s="8">
        <v>2464</v>
      </c>
      <c r="E8" s="8">
        <v>238</v>
      </c>
      <c r="F8" s="8">
        <v>2906.0931506849315</v>
      </c>
      <c r="G8" s="8">
        <v>380</v>
      </c>
      <c r="H8" s="8">
        <v>1000</v>
      </c>
      <c r="I8" s="5">
        <f t="shared" si="0"/>
        <v>-2084</v>
      </c>
      <c r="J8" s="5">
        <f t="shared" si="1"/>
        <v>-2322</v>
      </c>
      <c r="K8" s="5">
        <f t="shared" si="2"/>
        <v>-1322</v>
      </c>
      <c r="L8" s="4" t="s">
        <v>20</v>
      </c>
    </row>
    <row r="9" spans="1:12" x14ac:dyDescent="0.2">
      <c r="A9" s="5" t="s">
        <v>10</v>
      </c>
      <c r="B9" s="6" t="s">
        <v>23</v>
      </c>
      <c r="C9" s="7"/>
      <c r="D9" s="8">
        <v>21302</v>
      </c>
      <c r="E9" s="8">
        <v>387</v>
      </c>
      <c r="F9" s="8">
        <v>21689</v>
      </c>
      <c r="G9" s="8">
        <v>0</v>
      </c>
      <c r="H9" s="8">
        <v>0</v>
      </c>
      <c r="I9" s="5">
        <f t="shared" si="0"/>
        <v>-21302</v>
      </c>
      <c r="J9" s="5">
        <f t="shared" si="1"/>
        <v>-21689</v>
      </c>
      <c r="K9" s="5">
        <f t="shared" si="2"/>
        <v>-21689</v>
      </c>
      <c r="L9" s="4"/>
    </row>
    <row r="10" spans="1:12" ht="38.25" x14ac:dyDescent="0.2">
      <c r="A10" s="5"/>
      <c r="B10" s="6" t="s">
        <v>24</v>
      </c>
      <c r="C10" s="7"/>
      <c r="D10" s="8">
        <v>0</v>
      </c>
      <c r="E10" s="8">
        <v>9751</v>
      </c>
      <c r="F10" s="8">
        <v>18112.816438356167</v>
      </c>
      <c r="G10" s="8">
        <v>6749</v>
      </c>
      <c r="H10" s="8">
        <v>14801</v>
      </c>
      <c r="I10" s="5">
        <f t="shared" si="0"/>
        <v>6749</v>
      </c>
      <c r="J10" s="5">
        <f t="shared" si="1"/>
        <v>-3002</v>
      </c>
      <c r="K10" s="5">
        <f t="shared" si="2"/>
        <v>11799</v>
      </c>
      <c r="L10" s="4" t="s">
        <v>25</v>
      </c>
    </row>
    <row r="11" spans="1:12" x14ac:dyDescent="0.2">
      <c r="A11" s="5" t="s">
        <v>10</v>
      </c>
      <c r="B11" s="6" t="s">
        <v>26</v>
      </c>
      <c r="C11" s="7"/>
      <c r="D11" s="8">
        <v>0</v>
      </c>
      <c r="E11" s="8">
        <v>15832</v>
      </c>
      <c r="F11" s="8">
        <v>29408.482191780822</v>
      </c>
      <c r="G11" s="8">
        <v>15193</v>
      </c>
      <c r="H11" s="8">
        <v>11740</v>
      </c>
      <c r="I11" s="5">
        <f t="shared" si="0"/>
        <v>15193</v>
      </c>
      <c r="J11" s="5">
        <f t="shared" si="1"/>
        <v>-639</v>
      </c>
      <c r="K11" s="5">
        <f t="shared" si="2"/>
        <v>11101</v>
      </c>
      <c r="L11" s="4"/>
    </row>
    <row r="12" spans="1:12" ht="63.75" x14ac:dyDescent="0.2">
      <c r="A12" s="5" t="s">
        <v>10</v>
      </c>
      <c r="B12" s="6" t="s">
        <v>27</v>
      </c>
      <c r="C12" s="4" t="s">
        <v>28</v>
      </c>
      <c r="D12" s="8">
        <v>20429</v>
      </c>
      <c r="E12" s="8">
        <v>0</v>
      </c>
      <c r="F12" s="8">
        <v>20949</v>
      </c>
      <c r="G12" s="8">
        <v>16372</v>
      </c>
      <c r="H12" s="8">
        <v>1000</v>
      </c>
      <c r="I12" s="5">
        <f t="shared" si="0"/>
        <v>-4057</v>
      </c>
      <c r="J12" s="5">
        <f t="shared" si="1"/>
        <v>-4057</v>
      </c>
      <c r="K12" s="5">
        <f t="shared" si="2"/>
        <v>-3057</v>
      </c>
      <c r="L12" s="4" t="s">
        <v>29</v>
      </c>
    </row>
    <row r="13" spans="1:12" ht="76.5" x14ac:dyDescent="0.2">
      <c r="A13" s="5"/>
      <c r="B13" s="6" t="s">
        <v>30</v>
      </c>
      <c r="C13" s="4" t="s">
        <v>31</v>
      </c>
      <c r="D13" s="8">
        <v>93658</v>
      </c>
      <c r="E13" s="8">
        <v>11975</v>
      </c>
      <c r="F13" s="8">
        <v>105633</v>
      </c>
      <c r="G13" s="8">
        <v>98568</v>
      </c>
      <c r="H13" s="8">
        <v>0</v>
      </c>
      <c r="I13" s="5">
        <f t="shared" si="0"/>
        <v>4910</v>
      </c>
      <c r="J13" s="5">
        <f t="shared" si="1"/>
        <v>-7065</v>
      </c>
      <c r="K13" s="5">
        <f t="shared" si="2"/>
        <v>-7065</v>
      </c>
      <c r="L13" s="4" t="s">
        <v>32</v>
      </c>
    </row>
    <row r="14" spans="1:12" x14ac:dyDescent="0.2">
      <c r="A14" s="5" t="s">
        <v>10</v>
      </c>
      <c r="B14" s="6" t="s">
        <v>33</v>
      </c>
      <c r="C14" s="7"/>
      <c r="D14" s="8">
        <v>152425</v>
      </c>
      <c r="E14" s="8">
        <v>19442</v>
      </c>
      <c r="F14" s="8">
        <v>172461</v>
      </c>
      <c r="G14" s="8">
        <v>131239</v>
      </c>
      <c r="H14" s="8">
        <v>0</v>
      </c>
      <c r="I14" s="5">
        <f t="shared" si="0"/>
        <v>-21186</v>
      </c>
      <c r="J14" s="5">
        <f t="shared" si="1"/>
        <v>-40628</v>
      </c>
      <c r="K14" s="5">
        <f t="shared" si="2"/>
        <v>-40628</v>
      </c>
      <c r="L14" s="4"/>
    </row>
    <row r="15" spans="1:12" x14ac:dyDescent="0.2">
      <c r="A15" s="5" t="s">
        <v>10</v>
      </c>
      <c r="B15" s="6" t="s">
        <v>34</v>
      </c>
      <c r="C15" s="7"/>
      <c r="D15" s="8">
        <v>40072</v>
      </c>
      <c r="E15" s="8">
        <v>0</v>
      </c>
      <c r="F15" s="8">
        <v>40072</v>
      </c>
      <c r="G15" s="8">
        <v>21465</v>
      </c>
      <c r="H15" s="8">
        <v>0</v>
      </c>
      <c r="I15" s="5">
        <f t="shared" si="0"/>
        <v>-18607</v>
      </c>
      <c r="J15" s="5">
        <f t="shared" si="1"/>
        <v>-18607</v>
      </c>
      <c r="K15" s="5">
        <f t="shared" si="2"/>
        <v>-18607</v>
      </c>
      <c r="L15" s="4"/>
    </row>
    <row r="16" spans="1:12" x14ac:dyDescent="0.2">
      <c r="A16" s="5" t="s">
        <v>10</v>
      </c>
      <c r="B16" s="6" t="s">
        <v>35</v>
      </c>
      <c r="C16" s="7"/>
      <c r="D16" s="8">
        <v>47801</v>
      </c>
      <c r="E16" s="8">
        <v>0</v>
      </c>
      <c r="F16" s="8">
        <v>47801</v>
      </c>
      <c r="G16" s="8">
        <v>41997</v>
      </c>
      <c r="H16" s="8">
        <v>0</v>
      </c>
      <c r="I16" s="5">
        <f t="shared" si="0"/>
        <v>-5804</v>
      </c>
      <c r="J16" s="5">
        <f t="shared" si="1"/>
        <v>-5804</v>
      </c>
      <c r="K16" s="5">
        <f t="shared" si="2"/>
        <v>-5804</v>
      </c>
      <c r="L16" s="4"/>
    </row>
    <row r="17" spans="1:12" ht="63.75" x14ac:dyDescent="0.2">
      <c r="A17" s="5" t="s">
        <v>10</v>
      </c>
      <c r="B17" s="6" t="s">
        <v>36</v>
      </c>
      <c r="C17" s="4" t="s">
        <v>37</v>
      </c>
      <c r="D17" s="8">
        <v>25381</v>
      </c>
      <c r="E17" s="8">
        <v>0</v>
      </c>
      <c r="F17" s="8">
        <v>25429</v>
      </c>
      <c r="G17" s="8">
        <v>22781</v>
      </c>
      <c r="H17" s="8">
        <v>0</v>
      </c>
      <c r="I17" s="5">
        <f t="shared" si="0"/>
        <v>-2600</v>
      </c>
      <c r="J17" s="5">
        <f t="shared" si="1"/>
        <v>-2600</v>
      </c>
      <c r="K17" s="5">
        <f t="shared" si="2"/>
        <v>-2600</v>
      </c>
      <c r="L17" s="4" t="s">
        <v>38</v>
      </c>
    </row>
    <row r="18" spans="1:12" ht="102" x14ac:dyDescent="0.2">
      <c r="A18" s="5" t="s">
        <v>10</v>
      </c>
      <c r="B18" s="6" t="s">
        <v>39</v>
      </c>
      <c r="C18" s="7"/>
      <c r="D18" s="8">
        <v>149342</v>
      </c>
      <c r="E18" s="8">
        <v>7450</v>
      </c>
      <c r="F18" s="8">
        <v>162390</v>
      </c>
      <c r="G18" s="8">
        <v>9677</v>
      </c>
      <c r="H18" s="8">
        <v>39870</v>
      </c>
      <c r="I18" s="5">
        <f t="shared" si="0"/>
        <v>-139665</v>
      </c>
      <c r="J18" s="5">
        <f t="shared" si="1"/>
        <v>-147115</v>
      </c>
      <c r="K18" s="5">
        <f t="shared" si="2"/>
        <v>-107245</v>
      </c>
      <c r="L18" s="4" t="s">
        <v>40</v>
      </c>
    </row>
    <row r="19" spans="1:12" x14ac:dyDescent="0.2">
      <c r="A19" s="5" t="s">
        <v>10</v>
      </c>
      <c r="B19" s="6" t="s">
        <v>41</v>
      </c>
      <c r="C19" s="7"/>
      <c r="D19" s="8">
        <v>14515</v>
      </c>
      <c r="E19" s="8">
        <v>5992</v>
      </c>
      <c r="F19" s="8">
        <v>21171</v>
      </c>
      <c r="G19" s="8">
        <v>20275</v>
      </c>
      <c r="H19" s="8">
        <v>0</v>
      </c>
      <c r="I19" s="5">
        <f t="shared" si="0"/>
        <v>5760</v>
      </c>
      <c r="J19" s="5">
        <f t="shared" si="1"/>
        <v>-232</v>
      </c>
      <c r="K19" s="5">
        <f t="shared" si="2"/>
        <v>-232</v>
      </c>
      <c r="L19" s="4"/>
    </row>
    <row r="20" spans="1:12" x14ac:dyDescent="0.2">
      <c r="A20" s="5" t="s">
        <v>10</v>
      </c>
      <c r="B20" s="6" t="s">
        <v>42</v>
      </c>
      <c r="C20" s="7"/>
      <c r="D20" s="8">
        <v>0</v>
      </c>
      <c r="E20" s="8">
        <v>82908</v>
      </c>
      <c r="F20" s="8">
        <v>157819.44931506849</v>
      </c>
      <c r="G20" s="8">
        <v>0</v>
      </c>
      <c r="H20" s="8">
        <v>0</v>
      </c>
      <c r="I20" s="5">
        <f t="shared" si="0"/>
        <v>0</v>
      </c>
      <c r="J20" s="5">
        <f t="shared" si="1"/>
        <v>-82908</v>
      </c>
      <c r="K20" s="5">
        <f t="shared" si="2"/>
        <v>-82908</v>
      </c>
      <c r="L20" s="4"/>
    </row>
    <row r="21" spans="1:12" x14ac:dyDescent="0.2">
      <c r="A21" s="5" t="s">
        <v>10</v>
      </c>
      <c r="B21" s="6" t="s">
        <v>43</v>
      </c>
      <c r="C21" s="7"/>
      <c r="D21" s="8">
        <v>0</v>
      </c>
      <c r="E21" s="8">
        <v>124363</v>
      </c>
      <c r="F21" s="8">
        <v>252911.53150684931</v>
      </c>
      <c r="G21" s="8">
        <v>0</v>
      </c>
      <c r="H21" s="8">
        <v>0</v>
      </c>
      <c r="I21" s="5">
        <f t="shared" si="0"/>
        <v>0</v>
      </c>
      <c r="J21" s="5">
        <f t="shared" si="1"/>
        <v>-124363</v>
      </c>
      <c r="K21" s="5">
        <f t="shared" si="2"/>
        <v>-124363</v>
      </c>
      <c r="L21" s="4"/>
    </row>
    <row r="22" spans="1:12" x14ac:dyDescent="0.2">
      <c r="A22" s="5" t="s">
        <v>10</v>
      </c>
      <c r="B22" s="6" t="s">
        <v>44</v>
      </c>
      <c r="C22" s="7"/>
      <c r="D22" s="8">
        <v>68</v>
      </c>
      <c r="E22" s="8">
        <v>0</v>
      </c>
      <c r="F22" s="8">
        <v>68</v>
      </c>
      <c r="G22" s="8">
        <v>0</v>
      </c>
      <c r="H22" s="8">
        <v>0</v>
      </c>
      <c r="I22" s="5">
        <f t="shared" si="0"/>
        <v>-68</v>
      </c>
      <c r="J22" s="5">
        <f t="shared" si="1"/>
        <v>-68</v>
      </c>
      <c r="K22" s="5">
        <f t="shared" si="2"/>
        <v>-68</v>
      </c>
      <c r="L22" s="4"/>
    </row>
    <row r="23" spans="1:12" ht="25.5" x14ac:dyDescent="0.2">
      <c r="A23" s="5"/>
      <c r="B23" s="6" t="s">
        <v>45</v>
      </c>
      <c r="C23" s="7"/>
      <c r="D23" s="8">
        <v>0</v>
      </c>
      <c r="E23" s="8">
        <v>936</v>
      </c>
      <c r="F23" s="8">
        <v>1738.6520547945206</v>
      </c>
      <c r="G23" s="8">
        <v>772</v>
      </c>
      <c r="H23" s="8">
        <v>1051</v>
      </c>
      <c r="I23" s="5">
        <f t="shared" si="0"/>
        <v>772</v>
      </c>
      <c r="J23" s="5">
        <f t="shared" si="1"/>
        <v>-164</v>
      </c>
      <c r="K23" s="5">
        <f t="shared" si="2"/>
        <v>887</v>
      </c>
      <c r="L23" s="4" t="s">
        <v>46</v>
      </c>
    </row>
    <row r="24" spans="1:12" ht="38.25" x14ac:dyDescent="0.2">
      <c r="A24" s="5"/>
      <c r="B24" s="6" t="s">
        <v>47</v>
      </c>
      <c r="C24" s="7"/>
      <c r="D24" s="8">
        <v>72</v>
      </c>
      <c r="E24" s="8">
        <v>624</v>
      </c>
      <c r="F24" s="8">
        <v>696</v>
      </c>
      <c r="G24" s="8">
        <v>0</v>
      </c>
      <c r="H24" s="8">
        <v>2192</v>
      </c>
      <c r="I24" s="5">
        <f t="shared" si="0"/>
        <v>-72</v>
      </c>
      <c r="J24" s="5">
        <f t="shared" si="1"/>
        <v>-696</v>
      </c>
      <c r="K24" s="5">
        <f t="shared" si="2"/>
        <v>1496</v>
      </c>
      <c r="L24" s="4" t="s">
        <v>48</v>
      </c>
    </row>
    <row r="25" spans="1:12" ht="38.25" x14ac:dyDescent="0.2">
      <c r="A25" s="5"/>
      <c r="B25" s="6" t="s">
        <v>49</v>
      </c>
      <c r="C25" s="7"/>
      <c r="D25" s="8">
        <v>180</v>
      </c>
      <c r="E25" s="8">
        <v>1560</v>
      </c>
      <c r="F25" s="8">
        <v>1740</v>
      </c>
      <c r="G25" s="8">
        <v>0</v>
      </c>
      <c r="H25" s="8">
        <v>6961</v>
      </c>
      <c r="I25" s="5">
        <f t="shared" si="0"/>
        <v>-180</v>
      </c>
      <c r="J25" s="5">
        <f t="shared" si="1"/>
        <v>-1740</v>
      </c>
      <c r="K25" s="5">
        <f t="shared" si="2"/>
        <v>5221</v>
      </c>
      <c r="L25" s="4" t="s">
        <v>48</v>
      </c>
    </row>
    <row r="26" spans="1:12" x14ac:dyDescent="0.2">
      <c r="A26" s="5" t="s">
        <v>10</v>
      </c>
      <c r="B26" s="6" t="s">
        <v>50</v>
      </c>
      <c r="C26" s="7"/>
      <c r="D26" s="8">
        <v>833</v>
      </c>
      <c r="E26" s="8">
        <v>0</v>
      </c>
      <c r="F26" s="8">
        <v>833</v>
      </c>
      <c r="G26" s="8">
        <v>0</v>
      </c>
      <c r="H26" s="8">
        <v>0</v>
      </c>
      <c r="I26" s="5">
        <f t="shared" si="0"/>
        <v>-833</v>
      </c>
      <c r="J26" s="5">
        <f t="shared" si="1"/>
        <v>-833</v>
      </c>
      <c r="K26" s="5">
        <f t="shared" si="2"/>
        <v>-833</v>
      </c>
      <c r="L26" s="4"/>
    </row>
    <row r="27" spans="1:12" x14ac:dyDescent="0.2">
      <c r="A27" s="5" t="s">
        <v>10</v>
      </c>
      <c r="B27" s="6" t="s">
        <v>51</v>
      </c>
      <c r="C27" s="7"/>
      <c r="D27" s="8">
        <v>88309</v>
      </c>
      <c r="E27" s="8">
        <v>1982</v>
      </c>
      <c r="F27" s="8">
        <v>90291</v>
      </c>
      <c r="G27" s="8">
        <v>65939</v>
      </c>
      <c r="H27" s="8">
        <v>6000</v>
      </c>
      <c r="I27" s="5">
        <f t="shared" si="0"/>
        <v>-22370</v>
      </c>
      <c r="J27" s="5">
        <f t="shared" si="1"/>
        <v>-24352</v>
      </c>
      <c r="K27" s="5">
        <f t="shared" si="2"/>
        <v>-18352</v>
      </c>
      <c r="L27" s="4"/>
    </row>
    <row r="28" spans="1:12" x14ac:dyDescent="0.2">
      <c r="A28" s="5" t="s">
        <v>10</v>
      </c>
      <c r="B28" s="6" t="s">
        <v>52</v>
      </c>
      <c r="C28" s="7"/>
      <c r="D28" s="8">
        <v>11259</v>
      </c>
      <c r="E28" s="8">
        <v>378</v>
      </c>
      <c r="F28" s="8">
        <v>11637</v>
      </c>
      <c r="G28" s="8">
        <v>9052</v>
      </c>
      <c r="H28" s="8">
        <v>449</v>
      </c>
      <c r="I28" s="5">
        <f t="shared" si="0"/>
        <v>-2207</v>
      </c>
      <c r="J28" s="5">
        <f t="shared" si="1"/>
        <v>-2585</v>
      </c>
      <c r="K28" s="5">
        <f t="shared" si="2"/>
        <v>-2136</v>
      </c>
      <c r="L28" s="4"/>
    </row>
    <row r="29" spans="1:12" x14ac:dyDescent="0.2">
      <c r="A29" s="5" t="s">
        <v>10</v>
      </c>
      <c r="B29" s="6" t="s">
        <v>53</v>
      </c>
      <c r="C29" s="7"/>
      <c r="D29" s="8">
        <v>17380</v>
      </c>
      <c r="E29" s="8">
        <v>245</v>
      </c>
      <c r="F29" s="8">
        <v>17625</v>
      </c>
      <c r="G29" s="8">
        <v>8233</v>
      </c>
      <c r="H29" s="8">
        <v>0</v>
      </c>
      <c r="I29" s="5">
        <f t="shared" si="0"/>
        <v>-9147</v>
      </c>
      <c r="J29" s="5">
        <f t="shared" si="1"/>
        <v>-9392</v>
      </c>
      <c r="K29" s="5">
        <f t="shared" si="2"/>
        <v>-9392</v>
      </c>
      <c r="L29" s="4"/>
    </row>
    <row r="30" spans="1:12" ht="51" x14ac:dyDescent="0.2">
      <c r="A30" s="5"/>
      <c r="B30" s="6" t="s">
        <v>54</v>
      </c>
      <c r="C30" s="7"/>
      <c r="D30" s="8">
        <v>2990</v>
      </c>
      <c r="E30" s="8">
        <v>324</v>
      </c>
      <c r="F30" s="8">
        <v>3314</v>
      </c>
      <c r="G30" s="8">
        <v>2706</v>
      </c>
      <c r="H30" s="8">
        <v>0</v>
      </c>
      <c r="I30" s="5">
        <f t="shared" si="0"/>
        <v>-284</v>
      </c>
      <c r="J30" s="5">
        <f t="shared" si="1"/>
        <v>-608</v>
      </c>
      <c r="K30" s="5">
        <f t="shared" si="2"/>
        <v>-608</v>
      </c>
      <c r="L30" s="4" t="s">
        <v>55</v>
      </c>
    </row>
    <row r="31" spans="1:12" ht="63.75" x14ac:dyDescent="0.2">
      <c r="A31" s="5" t="s">
        <v>10</v>
      </c>
      <c r="B31" s="6" t="s">
        <v>56</v>
      </c>
      <c r="C31" s="4" t="s">
        <v>57</v>
      </c>
      <c r="D31" s="8">
        <v>243146</v>
      </c>
      <c r="E31" s="8">
        <v>1656</v>
      </c>
      <c r="F31" s="8">
        <v>244802</v>
      </c>
      <c r="G31" s="8">
        <v>130395</v>
      </c>
      <c r="H31" s="8">
        <v>0</v>
      </c>
      <c r="I31" s="5">
        <f t="shared" si="0"/>
        <v>-112751</v>
      </c>
      <c r="J31" s="5">
        <f t="shared" si="1"/>
        <v>-114407</v>
      </c>
      <c r="K31" s="5">
        <f t="shared" si="2"/>
        <v>-114407</v>
      </c>
      <c r="L31" s="4" t="s">
        <v>58</v>
      </c>
    </row>
    <row r="32" spans="1:12" ht="38.25" x14ac:dyDescent="0.2">
      <c r="A32" s="5" t="s">
        <v>10</v>
      </c>
      <c r="B32" s="6" t="s">
        <v>59</v>
      </c>
      <c r="C32" s="7"/>
      <c r="D32" s="8">
        <v>63482</v>
      </c>
      <c r="E32" s="8">
        <v>20157</v>
      </c>
      <c r="F32" s="8">
        <v>83639</v>
      </c>
      <c r="G32" s="8">
        <v>26818</v>
      </c>
      <c r="H32" s="8">
        <v>63104</v>
      </c>
      <c r="I32" s="5">
        <f t="shared" si="0"/>
        <v>-36664</v>
      </c>
      <c r="J32" s="5">
        <f t="shared" si="1"/>
        <v>-56821</v>
      </c>
      <c r="K32" s="5">
        <f t="shared" si="2"/>
        <v>6283</v>
      </c>
      <c r="L32" s="4" t="s">
        <v>60</v>
      </c>
    </row>
    <row r="33" spans="1:12" x14ac:dyDescent="0.2">
      <c r="A33" s="5" t="s">
        <v>10</v>
      </c>
      <c r="B33" s="6" t="s">
        <v>61</v>
      </c>
      <c r="C33" s="7"/>
      <c r="D33" s="8">
        <v>0</v>
      </c>
      <c r="E33" s="8">
        <v>3728</v>
      </c>
      <c r="F33" s="8">
        <v>6924.8876712328765</v>
      </c>
      <c r="G33" s="8">
        <v>0</v>
      </c>
      <c r="H33" s="8">
        <v>0</v>
      </c>
      <c r="I33" s="5">
        <f t="shared" si="0"/>
        <v>0</v>
      </c>
      <c r="J33" s="5">
        <f t="shared" si="1"/>
        <v>-3728</v>
      </c>
      <c r="K33" s="5">
        <f t="shared" si="2"/>
        <v>-3728</v>
      </c>
      <c r="L33" s="4"/>
    </row>
    <row r="34" spans="1:12" x14ac:dyDescent="0.2">
      <c r="A34" s="5" t="s">
        <v>10</v>
      </c>
      <c r="B34" s="6" t="s">
        <v>62</v>
      </c>
      <c r="C34" s="7"/>
      <c r="D34" s="8">
        <v>0</v>
      </c>
      <c r="E34" s="8">
        <v>40000</v>
      </c>
      <c r="F34" s="8">
        <v>74301.369863013708</v>
      </c>
      <c r="G34" s="8">
        <v>325</v>
      </c>
      <c r="H34" s="8">
        <v>0</v>
      </c>
      <c r="I34" s="5">
        <f t="shared" si="0"/>
        <v>325</v>
      </c>
      <c r="J34" s="5">
        <f t="shared" si="1"/>
        <v>-39675</v>
      </c>
      <c r="K34" s="5">
        <f t="shared" si="2"/>
        <v>-39675</v>
      </c>
      <c r="L34" s="4"/>
    </row>
    <row r="35" spans="1:12" x14ac:dyDescent="0.2">
      <c r="A35" s="5" t="s">
        <v>10</v>
      </c>
      <c r="B35" s="6" t="s">
        <v>63</v>
      </c>
      <c r="C35" s="7"/>
      <c r="D35" s="8">
        <v>1814203</v>
      </c>
      <c r="E35" s="8">
        <v>28421</v>
      </c>
      <c r="F35" s="8">
        <v>1842624</v>
      </c>
      <c r="G35" s="8">
        <v>280592</v>
      </c>
      <c r="H35" s="8">
        <v>264576</v>
      </c>
      <c r="I35" s="5">
        <f t="shared" si="0"/>
        <v>-1533611</v>
      </c>
      <c r="J35" s="5">
        <f t="shared" si="1"/>
        <v>-1562032</v>
      </c>
      <c r="K35" s="5">
        <f t="shared" si="2"/>
        <v>-1297456</v>
      </c>
      <c r="L35" s="4"/>
    </row>
    <row r="36" spans="1:12" x14ac:dyDescent="0.2">
      <c r="A36" s="5" t="s">
        <v>10</v>
      </c>
      <c r="B36" s="6" t="s">
        <v>64</v>
      </c>
      <c r="C36" s="7"/>
      <c r="D36" s="8">
        <v>234964</v>
      </c>
      <c r="E36" s="8">
        <v>40700</v>
      </c>
      <c r="F36" s="8">
        <v>275664</v>
      </c>
      <c r="G36" s="8">
        <v>238521</v>
      </c>
      <c r="H36" s="8">
        <v>149640</v>
      </c>
      <c r="I36" s="5">
        <f t="shared" si="0"/>
        <v>3557</v>
      </c>
      <c r="J36" s="5">
        <f t="shared" si="1"/>
        <v>-37143</v>
      </c>
      <c r="K36" s="5">
        <f t="shared" si="2"/>
        <v>112497</v>
      </c>
      <c r="L36" s="4"/>
    </row>
    <row r="37" spans="1:12" x14ac:dyDescent="0.2">
      <c r="A37" s="5" t="s">
        <v>10</v>
      </c>
      <c r="B37" s="6" t="s">
        <v>65</v>
      </c>
      <c r="C37" s="7"/>
      <c r="D37" s="8">
        <v>2008408</v>
      </c>
      <c r="E37" s="8">
        <v>68604</v>
      </c>
      <c r="F37" s="8">
        <v>2077012</v>
      </c>
      <c r="G37" s="8">
        <v>588425</v>
      </c>
      <c r="H37" s="8">
        <v>0</v>
      </c>
      <c r="I37" s="5">
        <f t="shared" si="0"/>
        <v>-1419983</v>
      </c>
      <c r="J37" s="5">
        <f t="shared" si="1"/>
        <v>-1488587</v>
      </c>
      <c r="K37" s="5">
        <f t="shared" si="2"/>
        <v>-1488587</v>
      </c>
      <c r="L37" s="4"/>
    </row>
    <row r="38" spans="1:12" x14ac:dyDescent="0.2">
      <c r="A38" s="5" t="s">
        <v>10</v>
      </c>
      <c r="B38" s="6" t="s">
        <v>66</v>
      </c>
      <c r="C38" s="7"/>
      <c r="D38" s="8">
        <v>7652874</v>
      </c>
      <c r="E38" s="8">
        <v>574493</v>
      </c>
      <c r="F38" s="8">
        <v>8227867</v>
      </c>
      <c r="G38" s="8">
        <v>7146880</v>
      </c>
      <c r="H38" s="8">
        <v>0</v>
      </c>
      <c r="I38" s="5">
        <f t="shared" si="0"/>
        <v>-505994</v>
      </c>
      <c r="J38" s="5">
        <f t="shared" si="1"/>
        <v>-1080487</v>
      </c>
      <c r="K38" s="5">
        <f t="shared" si="2"/>
        <v>-1080487</v>
      </c>
      <c r="L38" s="4"/>
    </row>
    <row r="39" spans="1:12" x14ac:dyDescent="0.2">
      <c r="A39" s="5" t="s">
        <v>10</v>
      </c>
      <c r="B39" s="6" t="s">
        <v>67</v>
      </c>
      <c r="C39" s="7"/>
      <c r="D39" s="8">
        <v>5793</v>
      </c>
      <c r="E39" s="8">
        <v>117</v>
      </c>
      <c r="F39" s="8">
        <v>5910</v>
      </c>
      <c r="G39" s="8">
        <v>3440</v>
      </c>
      <c r="H39" s="8">
        <v>139</v>
      </c>
      <c r="I39" s="5">
        <f t="shared" si="0"/>
        <v>-2353</v>
      </c>
      <c r="J39" s="5">
        <f t="shared" si="1"/>
        <v>-2470</v>
      </c>
      <c r="K39" s="5">
        <f t="shared" si="2"/>
        <v>-2331</v>
      </c>
      <c r="L39" s="4"/>
    </row>
    <row r="40" spans="1:12" x14ac:dyDescent="0.2">
      <c r="A40" s="5" t="s">
        <v>10</v>
      </c>
      <c r="B40" s="6" t="s">
        <v>68</v>
      </c>
      <c r="C40" s="7"/>
      <c r="D40" s="8">
        <v>5466</v>
      </c>
      <c r="E40" s="8">
        <v>51</v>
      </c>
      <c r="F40" s="8">
        <v>5517</v>
      </c>
      <c r="G40" s="8">
        <v>1922</v>
      </c>
      <c r="H40" s="8">
        <v>117</v>
      </c>
      <c r="I40" s="5">
        <f t="shared" si="0"/>
        <v>-3544</v>
      </c>
      <c r="J40" s="5">
        <f t="shared" si="1"/>
        <v>-3595</v>
      </c>
      <c r="K40" s="5">
        <f t="shared" si="2"/>
        <v>-3478</v>
      </c>
      <c r="L40" s="4"/>
    </row>
    <row r="41" spans="1:12" ht="63.75" x14ac:dyDescent="0.2">
      <c r="A41" s="5" t="s">
        <v>10</v>
      </c>
      <c r="B41" s="6" t="s">
        <v>69</v>
      </c>
      <c r="C41" s="4" t="s">
        <v>70</v>
      </c>
      <c r="D41" s="8">
        <v>171895</v>
      </c>
      <c r="E41" s="8">
        <v>4992</v>
      </c>
      <c r="F41" s="8">
        <v>176887</v>
      </c>
      <c r="G41" s="8">
        <v>21870</v>
      </c>
      <c r="H41" s="8">
        <v>0</v>
      </c>
      <c r="I41" s="5">
        <f t="shared" si="0"/>
        <v>-150025</v>
      </c>
      <c r="J41" s="5">
        <f t="shared" si="1"/>
        <v>-155017</v>
      </c>
      <c r="K41" s="5">
        <f t="shared" si="2"/>
        <v>-155017</v>
      </c>
      <c r="L41" s="4"/>
    </row>
    <row r="42" spans="1:12" ht="63.75" x14ac:dyDescent="0.2">
      <c r="A42" s="5" t="s">
        <v>10</v>
      </c>
      <c r="B42" s="6" t="s">
        <v>71</v>
      </c>
      <c r="C42" s="4" t="s">
        <v>72</v>
      </c>
      <c r="D42" s="8">
        <v>1208628</v>
      </c>
      <c r="E42" s="8">
        <v>68765</v>
      </c>
      <c r="F42" s="8">
        <v>1336361.3424657534</v>
      </c>
      <c r="G42" s="8">
        <v>946711</v>
      </c>
      <c r="H42" s="8">
        <v>0</v>
      </c>
      <c r="I42" s="5">
        <f t="shared" si="0"/>
        <v>-261917</v>
      </c>
      <c r="J42" s="5">
        <f t="shared" si="1"/>
        <v>-330682</v>
      </c>
      <c r="K42" s="5">
        <f t="shared" si="2"/>
        <v>-330682</v>
      </c>
      <c r="L42" s="4" t="s">
        <v>29</v>
      </c>
    </row>
    <row r="43" spans="1:12" x14ac:dyDescent="0.2">
      <c r="A43" s="5" t="s">
        <v>10</v>
      </c>
      <c r="B43" s="6" t="s">
        <v>73</v>
      </c>
      <c r="C43" s="7"/>
      <c r="D43" s="8">
        <v>30409</v>
      </c>
      <c r="E43" s="8">
        <v>202</v>
      </c>
      <c r="F43" s="8">
        <v>30611</v>
      </c>
      <c r="G43" s="8">
        <v>1482</v>
      </c>
      <c r="H43" s="8">
        <v>811</v>
      </c>
      <c r="I43" s="5">
        <f t="shared" si="0"/>
        <v>-28927</v>
      </c>
      <c r="J43" s="5">
        <f t="shared" si="1"/>
        <v>-29129</v>
      </c>
      <c r="K43" s="5">
        <f t="shared" si="2"/>
        <v>-28318</v>
      </c>
      <c r="L43" s="4"/>
    </row>
    <row r="44" spans="1:12" ht="76.5" x14ac:dyDescent="0.2">
      <c r="A44" s="5"/>
      <c r="B44" s="10" t="s">
        <v>74</v>
      </c>
      <c r="C44" s="4" t="s">
        <v>75</v>
      </c>
      <c r="D44" s="8">
        <v>57820</v>
      </c>
      <c r="E44" s="8">
        <v>31360</v>
      </c>
      <c r="F44" s="8">
        <v>114427.11506849315</v>
      </c>
      <c r="G44" s="8">
        <v>84265</v>
      </c>
      <c r="H44" s="8">
        <v>0</v>
      </c>
      <c r="I44" s="5">
        <f t="shared" si="0"/>
        <v>26445</v>
      </c>
      <c r="J44" s="5">
        <f t="shared" si="1"/>
        <v>-4915</v>
      </c>
      <c r="K44" s="5">
        <f t="shared" si="2"/>
        <v>-4915</v>
      </c>
      <c r="L44" s="4" t="s">
        <v>76</v>
      </c>
    </row>
    <row r="45" spans="1:12" ht="38.25" x14ac:dyDescent="0.2">
      <c r="A45" s="5" t="s">
        <v>10</v>
      </c>
      <c r="B45" s="6" t="s">
        <v>77</v>
      </c>
      <c r="C45" s="7"/>
      <c r="D45" s="8">
        <v>0</v>
      </c>
      <c r="E45" s="8">
        <v>65090</v>
      </c>
      <c r="F45" s="8">
        <v>120906.90410958903</v>
      </c>
      <c r="G45" s="8">
        <v>0</v>
      </c>
      <c r="H45" s="8">
        <v>0</v>
      </c>
      <c r="I45" s="5">
        <f t="shared" si="0"/>
        <v>0</v>
      </c>
      <c r="J45" s="5">
        <f t="shared" si="1"/>
        <v>-65090</v>
      </c>
      <c r="K45" s="5">
        <f t="shared" si="2"/>
        <v>-65090</v>
      </c>
      <c r="L45" s="4" t="s">
        <v>12</v>
      </c>
    </row>
    <row r="46" spans="1:12" x14ac:dyDescent="0.2">
      <c r="A46" s="5" t="s">
        <v>10</v>
      </c>
      <c r="B46" s="6" t="s">
        <v>78</v>
      </c>
      <c r="C46" s="7"/>
      <c r="D46" s="8">
        <v>4177</v>
      </c>
      <c r="E46" s="8">
        <v>883</v>
      </c>
      <c r="F46" s="8">
        <v>5060</v>
      </c>
      <c r="G46" s="8">
        <v>0</v>
      </c>
      <c r="H46" s="8">
        <v>600</v>
      </c>
      <c r="I46" s="5">
        <f t="shared" si="0"/>
        <v>-4177</v>
      </c>
      <c r="J46" s="5">
        <f t="shared" si="1"/>
        <v>-5060</v>
      </c>
      <c r="K46" s="5">
        <f t="shared" si="2"/>
        <v>-4460</v>
      </c>
      <c r="L46" s="4"/>
    </row>
    <row r="47" spans="1:12" ht="63.75" x14ac:dyDescent="0.2">
      <c r="A47" s="5" t="s">
        <v>10</v>
      </c>
      <c r="B47" s="6" t="s">
        <v>79</v>
      </c>
      <c r="C47" s="4" t="s">
        <v>80</v>
      </c>
      <c r="D47" s="8">
        <v>4460</v>
      </c>
      <c r="E47" s="8">
        <v>0</v>
      </c>
      <c r="F47" s="8">
        <v>4469</v>
      </c>
      <c r="G47" s="8">
        <v>1120</v>
      </c>
      <c r="H47" s="8">
        <v>800</v>
      </c>
      <c r="I47" s="5">
        <f t="shared" si="0"/>
        <v>-3340</v>
      </c>
      <c r="J47" s="5">
        <f t="shared" si="1"/>
        <v>-3340</v>
      </c>
      <c r="K47" s="5">
        <f t="shared" si="2"/>
        <v>-2540</v>
      </c>
      <c r="L47" s="4" t="s">
        <v>81</v>
      </c>
    </row>
    <row r="48" spans="1:12" ht="63.75" x14ac:dyDescent="0.2">
      <c r="A48" s="5" t="s">
        <v>10</v>
      </c>
      <c r="B48" s="6" t="s">
        <v>82</v>
      </c>
      <c r="C48" s="4" t="s">
        <v>83</v>
      </c>
      <c r="D48" s="8">
        <v>7872</v>
      </c>
      <c r="E48" s="8">
        <v>0</v>
      </c>
      <c r="F48" s="8">
        <v>7872</v>
      </c>
      <c r="G48" s="8">
        <v>5015</v>
      </c>
      <c r="H48" s="8">
        <v>0</v>
      </c>
      <c r="I48" s="5">
        <f t="shared" si="0"/>
        <v>-2857</v>
      </c>
      <c r="J48" s="5">
        <f t="shared" si="1"/>
        <v>-2857</v>
      </c>
      <c r="K48" s="5">
        <f t="shared" si="2"/>
        <v>-2857</v>
      </c>
      <c r="L48" s="4" t="s">
        <v>84</v>
      </c>
    </row>
    <row r="49" spans="1:12" ht="76.5" x14ac:dyDescent="0.2">
      <c r="A49" s="5" t="s">
        <v>10</v>
      </c>
      <c r="B49" s="6" t="s">
        <v>85</v>
      </c>
      <c r="C49" s="7"/>
      <c r="D49" s="8">
        <v>1559</v>
      </c>
      <c r="E49" s="8">
        <v>0</v>
      </c>
      <c r="F49" s="8">
        <v>1559</v>
      </c>
      <c r="G49" s="8">
        <v>147</v>
      </c>
      <c r="H49" s="8">
        <v>500</v>
      </c>
      <c r="I49" s="5">
        <f t="shared" si="0"/>
        <v>-1412</v>
      </c>
      <c r="J49" s="5">
        <f t="shared" si="1"/>
        <v>-1412</v>
      </c>
      <c r="K49" s="5">
        <f t="shared" si="2"/>
        <v>-912</v>
      </c>
      <c r="L49" s="4" t="s">
        <v>86</v>
      </c>
    </row>
    <row r="50" spans="1:12" x14ac:dyDescent="0.2">
      <c r="A50" s="5" t="s">
        <v>10</v>
      </c>
      <c r="B50" s="6" t="s">
        <v>87</v>
      </c>
      <c r="C50" s="7"/>
      <c r="D50" s="8">
        <v>0</v>
      </c>
      <c r="E50" s="8">
        <v>297</v>
      </c>
      <c r="F50" s="8">
        <v>551.68767123287671</v>
      </c>
      <c r="G50" s="8">
        <v>296</v>
      </c>
      <c r="H50" s="8">
        <v>0</v>
      </c>
      <c r="I50" s="5">
        <f t="shared" si="0"/>
        <v>296</v>
      </c>
      <c r="J50" s="5">
        <f t="shared" si="1"/>
        <v>-1</v>
      </c>
      <c r="K50" s="5">
        <f t="shared" si="2"/>
        <v>-1</v>
      </c>
      <c r="L50" s="4"/>
    </row>
  </sheetData>
  <phoneticPr fontId="0" type="noConversion"/>
  <conditionalFormatting sqref="I1:K50">
    <cfRule type="cellIs" dxfId="0" priority="1" stopIfTrue="1" operator="lessThan">
      <formula>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A. Ross</dc:creator>
  <cp:lastModifiedBy>Ben Zorn</cp:lastModifiedBy>
  <dcterms:created xsi:type="dcterms:W3CDTF">2003-10-11T22:13:06Z</dcterms:created>
  <dcterms:modified xsi:type="dcterms:W3CDTF">2018-06-14T00:27:31Z</dcterms:modified>
</cp:coreProperties>
</file>