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7B67BD3D-0D17-4310-BFF9-85F483CD7B74}" xr6:coauthVersionLast="34" xr6:coauthVersionMax="34" xr10:uidLastSave="{00000000-0000-0000-0000-000000000000}"/>
  <bookViews>
    <workbookView xWindow="5685" yWindow="32760" windowWidth="9645" windowHeight="9015" tabRatio="772"/>
  </bookViews>
  <sheets>
    <sheet name="Hires by Function" sheetId="7" r:id="rId1"/>
    <sheet name="Top Five Functions" sheetId="8" r:id="rId2"/>
    <sheet name="Hires by Industry" sheetId="5" r:id="rId3"/>
    <sheet name="Top Five Industries" sheetId="6" r:id="rId4"/>
    <sheet name="Hires by Location" sheetId="4" r:id="rId5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7" l="1"/>
  <c r="C24" i="7"/>
  <c r="C35" i="7"/>
  <c r="B9" i="7" s="1"/>
  <c r="B9" i="5"/>
  <c r="B10" i="5"/>
  <c r="B16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C46" i="5"/>
  <c r="B11" i="5" s="1"/>
  <c r="B10" i="4"/>
  <c r="C10" i="4"/>
  <c r="B12" i="4"/>
  <c r="B15" i="4"/>
  <c r="B18" i="4"/>
  <c r="B19" i="4"/>
  <c r="B20" i="4"/>
  <c r="B22" i="4"/>
  <c r="B23" i="4"/>
  <c r="B24" i="4"/>
  <c r="B26" i="4"/>
  <c r="B27" i="4"/>
  <c r="B28" i="4"/>
  <c r="B30" i="4"/>
  <c r="B31" i="4"/>
  <c r="B33" i="4"/>
  <c r="B36" i="4"/>
  <c r="B38" i="4"/>
  <c r="B39" i="4"/>
  <c r="B41" i="4"/>
  <c r="B43" i="4"/>
  <c r="B45" i="4"/>
  <c r="B47" i="4"/>
  <c r="B50" i="4"/>
  <c r="C50" i="4"/>
  <c r="B13" i="4" s="1"/>
  <c r="B7" i="8"/>
  <c r="B8" i="8"/>
  <c r="B16" i="8" s="1"/>
  <c r="B9" i="8"/>
  <c r="B10" i="8"/>
  <c r="B11" i="8"/>
  <c r="B12" i="8"/>
  <c r="B13" i="8"/>
  <c r="C16" i="8"/>
  <c r="B7" i="6"/>
  <c r="B8" i="6"/>
  <c r="B9" i="6"/>
  <c r="B10" i="6"/>
  <c r="B11" i="6"/>
  <c r="B12" i="6"/>
  <c r="B13" i="6"/>
  <c r="B19" i="6"/>
  <c r="C19" i="6"/>
  <c r="B21" i="7" l="1"/>
  <c r="B31" i="7"/>
  <c r="B30" i="7"/>
  <c r="B23" i="5"/>
  <c r="B20" i="7"/>
  <c r="B17" i="4"/>
  <c r="B22" i="5"/>
  <c r="B19" i="7"/>
  <c r="B34" i="7"/>
  <c r="B22" i="7"/>
  <c r="B32" i="7"/>
  <c r="B29" i="7"/>
  <c r="B24" i="5"/>
  <c r="B21" i="5"/>
  <c r="B18" i="7"/>
  <c r="B14" i="4"/>
  <c r="B20" i="5"/>
  <c r="B17" i="7"/>
  <c r="B19" i="5"/>
  <c r="B16" i="7"/>
  <c r="B23" i="7"/>
  <c r="B18" i="5"/>
  <c r="B15" i="7"/>
  <c r="B17" i="5"/>
  <c r="B14" i="7"/>
  <c r="B25" i="7"/>
  <c r="B24" i="7" s="1"/>
  <c r="B12" i="7"/>
  <c r="B11" i="7" s="1"/>
  <c r="B33" i="7"/>
  <c r="B27" i="7"/>
  <c r="B15" i="5"/>
  <c r="B14" i="5"/>
  <c r="B28" i="7"/>
  <c r="B26" i="7"/>
  <c r="B45" i="5"/>
  <c r="B44" i="5"/>
  <c r="B12" i="5"/>
  <c r="B46" i="5" s="1"/>
  <c r="B10" i="7"/>
  <c r="B13" i="7"/>
  <c r="B13" i="5"/>
  <c r="B43" i="5"/>
  <c r="B35" i="7" l="1"/>
</calcChain>
</file>

<file path=xl/sharedStrings.xml><?xml version="1.0" encoding="utf-8"?>
<sst xmlns="http://schemas.openxmlformats.org/spreadsheetml/2006/main" count="207" uniqueCount="128">
  <si>
    <t>University of Chicago Graduate School of Business</t>
  </si>
  <si>
    <t>New Hires by Location:  Intern</t>
  </si>
  <si>
    <t>September 30, 1999</t>
  </si>
  <si>
    <t>Region</t>
  </si>
  <si>
    <t>Percent</t>
  </si>
  <si>
    <t>Number</t>
  </si>
  <si>
    <t>Median</t>
  </si>
  <si>
    <t>of Hires</t>
  </si>
  <si>
    <t>Monthly</t>
  </si>
  <si>
    <t>Salary</t>
  </si>
  <si>
    <t>United States</t>
  </si>
  <si>
    <t>Northeast</t>
  </si>
  <si>
    <t>New York</t>
  </si>
  <si>
    <t>Boston</t>
  </si>
  <si>
    <t>Stamford</t>
  </si>
  <si>
    <t>Midwest</t>
  </si>
  <si>
    <t>Chicago</t>
  </si>
  <si>
    <t>Minneapolis/St. Paul</t>
  </si>
  <si>
    <t>Dearborn</t>
  </si>
  <si>
    <t>West</t>
  </si>
  <si>
    <t>San Francisco</t>
  </si>
  <si>
    <t>Santa Clara</t>
  </si>
  <si>
    <t>Southwest</t>
  </si>
  <si>
    <t>Houston</t>
  </si>
  <si>
    <t>Dallas</t>
  </si>
  <si>
    <t>Mid-Atlantic</t>
  </si>
  <si>
    <t>Washington D.C.</t>
  </si>
  <si>
    <t>South</t>
  </si>
  <si>
    <t>International</t>
  </si>
  <si>
    <t>Europe</t>
  </si>
  <si>
    <t>London</t>
  </si>
  <si>
    <t>Asia</t>
  </si>
  <si>
    <t>Central/South America/Mexico</t>
  </si>
  <si>
    <t>Eastern Europe</t>
  </si>
  <si>
    <t>insufficient data (1)</t>
  </si>
  <si>
    <t>Other</t>
  </si>
  <si>
    <t>TOTAL</t>
  </si>
  <si>
    <r>
      <t>Salary Statistics:  1998-1999</t>
    </r>
    <r>
      <rPr>
        <b/>
        <vertAlign val="superscript"/>
        <sz val="10"/>
        <rFont val="Arial"/>
        <family val="2"/>
      </rPr>
      <t>(1)</t>
    </r>
  </si>
  <si>
    <r>
      <t>insufficient data</t>
    </r>
    <r>
      <rPr>
        <vertAlign val="superscript"/>
        <sz val="10"/>
        <rFont val="Arial"/>
        <family val="2"/>
      </rPr>
      <t>(1)</t>
    </r>
  </si>
  <si>
    <r>
      <t xml:space="preserve">(1) </t>
    </r>
    <r>
      <rPr>
        <sz val="10"/>
        <rFont val="Arial"/>
        <family val="2"/>
      </rPr>
      <t>Compensation information is self-reported. Insufficient data indicates less than 1 percent reporting.</t>
    </r>
  </si>
  <si>
    <r>
      <t>(2)</t>
    </r>
    <r>
      <rPr>
        <sz val="10"/>
        <rFont val="Arial"/>
        <family val="2"/>
      </rPr>
      <t xml:space="preserve"> 14 students in the Class of 2000 reported having 2 internships.</t>
    </r>
  </si>
  <si>
    <t>New Hires by Industry:  Intern</t>
  </si>
  <si>
    <t>Industry</t>
  </si>
  <si>
    <t>Minimum</t>
  </si>
  <si>
    <t>Maximum</t>
  </si>
  <si>
    <t>Accounting</t>
  </si>
  <si>
    <t>Advertising/Marketing Services</t>
  </si>
  <si>
    <t>Auto and Other Transportation Equipment</t>
  </si>
  <si>
    <t>Chemicals</t>
  </si>
  <si>
    <t>Computer-Related Services</t>
  </si>
  <si>
    <t>Consulting</t>
  </si>
  <si>
    <t>Education</t>
  </si>
  <si>
    <t>Electronic Equipment - Computers</t>
  </si>
  <si>
    <t>Electronic Equipment - Consumer Products</t>
  </si>
  <si>
    <t>Electronic Equipment - Other</t>
  </si>
  <si>
    <t>Electronic Equipment - Semi-Conductors</t>
  </si>
  <si>
    <t>Electronic Equipment - Telecommunications</t>
  </si>
  <si>
    <t>Entertainment/Leisure</t>
  </si>
  <si>
    <t>Financial Services - Commercial Banking</t>
  </si>
  <si>
    <t>Financial Services - Diversified Financial Service</t>
  </si>
  <si>
    <t>Financial Services - Insurance</t>
  </si>
  <si>
    <t>Financial Services - Investment Banking/Brokerage</t>
  </si>
  <si>
    <t>Financial Services - Investment Management</t>
  </si>
  <si>
    <t>Financial Services - Venture Capital</t>
  </si>
  <si>
    <t>Food/Beverage/Tobacco</t>
  </si>
  <si>
    <t>Government - Federal</t>
  </si>
  <si>
    <t>Healthcare Services</t>
  </si>
  <si>
    <t>Household/Personal Products</t>
  </si>
  <si>
    <t>Law</t>
  </si>
  <si>
    <t>Machinery</t>
  </si>
  <si>
    <t>Other - Non-Profit</t>
  </si>
  <si>
    <t>Other Manufacturing</t>
  </si>
  <si>
    <t>Other Miscellaneous Services</t>
  </si>
  <si>
    <t>Petroleum/Energy</t>
  </si>
  <si>
    <t>Pharmaceutical/Biotechnology/Healthcare Products</t>
  </si>
  <si>
    <t>Real Estate</t>
  </si>
  <si>
    <t>insufficient data(1)</t>
  </si>
  <si>
    <t>Retail</t>
  </si>
  <si>
    <t>Software/Printing/Publishing</t>
  </si>
  <si>
    <t>Telecommunications</t>
  </si>
  <si>
    <t>Transportation Services</t>
  </si>
  <si>
    <t>Widely Diversified Manufacturing</t>
  </si>
  <si>
    <t>Widely Diversified Services</t>
  </si>
  <si>
    <t>Total</t>
  </si>
  <si>
    <r>
      <t xml:space="preserve">(1) </t>
    </r>
    <r>
      <rPr>
        <sz val="10"/>
        <rFont val="Arial"/>
      </rPr>
      <t xml:space="preserve">Compensation information is self-reported. Insufficient data indicates less than 1 percent reporting. </t>
    </r>
  </si>
  <si>
    <r>
      <t>(2)</t>
    </r>
    <r>
      <rPr>
        <sz val="10"/>
        <rFont val="Arial"/>
      </rPr>
      <t xml:space="preserve"> 14 students in the Class of 2000 reported having 2 internships</t>
    </r>
  </si>
  <si>
    <t xml:space="preserve">the median bonus was $4,600. Twenty-seven percent of accepted offers in the investment banking industry received a </t>
  </si>
  <si>
    <t>guaranteed summer bonus, for which the median was $6,250</t>
  </si>
  <si>
    <r>
      <t xml:space="preserve">(3)  </t>
    </r>
    <r>
      <rPr>
        <sz val="10"/>
        <rFont val="Arial"/>
        <family val="2"/>
      </rPr>
      <t>Bonus Information: Fifty percent of accepted offers reported in the consulting industry received a sign-on bonus, for which</t>
    </r>
  </si>
  <si>
    <t>Top Five Industries:  Intern</t>
  </si>
  <si>
    <t>Interim Salary Statistics:  1998-1999</t>
  </si>
  <si>
    <t>Number of Hires</t>
  </si>
  <si>
    <t>All Others</t>
  </si>
  <si>
    <t>electronic equipment-semiconductors, electronic equipment-telecommunications, software/printing/publishing, and telecommunications</t>
  </si>
  <si>
    <r>
      <t xml:space="preserve">(2)  </t>
    </r>
    <r>
      <rPr>
        <sz val="10"/>
        <rFont val="Arial"/>
      </rPr>
      <t>14 students in the Class of 2000 reported having 2 internships</t>
    </r>
  </si>
  <si>
    <t xml:space="preserve">Total Top Five </t>
  </si>
  <si>
    <r>
      <t>Technology</t>
    </r>
    <r>
      <rPr>
        <vertAlign val="superscript"/>
        <sz val="10"/>
        <rFont val="Arial"/>
        <family val="2"/>
      </rPr>
      <t>(1)</t>
    </r>
  </si>
  <si>
    <r>
      <t xml:space="preserve">(1)  </t>
    </r>
    <r>
      <rPr>
        <sz val="10"/>
        <rFont val="Arial"/>
        <family val="2"/>
      </rPr>
      <t xml:space="preserve">Includes computer-related services, electronic equipment-computers, electronic equipment-consumer goods, electronic equipment-other, </t>
    </r>
  </si>
  <si>
    <t>New Hires by Function:  Intern</t>
  </si>
  <si>
    <t>Function</t>
  </si>
  <si>
    <t xml:space="preserve"> Minimum</t>
  </si>
  <si>
    <t xml:space="preserve"> Maximum</t>
  </si>
  <si>
    <t>Finance</t>
  </si>
  <si>
    <t>Finance:  Commercial Banking/Lending</t>
  </si>
  <si>
    <t>Finance:  Company Finance (Analysis/Treasury)</t>
  </si>
  <si>
    <t>Finance:  Investment Banking</t>
  </si>
  <si>
    <t>Finance:  Investment Management/Research</t>
  </si>
  <si>
    <t>Finance:  Private Client Services</t>
  </si>
  <si>
    <t>Finance:  Real Estate</t>
  </si>
  <si>
    <t>Finance:  Sales and Trading</t>
  </si>
  <si>
    <t>Finance:  Venture Capital/Private Equity</t>
  </si>
  <si>
    <t>General Management</t>
  </si>
  <si>
    <t>Human Resources</t>
  </si>
  <si>
    <t>Information Systems:  Analysis</t>
  </si>
  <si>
    <t>Marketing</t>
  </si>
  <si>
    <t>Marketing:  Advertising/Communications</t>
  </si>
  <si>
    <t>Marketing:  Brand/Product Management</t>
  </si>
  <si>
    <t>Marketing:  Research</t>
  </si>
  <si>
    <t>Marketing:  Sales</t>
  </si>
  <si>
    <t>Multiple</t>
  </si>
  <si>
    <t>Operations/Production</t>
  </si>
  <si>
    <t>Project Management</t>
  </si>
  <si>
    <t>Strategic Planning</t>
  </si>
  <si>
    <t>Unspecified</t>
  </si>
  <si>
    <r>
      <t xml:space="preserve">(1) </t>
    </r>
    <r>
      <rPr>
        <sz val="10"/>
        <rFont val="Arial"/>
      </rPr>
      <t>Compensation information is self-reported. Insufficient data indicates less than 1 percent reporting.</t>
    </r>
  </si>
  <si>
    <t>Top Five Functions:  Intern</t>
  </si>
  <si>
    <r>
      <t xml:space="preserve">(1)  </t>
    </r>
    <r>
      <rPr>
        <sz val="10"/>
        <rFont val="Arial"/>
      </rPr>
      <t>14 students in the Class of 2000 reported having 2 internships</t>
    </r>
  </si>
  <si>
    <t>Total Top 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</si>
</sst>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4" fontId="2" fillId="0" borderId="0" xfId="2" applyNumberFormat="1" applyFont="1" applyAlignment="1">
      <alignment horizontal="center"/>
    </xf>
    <xf numFmtId="165" fontId="1" fillId="0" borderId="0" xfId="1" applyNumberFormat="1"/>
    <xf numFmtId="165" fontId="2" fillId="0" borderId="0" xfId="1" applyNumberFormat="1" applyFont="1"/>
    <xf numFmtId="15" fontId="2" fillId="0" borderId="0" xfId="0" quotePrefix="1" applyNumberFormat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2" xfId="0" applyFont="1" applyBorder="1" applyAlignment="1"/>
    <xf numFmtId="0" fontId="4" fillId="0" borderId="0" xfId="0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165" fontId="4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4" fontId="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5" fillId="0" borderId="0" xfId="0" applyFont="1"/>
    <xf numFmtId="165" fontId="1" fillId="0" borderId="0" xfId="1" applyNumberFormat="1" applyFont="1"/>
    <xf numFmtId="0" fontId="6" fillId="0" borderId="0" xfId="0" applyFont="1"/>
    <xf numFmtId="164" fontId="1" fillId="0" borderId="0" xfId="2" applyNumberFormat="1" applyAlignment="1">
      <alignment horizontal="center"/>
    </xf>
    <xf numFmtId="164" fontId="2" fillId="0" borderId="0" xfId="2" applyNumberFormat="1" applyFont="1"/>
    <xf numFmtId="164" fontId="1" fillId="0" borderId="0" xfId="2" applyNumberFormat="1"/>
    <xf numFmtId="0" fontId="0" fillId="0" borderId="0" xfId="0" applyFill="1" applyBorder="1" applyAlignment="1"/>
    <xf numFmtId="164" fontId="1" fillId="0" borderId="0" xfId="2" applyNumberFormat="1" applyFill="1" applyBorder="1" applyAlignment="1"/>
    <xf numFmtId="165" fontId="1" fillId="0" borderId="0" xfId="1" applyNumberFormat="1" applyFill="1" applyBorder="1" applyAlignment="1"/>
    <xf numFmtId="165" fontId="1" fillId="0" borderId="0" xfId="1" applyNumberFormat="1" applyFont="1" applyFill="1" applyBorder="1" applyAlignment="1"/>
    <xf numFmtId="0" fontId="2" fillId="0" borderId="2" xfId="0" applyFont="1" applyFill="1" applyBorder="1" applyAlignment="1"/>
    <xf numFmtId="164" fontId="2" fillId="0" borderId="2" xfId="2" applyNumberFormat="1" applyFont="1" applyFill="1" applyBorder="1" applyAlignment="1"/>
    <xf numFmtId="165" fontId="2" fillId="0" borderId="2" xfId="1" applyNumberFormat="1" applyFont="1" applyFill="1" applyBorder="1" applyAlignment="1"/>
    <xf numFmtId="0" fontId="0" fillId="0" borderId="2" xfId="0" applyFill="1" applyBorder="1" applyAlignment="1"/>
    <xf numFmtId="0" fontId="6" fillId="0" borderId="0" xfId="0" applyFont="1" applyFill="1" applyBorder="1" applyAlignment="1"/>
    <xf numFmtId="164" fontId="6" fillId="0" borderId="0" xfId="2" applyNumberFormat="1" applyFont="1" applyFill="1" applyBorder="1" applyAlignment="1"/>
    <xf numFmtId="164" fontId="6" fillId="0" borderId="0" xfId="2" applyNumberFormat="1" applyFont="1"/>
    <xf numFmtId="0" fontId="2" fillId="0" borderId="0" xfId="0" quotePrefix="1" applyFont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/>
    <xf numFmtId="164" fontId="2" fillId="0" borderId="0" xfId="2" applyNumberFormat="1" applyFont="1" applyFill="1" applyBorder="1" applyAlignmen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 indent="1"/>
    </xf>
    <xf numFmtId="0" fontId="2" fillId="0" borderId="4" xfId="0" applyFont="1" applyBorder="1" applyAlignment="1">
      <alignment horizontal="left"/>
    </xf>
    <xf numFmtId="164" fontId="2" fillId="0" borderId="4" xfId="2" applyNumberFormat="1" applyFont="1" applyBorder="1"/>
    <xf numFmtId="0" fontId="2" fillId="0" borderId="4" xfId="0" applyFont="1" applyBorder="1"/>
    <xf numFmtId="0" fontId="0" fillId="0" borderId="4" xfId="0" applyBorder="1"/>
    <xf numFmtId="9" fontId="1" fillId="0" borderId="0" xfId="2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2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Five Functions-Intern
</a:t>
            </a:r>
          </a:p>
        </c:rich>
      </c:tx>
      <c:layout>
        <c:manualLayout>
          <c:xMode val="edge"/>
          <c:yMode val="edge"/>
          <c:x val="0.30351927888969632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3108535262594549"/>
          <c:y val="0.48461659809845276"/>
          <c:w val="0.1378300107035336"/>
          <c:h val="0.241026244556902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626-424B-B9FB-B5E15539BCB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26-424B-B9FB-B5E15539BCB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626-424B-B9FB-B5E15539BCB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26-424B-B9FB-B5E15539BCB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626-424B-B9FB-B5E15539BCB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26-424B-B9FB-B5E15539BCB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6393016570788308"/>
                  <c:y val="0.14359010314028231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Finance:  Investment Banking
19.3%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6-424B-B9FB-B5E15539BCB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6539644241749505"/>
                  <c:y val="0.52564234185281911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Consulting
18.1%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6-424B-B9FB-B5E15539BCB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7448728642154743"/>
                  <c:y val="0.78205324031760892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Finance:  Sales and Trading
12.4%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6-424B-B9FB-B5E15539BCB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7.7712665609439152E-2"/>
                  <c:y val="0.70000175280887622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Finance:  Company Finance (Analysis/ Treasury)
9.6%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6-424B-B9FB-B5E15539BC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5307986124783875E-2"/>
                  <c:y val="0.38718045668183265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Finance:  Investment Management/ Research
9.4%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6-424B-B9FB-B5E15539BCB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9.8240539544007993E-2"/>
                  <c:y val="0.17948762892535289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All Others
31.1%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6-424B-B9FB-B5E15539BC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'Top Five Functions'!$A$7:$A$12</c:f>
              <c:strCache>
                <c:ptCount val="6"/>
                <c:pt idx="0">
                  <c:v>Finance:  Investment Banking</c:v>
                </c:pt>
                <c:pt idx="1">
                  <c:v>Consulting</c:v>
                </c:pt>
                <c:pt idx="2">
                  <c:v>Finance:  Sales and Trading</c:v>
                </c:pt>
                <c:pt idx="3">
                  <c:v>Finance:  Company Finance (Analysis/Treasury)</c:v>
                </c:pt>
                <c:pt idx="4">
                  <c:v>Finance:  Investment Management/Research</c:v>
                </c:pt>
                <c:pt idx="5">
                  <c:v>All Others</c:v>
                </c:pt>
              </c:strCache>
            </c:strRef>
          </c:cat>
          <c:val>
            <c:numRef>
              <c:f>'Top Five Functions'!$B$7:$B$12</c:f>
              <c:numCache>
                <c:formatCode>0.0%</c:formatCode>
                <c:ptCount val="6"/>
                <c:pt idx="0">
                  <c:v>0.19277108433734941</c:v>
                </c:pt>
                <c:pt idx="1">
                  <c:v>0.18072289156626506</c:v>
                </c:pt>
                <c:pt idx="2">
                  <c:v>0.12449799196787148</c:v>
                </c:pt>
                <c:pt idx="3">
                  <c:v>9.6385542168674704E-2</c:v>
                </c:pt>
                <c:pt idx="4">
                  <c:v>9.4377510040160636E-2</c:v>
                </c:pt>
                <c:pt idx="5">
                  <c:v>0.3112449799196787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6-424B-B9FB-B5E15539BC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Five Industries- Intern
</a:t>
            </a:r>
          </a:p>
        </c:rich>
      </c:tx>
      <c:layout>
        <c:manualLayout>
          <c:xMode val="edge"/>
          <c:yMode val="edge"/>
          <c:x val="0.28197694430821924"/>
          <c:y val="3.3163265306122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3168635288423257"/>
          <c:y val="0.48724489795918369"/>
          <c:w val="0.13662800394315777"/>
          <c:h val="0.2397959183673469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95D-4BA5-B85D-5EE6C6183F2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5D-4BA5-B85D-5EE6C6183F2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95D-4BA5-B85D-5EE6C6183F2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5D-4BA5-B85D-5EE6C6183F2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95D-4BA5-B85D-5EE6C6183F2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95D-4BA5-B85D-5EE6C6183F2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5261674223912602"/>
                  <c:y val="0.19642857142857142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Financial Services - Investment Banking/ Brokerage
29.9%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5D-4BA5-B85D-5EE6C6183F2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4970976343182474"/>
                  <c:y val="0.70918367346938771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Consulting
16.1%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5D-4BA5-B85D-5EE6C6183F2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51192705867824"/>
                  <c:y val="0.86479591836734693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Technology(1)
12.2%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5D-4BA5-B85D-5EE6C6183F2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465123706284425"/>
                  <c:y val="0.76275510204081631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Financial Services - Diversified Financial Service
6.6%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5D-4BA5-B85D-5EE6C6183F2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6.6860512567928271E-2"/>
                  <c:y val="0.44642857142857145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Financial Services - Investment Management
6.0%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5D-4BA5-B85D-5EE6C6183F2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9040711187823051"/>
                  <c:y val="0.19387755102040816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All Others
29.1%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5D-4BA5-B85D-5EE6C6183F2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'Top Five Industries'!$A$7:$A$12</c:f>
              <c:strCache>
                <c:ptCount val="6"/>
                <c:pt idx="0">
                  <c:v>Financial Services - Investment Banking/Brokerage</c:v>
                </c:pt>
                <c:pt idx="1">
                  <c:v>Consulting</c:v>
                </c:pt>
                <c:pt idx="2">
                  <c:v>Technology(1)</c:v>
                </c:pt>
                <c:pt idx="3">
                  <c:v>Financial Services - Diversified Financial Service</c:v>
                </c:pt>
                <c:pt idx="4">
                  <c:v>Financial Services - Investment Management</c:v>
                </c:pt>
                <c:pt idx="5">
                  <c:v>All Others</c:v>
                </c:pt>
              </c:strCache>
            </c:strRef>
          </c:cat>
          <c:val>
            <c:numRef>
              <c:f>'Top Five Industries'!$B$7:$B$12</c:f>
              <c:numCache>
                <c:formatCode>0.0%</c:formatCode>
                <c:ptCount val="6"/>
                <c:pt idx="0">
                  <c:v>0.29919678714859438</c:v>
                </c:pt>
                <c:pt idx="1">
                  <c:v>0.1606425702811245</c:v>
                </c:pt>
                <c:pt idx="2">
                  <c:v>0.12248995983935743</c:v>
                </c:pt>
                <c:pt idx="3">
                  <c:v>6.6265060240963861E-2</c:v>
                </c:pt>
                <c:pt idx="4">
                  <c:v>6.0240963855421686E-2</c:v>
                </c:pt>
                <c:pt idx="5">
                  <c:v>0.29116465863453816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5D-4BA5-B85D-5EE6C6183F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0</xdr:rowOff>
    </xdr:from>
    <xdr:to>
      <xdr:col>7</xdr:col>
      <xdr:colOff>0</xdr:colOff>
      <xdr:row>39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44AB428-8D10-4D63-BD5D-43AC79170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19050</xdr:rowOff>
    </xdr:from>
    <xdr:to>
      <xdr:col>5</xdr:col>
      <xdr:colOff>590550</xdr:colOff>
      <xdr:row>43</xdr:row>
      <xdr:rowOff>28575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D37F824-146C-4ACB-9CA7-3D60469B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/>
  </sheetViews>
  <sheetFormatPr defaultRowHeight="12.75" x14ac:dyDescent="0.2"/>
  <cols>
    <col min="1" max="1" width="45" customWidth="1"/>
    <col min="4" max="4" width="17.140625" bestFit="1" customWidth="1"/>
    <col min="5" max="5" width="10.5703125" bestFit="1" customWidth="1"/>
  </cols>
  <sheetData>
    <row r="1" spans="1:6" x14ac:dyDescent="0.2">
      <c r="A1" s="1" t="s">
        <v>0</v>
      </c>
      <c r="B1" s="24"/>
      <c r="C1" s="1"/>
      <c r="D1" s="3"/>
      <c r="E1" s="3"/>
      <c r="F1" s="3"/>
    </row>
    <row r="2" spans="1:6" x14ac:dyDescent="0.2">
      <c r="A2" s="1" t="s">
        <v>98</v>
      </c>
      <c r="B2" s="24"/>
      <c r="C2" s="1"/>
      <c r="D2" s="4"/>
      <c r="E2" s="3"/>
      <c r="F2" s="3"/>
    </row>
    <row r="3" spans="1:6" x14ac:dyDescent="0.2">
      <c r="A3" s="1"/>
      <c r="B3" s="24"/>
      <c r="C3" s="1"/>
      <c r="D3" s="4"/>
      <c r="E3" s="3"/>
      <c r="F3" s="3"/>
    </row>
    <row r="4" spans="1:6" ht="14.25" x14ac:dyDescent="0.2">
      <c r="A4" s="1" t="s">
        <v>37</v>
      </c>
      <c r="B4" s="24"/>
      <c r="C4" s="1"/>
      <c r="D4" s="4"/>
      <c r="E4" s="3"/>
      <c r="F4" s="3"/>
    </row>
    <row r="5" spans="1:6" x14ac:dyDescent="0.2">
      <c r="A5" s="5" t="s">
        <v>2</v>
      </c>
      <c r="B5" s="24"/>
      <c r="C5" s="1"/>
      <c r="D5" s="4"/>
      <c r="E5" s="4"/>
      <c r="F5" s="4"/>
    </row>
    <row r="6" spans="1:6" x14ac:dyDescent="0.2">
      <c r="A6" s="45" t="s">
        <v>99</v>
      </c>
      <c r="B6" s="6" t="s">
        <v>4</v>
      </c>
      <c r="C6" s="6" t="s">
        <v>5</v>
      </c>
      <c r="D6" s="6" t="s">
        <v>100</v>
      </c>
      <c r="E6" s="6" t="s">
        <v>101</v>
      </c>
      <c r="F6" s="6" t="s">
        <v>6</v>
      </c>
    </row>
    <row r="7" spans="1:6" x14ac:dyDescent="0.2">
      <c r="A7" s="46"/>
      <c r="B7" s="7"/>
      <c r="C7" s="7" t="s">
        <v>7</v>
      </c>
      <c r="D7" s="7" t="s">
        <v>8</v>
      </c>
      <c r="E7" s="7" t="s">
        <v>8</v>
      </c>
      <c r="F7" s="7" t="s">
        <v>8</v>
      </c>
    </row>
    <row r="8" spans="1:6" ht="13.5" thickBot="1" x14ac:dyDescent="0.25">
      <c r="A8" s="8"/>
      <c r="B8" s="8"/>
      <c r="C8" s="8"/>
      <c r="D8" s="8" t="s">
        <v>9</v>
      </c>
      <c r="E8" s="8" t="s">
        <v>9</v>
      </c>
      <c r="F8" s="8" t="s">
        <v>9</v>
      </c>
    </row>
    <row r="9" spans="1:6" ht="14.25" x14ac:dyDescent="0.2">
      <c r="A9" s="26" t="s">
        <v>45</v>
      </c>
      <c r="B9" s="27">
        <f>+C9/$C$35</f>
        <v>4.0160642570281121E-3</v>
      </c>
      <c r="C9" s="26">
        <v>2</v>
      </c>
      <c r="D9" s="28" t="s">
        <v>38</v>
      </c>
      <c r="E9" s="28"/>
      <c r="F9" s="28"/>
    </row>
    <row r="10" spans="1:6" x14ac:dyDescent="0.2">
      <c r="A10" s="26" t="s">
        <v>50</v>
      </c>
      <c r="B10" s="27">
        <f t="shared" ref="B10:B34" si="0">+C10/$C$35</f>
        <v>0.18072289156626506</v>
      </c>
      <c r="C10" s="26">
        <v>90</v>
      </c>
      <c r="D10" s="28">
        <v>1760</v>
      </c>
      <c r="E10" s="28">
        <v>9533</v>
      </c>
      <c r="F10" s="28">
        <v>8000</v>
      </c>
    </row>
    <row r="11" spans="1:6" x14ac:dyDescent="0.2">
      <c r="A11" s="43" t="s">
        <v>102</v>
      </c>
      <c r="B11" s="44">
        <f>SUM(B12:B19)</f>
        <v>0.58232931726907633</v>
      </c>
      <c r="C11" s="43">
        <f>SUM(C12:C19)</f>
        <v>290</v>
      </c>
      <c r="D11" s="28"/>
      <c r="E11" s="28"/>
      <c r="F11" s="28"/>
    </row>
    <row r="12" spans="1:6" ht="14.25" x14ac:dyDescent="0.2">
      <c r="A12" s="47" t="s">
        <v>103</v>
      </c>
      <c r="B12" s="27">
        <f t="shared" si="0"/>
        <v>8.0321285140562242E-3</v>
      </c>
      <c r="C12" s="26">
        <v>4</v>
      </c>
      <c r="D12" s="28" t="s">
        <v>38</v>
      </c>
      <c r="E12" s="28"/>
      <c r="F12" s="28"/>
    </row>
    <row r="13" spans="1:6" x14ac:dyDescent="0.2">
      <c r="A13" s="47" t="s">
        <v>104</v>
      </c>
      <c r="B13" s="27">
        <f t="shared" si="0"/>
        <v>9.6385542168674704E-2</v>
      </c>
      <c r="C13" s="26">
        <v>48</v>
      </c>
      <c r="D13" s="28">
        <v>3600</v>
      </c>
      <c r="E13" s="28">
        <v>6100</v>
      </c>
      <c r="F13" s="28">
        <v>5125</v>
      </c>
    </row>
    <row r="14" spans="1:6" x14ac:dyDescent="0.2">
      <c r="A14" s="47" t="s">
        <v>105</v>
      </c>
      <c r="B14" s="27">
        <f t="shared" si="0"/>
        <v>0.19277108433734941</v>
      </c>
      <c r="C14" s="26">
        <v>96</v>
      </c>
      <c r="D14" s="28">
        <v>1600</v>
      </c>
      <c r="E14" s="28">
        <v>9167</v>
      </c>
      <c r="F14" s="28">
        <v>6250</v>
      </c>
    </row>
    <row r="15" spans="1:6" x14ac:dyDescent="0.2">
      <c r="A15" s="47" t="s">
        <v>106</v>
      </c>
      <c r="B15" s="27">
        <f t="shared" si="0"/>
        <v>9.4377510040160636E-2</v>
      </c>
      <c r="C15" s="26">
        <v>47</v>
      </c>
      <c r="D15" s="28">
        <v>2900</v>
      </c>
      <c r="E15" s="28">
        <v>7000</v>
      </c>
      <c r="F15" s="28">
        <v>5800</v>
      </c>
    </row>
    <row r="16" spans="1:6" x14ac:dyDescent="0.2">
      <c r="A16" s="47" t="s">
        <v>107</v>
      </c>
      <c r="B16" s="27">
        <f t="shared" si="0"/>
        <v>2.0080321285140562E-2</v>
      </c>
      <c r="C16" s="26">
        <v>10</v>
      </c>
      <c r="D16" s="28">
        <v>5800</v>
      </c>
      <c r="E16" s="28">
        <v>6400</v>
      </c>
      <c r="F16" s="28">
        <v>6250</v>
      </c>
    </row>
    <row r="17" spans="1:6" x14ac:dyDescent="0.2">
      <c r="A17" s="47" t="s">
        <v>108</v>
      </c>
      <c r="B17" s="27">
        <f t="shared" si="0"/>
        <v>1.0040160642570281E-2</v>
      </c>
      <c r="C17" s="26">
        <v>5</v>
      </c>
      <c r="D17" s="28">
        <v>4000</v>
      </c>
      <c r="E17" s="28">
        <v>6500</v>
      </c>
      <c r="F17" s="28">
        <v>5600</v>
      </c>
    </row>
    <row r="18" spans="1:6" x14ac:dyDescent="0.2">
      <c r="A18" s="47" t="s">
        <v>109</v>
      </c>
      <c r="B18" s="27">
        <f t="shared" si="0"/>
        <v>0.12449799196787148</v>
      </c>
      <c r="C18" s="26">
        <v>62</v>
      </c>
      <c r="D18" s="28">
        <v>2300</v>
      </c>
      <c r="E18" s="28">
        <v>6833</v>
      </c>
      <c r="F18" s="28">
        <v>6250</v>
      </c>
    </row>
    <row r="19" spans="1:6" x14ac:dyDescent="0.2">
      <c r="A19" s="47" t="s">
        <v>110</v>
      </c>
      <c r="B19" s="27">
        <f t="shared" si="0"/>
        <v>3.614457831325301E-2</v>
      </c>
      <c r="C19" s="26">
        <v>18</v>
      </c>
      <c r="D19" s="28">
        <v>4000</v>
      </c>
      <c r="E19" s="28">
        <v>6800</v>
      </c>
      <c r="F19" s="28">
        <v>5800</v>
      </c>
    </row>
    <row r="20" spans="1:6" x14ac:dyDescent="0.2">
      <c r="A20" s="26" t="s">
        <v>111</v>
      </c>
      <c r="B20" s="27">
        <f t="shared" si="0"/>
        <v>1.2048192771084338E-2</v>
      </c>
      <c r="C20" s="26">
        <v>6</v>
      </c>
      <c r="D20" s="28">
        <v>4000</v>
      </c>
      <c r="E20" s="28">
        <v>7000</v>
      </c>
      <c r="F20" s="28">
        <v>5500</v>
      </c>
    </row>
    <row r="21" spans="1:6" ht="14.25" x14ac:dyDescent="0.2">
      <c r="A21" s="26" t="s">
        <v>112</v>
      </c>
      <c r="B21" s="27">
        <f t="shared" si="0"/>
        <v>2.008032128514056E-3</v>
      </c>
      <c r="C21" s="26">
        <v>1</v>
      </c>
      <c r="D21" s="28" t="s">
        <v>38</v>
      </c>
      <c r="E21" s="28"/>
      <c r="F21" s="28"/>
    </row>
    <row r="22" spans="1:6" ht="14.25" x14ac:dyDescent="0.2">
      <c r="A22" s="26" t="s">
        <v>113</v>
      </c>
      <c r="B22" s="27">
        <f t="shared" si="0"/>
        <v>2.008032128514056E-3</v>
      </c>
      <c r="C22" s="26">
        <v>1</v>
      </c>
      <c r="D22" s="28" t="s">
        <v>38</v>
      </c>
      <c r="E22" s="28"/>
      <c r="F22" s="28"/>
    </row>
    <row r="23" spans="1:6" ht="14.25" x14ac:dyDescent="0.2">
      <c r="A23" s="26" t="s">
        <v>68</v>
      </c>
      <c r="B23" s="27">
        <f t="shared" si="0"/>
        <v>6.024096385542169E-3</v>
      </c>
      <c r="C23" s="26">
        <v>3</v>
      </c>
      <c r="D23" s="28" t="s">
        <v>38</v>
      </c>
      <c r="E23" s="28"/>
      <c r="F23" s="28"/>
    </row>
    <row r="24" spans="1:6" x14ac:dyDescent="0.2">
      <c r="A24" s="43" t="s">
        <v>114</v>
      </c>
      <c r="B24" s="44">
        <f>SUM(B25:B28)</f>
        <v>0.11445783132530121</v>
      </c>
      <c r="C24" s="43">
        <f>SUM(C25:C28)</f>
        <v>57</v>
      </c>
      <c r="D24" s="28"/>
      <c r="E24" s="28"/>
      <c r="F24" s="28"/>
    </row>
    <row r="25" spans="1:6" ht="14.25" x14ac:dyDescent="0.2">
      <c r="A25" s="47" t="s">
        <v>115</v>
      </c>
      <c r="B25" s="27">
        <f t="shared" si="0"/>
        <v>6.024096385542169E-3</v>
      </c>
      <c r="C25" s="26">
        <v>3</v>
      </c>
      <c r="D25" s="28" t="s">
        <v>38</v>
      </c>
      <c r="E25" s="28"/>
      <c r="F25" s="28"/>
    </row>
    <row r="26" spans="1:6" x14ac:dyDescent="0.2">
      <c r="A26" s="47" t="s">
        <v>116</v>
      </c>
      <c r="B26" s="27">
        <f t="shared" si="0"/>
        <v>8.6345381526104423E-2</v>
      </c>
      <c r="C26" s="26">
        <v>43</v>
      </c>
      <c r="D26" s="28">
        <v>1000</v>
      </c>
      <c r="E26" s="28">
        <v>7508</v>
      </c>
      <c r="F26" s="28">
        <v>5300</v>
      </c>
    </row>
    <row r="27" spans="1:6" x14ac:dyDescent="0.2">
      <c r="A27" s="47" t="s">
        <v>117</v>
      </c>
      <c r="B27" s="27">
        <f t="shared" si="0"/>
        <v>2.0080321285140562E-2</v>
      </c>
      <c r="C27" s="26">
        <v>10</v>
      </c>
      <c r="D27" s="28">
        <v>4140</v>
      </c>
      <c r="E27" s="28">
        <v>7000</v>
      </c>
      <c r="F27" s="28">
        <v>4500</v>
      </c>
    </row>
    <row r="28" spans="1:6" ht="14.25" x14ac:dyDescent="0.2">
      <c r="A28" s="47" t="s">
        <v>118</v>
      </c>
      <c r="B28" s="27">
        <f t="shared" si="0"/>
        <v>2.008032128514056E-3</v>
      </c>
      <c r="C28" s="26">
        <v>1</v>
      </c>
      <c r="D28" s="28" t="s">
        <v>38</v>
      </c>
      <c r="E28" s="28"/>
      <c r="F28" s="28"/>
    </row>
    <row r="29" spans="1:6" x14ac:dyDescent="0.2">
      <c r="A29" s="26" t="s">
        <v>119</v>
      </c>
      <c r="B29" s="27">
        <f t="shared" si="0"/>
        <v>1.8072289156626505E-2</v>
      </c>
      <c r="C29" s="26">
        <v>9</v>
      </c>
      <c r="D29" s="28">
        <v>833</v>
      </c>
      <c r="E29" s="28">
        <v>7500</v>
      </c>
      <c r="F29" s="28">
        <v>3500</v>
      </c>
    </row>
    <row r="30" spans="1:6" ht="14.25" x14ac:dyDescent="0.2">
      <c r="A30" s="26" t="s">
        <v>120</v>
      </c>
      <c r="B30" s="27">
        <f t="shared" si="0"/>
        <v>4.0160642570281121E-3</v>
      </c>
      <c r="C30" s="26">
        <v>2</v>
      </c>
      <c r="D30" s="28" t="s">
        <v>38</v>
      </c>
      <c r="E30" s="28"/>
      <c r="F30" s="28"/>
    </row>
    <row r="31" spans="1:6" x14ac:dyDescent="0.2">
      <c r="A31" s="26" t="s">
        <v>35</v>
      </c>
      <c r="B31" s="27">
        <f t="shared" si="0"/>
        <v>1.0040160642570281E-2</v>
      </c>
      <c r="C31" s="26">
        <v>5</v>
      </c>
      <c r="D31" s="28">
        <v>3393</v>
      </c>
      <c r="E31" s="28">
        <v>5800</v>
      </c>
      <c r="F31" s="28">
        <v>4900</v>
      </c>
    </row>
    <row r="32" spans="1:6" ht="14.25" x14ac:dyDescent="0.2">
      <c r="A32" s="26" t="s">
        <v>121</v>
      </c>
      <c r="B32" s="27">
        <f t="shared" si="0"/>
        <v>4.0160642570281121E-3</v>
      </c>
      <c r="C32" s="26">
        <v>2</v>
      </c>
      <c r="D32" s="28" t="s">
        <v>38</v>
      </c>
      <c r="E32" s="28"/>
      <c r="F32" s="28"/>
    </row>
    <row r="33" spans="1:6" x14ac:dyDescent="0.2">
      <c r="A33" s="26" t="s">
        <v>122</v>
      </c>
      <c r="B33" s="27">
        <f t="shared" si="0"/>
        <v>5.8232931726907633E-2</v>
      </c>
      <c r="C33" s="26">
        <v>29</v>
      </c>
      <c r="D33" s="28">
        <v>2000</v>
      </c>
      <c r="E33" s="28">
        <v>8800</v>
      </c>
      <c r="F33" s="28">
        <v>5000</v>
      </c>
    </row>
    <row r="34" spans="1:6" ht="14.25" x14ac:dyDescent="0.2">
      <c r="A34" s="26" t="s">
        <v>123</v>
      </c>
      <c r="B34" s="27">
        <f t="shared" si="0"/>
        <v>2.008032128514056E-3</v>
      </c>
      <c r="C34" s="26">
        <v>1</v>
      </c>
      <c r="D34" s="28" t="s">
        <v>38</v>
      </c>
      <c r="E34" s="28"/>
      <c r="F34" s="28"/>
    </row>
    <row r="35" spans="1:6" ht="13.5" thickBot="1" x14ac:dyDescent="0.25">
      <c r="A35" s="30" t="s">
        <v>83</v>
      </c>
      <c r="B35" s="31">
        <f>SUM(B9:B34)-B24-B11</f>
        <v>1</v>
      </c>
      <c r="C35" s="30">
        <f>SUM(C9:C34)-C24-C11</f>
        <v>498</v>
      </c>
      <c r="D35" s="32">
        <v>800</v>
      </c>
      <c r="E35" s="32">
        <v>9533</v>
      </c>
      <c r="F35" s="32">
        <v>6000</v>
      </c>
    </row>
    <row r="36" spans="1:6" ht="14.25" x14ac:dyDescent="0.2">
      <c r="A36" s="34" t="s">
        <v>124</v>
      </c>
      <c r="B36" s="35"/>
      <c r="C36" s="34"/>
      <c r="D36" s="28"/>
      <c r="E36" s="28"/>
      <c r="F36" s="28"/>
    </row>
    <row r="37" spans="1:6" ht="14.25" x14ac:dyDescent="0.2">
      <c r="A37" s="22" t="s">
        <v>85</v>
      </c>
      <c r="B37" s="36"/>
      <c r="C37" s="22"/>
      <c r="D37" s="3"/>
      <c r="E37" s="3"/>
      <c r="F37" s="3"/>
    </row>
  </sheetData>
  <phoneticPr fontId="0" type="noConversion"/>
  <pageMargins left="0.75" right="0.75" top="1" bottom="0.5" header="0.5" footer="0.5"/>
  <pageSetup orientation="landscape" horizontalDpi="4294967292" verticalDpi="0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2.75" x14ac:dyDescent="0.2"/>
  <cols>
    <col min="1" max="1" width="42.140625" customWidth="1"/>
    <col min="2" max="2" width="10.7109375" style="25" customWidth="1"/>
    <col min="3" max="3" width="8.140625" bestFit="1" customWidth="1"/>
  </cols>
  <sheetData>
    <row r="1" spans="1:4" x14ac:dyDescent="0.2">
      <c r="A1" s="1" t="s">
        <v>0</v>
      </c>
      <c r="B1" s="24"/>
      <c r="C1" s="1"/>
    </row>
    <row r="2" spans="1:4" x14ac:dyDescent="0.2">
      <c r="A2" s="1" t="s">
        <v>125</v>
      </c>
      <c r="B2" s="24"/>
      <c r="C2" s="1"/>
    </row>
    <row r="4" spans="1:4" x14ac:dyDescent="0.2">
      <c r="A4" s="1" t="s">
        <v>90</v>
      </c>
      <c r="B4" s="24"/>
      <c r="C4" s="1"/>
    </row>
    <row r="5" spans="1:4" x14ac:dyDescent="0.2">
      <c r="A5" s="37" t="s">
        <v>2</v>
      </c>
      <c r="B5" s="24"/>
      <c r="C5" s="1"/>
    </row>
    <row r="6" spans="1:4" ht="13.5" thickBot="1" x14ac:dyDescent="0.25">
      <c r="A6" s="48" t="s">
        <v>99</v>
      </c>
      <c r="B6" s="49" t="s">
        <v>4</v>
      </c>
      <c r="C6" s="50" t="s">
        <v>91</v>
      </c>
      <c r="D6" s="51"/>
    </row>
    <row r="7" spans="1:4" x14ac:dyDescent="0.2">
      <c r="A7" s="26" t="s">
        <v>105</v>
      </c>
      <c r="B7" s="27">
        <f>+C7/$C$13</f>
        <v>0.19277108433734941</v>
      </c>
      <c r="C7" s="26">
        <v>96</v>
      </c>
      <c r="D7" s="54"/>
    </row>
    <row r="8" spans="1:4" x14ac:dyDescent="0.2">
      <c r="A8" s="26" t="s">
        <v>50</v>
      </c>
      <c r="B8" s="27">
        <f t="shared" ref="B8:B13" si="0">+C8/$C$13</f>
        <v>0.18072289156626506</v>
      </c>
      <c r="C8" s="26">
        <v>90</v>
      </c>
      <c r="D8" s="54"/>
    </row>
    <row r="9" spans="1:4" x14ac:dyDescent="0.2">
      <c r="A9" s="26" t="s">
        <v>109</v>
      </c>
      <c r="B9" s="27">
        <f t="shared" si="0"/>
        <v>0.12449799196787148</v>
      </c>
      <c r="C9" s="26">
        <v>62</v>
      </c>
      <c r="D9" s="54"/>
    </row>
    <row r="10" spans="1:4" x14ac:dyDescent="0.2">
      <c r="A10" s="26" t="s">
        <v>104</v>
      </c>
      <c r="B10" s="27">
        <f t="shared" si="0"/>
        <v>9.6385542168674704E-2</v>
      </c>
      <c r="C10" s="26">
        <v>48</v>
      </c>
      <c r="D10" s="54"/>
    </row>
    <row r="11" spans="1:4" x14ac:dyDescent="0.2">
      <c r="A11" s="26" t="s">
        <v>106</v>
      </c>
      <c r="B11" s="27">
        <f t="shared" si="0"/>
        <v>9.4377510040160636E-2</v>
      </c>
      <c r="C11" s="26">
        <v>47</v>
      </c>
      <c r="D11" s="54"/>
    </row>
    <row r="12" spans="1:4" x14ac:dyDescent="0.2">
      <c r="A12" s="26" t="s">
        <v>92</v>
      </c>
      <c r="B12" s="27">
        <f t="shared" si="0"/>
        <v>0.3112449799196787</v>
      </c>
      <c r="C12" s="26">
        <v>155</v>
      </c>
      <c r="D12" s="54"/>
    </row>
    <row r="13" spans="1:4" ht="13.5" thickBot="1" x14ac:dyDescent="0.25">
      <c r="A13" s="30" t="s">
        <v>83</v>
      </c>
      <c r="B13" s="31">
        <f t="shared" si="0"/>
        <v>1</v>
      </c>
      <c r="C13" s="40">
        <v>498</v>
      </c>
      <c r="D13" s="55"/>
    </row>
    <row r="14" spans="1:4" ht="14.25" x14ac:dyDescent="0.2">
      <c r="A14" s="22" t="s">
        <v>126</v>
      </c>
      <c r="B14" s="27"/>
      <c r="C14" s="52"/>
    </row>
    <row r="15" spans="1:4" x14ac:dyDescent="0.2">
      <c r="B15" s="27"/>
      <c r="C15" s="26"/>
    </row>
    <row r="16" spans="1:4" x14ac:dyDescent="0.2">
      <c r="A16" s="43" t="s">
        <v>127</v>
      </c>
      <c r="B16" s="44">
        <f>SUM(B7:B11)</f>
        <v>0.68875502008032119</v>
      </c>
      <c r="C16" s="43">
        <f>SUM(C7:C11)</f>
        <v>343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52" sqref="A52"/>
    </sheetView>
  </sheetViews>
  <sheetFormatPr defaultRowHeight="12.75" x14ac:dyDescent="0.2"/>
  <cols>
    <col min="1" max="1" width="43.85546875" customWidth="1"/>
    <col min="2" max="2" width="8" bestFit="1" customWidth="1"/>
    <col min="3" max="3" width="8.140625" bestFit="1" customWidth="1"/>
    <col min="4" max="4" width="17.140625" bestFit="1" customWidth="1"/>
    <col min="5" max="5" width="11.140625" bestFit="1" customWidth="1"/>
    <col min="6" max="6" width="8.85546875" bestFit="1" customWidth="1"/>
  </cols>
  <sheetData>
    <row r="1" spans="1:7" x14ac:dyDescent="0.2">
      <c r="A1" s="1" t="s">
        <v>0</v>
      </c>
      <c r="B1" s="24"/>
      <c r="C1" s="1"/>
      <c r="D1" s="3"/>
      <c r="E1" s="3"/>
      <c r="F1" s="3"/>
    </row>
    <row r="2" spans="1:7" x14ac:dyDescent="0.2">
      <c r="A2" s="1" t="s">
        <v>41</v>
      </c>
      <c r="B2" s="24"/>
      <c r="C2" s="1"/>
      <c r="D2" s="3"/>
      <c r="E2" s="3"/>
      <c r="F2" s="3"/>
    </row>
    <row r="3" spans="1:7" x14ac:dyDescent="0.2">
      <c r="B3" s="25"/>
      <c r="D3" s="3"/>
      <c r="E3" s="3"/>
      <c r="F3" s="3"/>
    </row>
    <row r="4" spans="1:7" ht="14.25" x14ac:dyDescent="0.2">
      <c r="A4" s="1" t="s">
        <v>37</v>
      </c>
      <c r="B4" s="24"/>
      <c r="C4" s="1"/>
      <c r="D4" s="4"/>
      <c r="E4" s="4"/>
      <c r="F4" s="4"/>
      <c r="G4" s="1"/>
    </row>
    <row r="5" spans="1:7" x14ac:dyDescent="0.2">
      <c r="A5" s="5" t="s">
        <v>2</v>
      </c>
      <c r="B5" s="24"/>
      <c r="C5" s="1"/>
      <c r="D5" s="4"/>
      <c r="E5" s="4"/>
      <c r="F5" s="4"/>
      <c r="G5" s="1"/>
    </row>
    <row r="6" spans="1:7" x14ac:dyDescent="0.2">
      <c r="A6" s="6" t="s">
        <v>42</v>
      </c>
      <c r="B6" s="6" t="s">
        <v>4</v>
      </c>
      <c r="C6" s="6" t="s">
        <v>5</v>
      </c>
      <c r="D6" s="6" t="s">
        <v>43</v>
      </c>
      <c r="E6" s="6" t="s">
        <v>44</v>
      </c>
      <c r="F6" s="6" t="s">
        <v>6</v>
      </c>
      <c r="G6" s="1"/>
    </row>
    <row r="7" spans="1:7" x14ac:dyDescent="0.2">
      <c r="A7" s="7"/>
      <c r="B7" s="7"/>
      <c r="C7" s="7" t="s">
        <v>7</v>
      </c>
      <c r="D7" s="7" t="s">
        <v>8</v>
      </c>
      <c r="E7" s="7" t="s">
        <v>8</v>
      </c>
      <c r="F7" s="7" t="s">
        <v>8</v>
      </c>
      <c r="G7" s="1"/>
    </row>
    <row r="8" spans="1:7" ht="13.5" thickBot="1" x14ac:dyDescent="0.25">
      <c r="A8" s="8"/>
      <c r="B8" s="8"/>
      <c r="C8" s="8"/>
      <c r="D8" s="8" t="s">
        <v>9</v>
      </c>
      <c r="E8" s="8" t="s">
        <v>9</v>
      </c>
      <c r="F8" s="8" t="s">
        <v>9</v>
      </c>
    </row>
    <row r="9" spans="1:7" x14ac:dyDescent="0.2">
      <c r="A9" s="26" t="s">
        <v>45</v>
      </c>
      <c r="B9" s="27">
        <f>+C9/$C$46</f>
        <v>1.4056224899598393E-2</v>
      </c>
      <c r="C9" s="26">
        <v>7</v>
      </c>
      <c r="D9" s="28">
        <v>2000</v>
      </c>
      <c r="E9" s="28">
        <v>8000</v>
      </c>
      <c r="F9" s="28">
        <v>7100</v>
      </c>
      <c r="G9" s="26"/>
    </row>
    <row r="10" spans="1:7" ht="14.25" x14ac:dyDescent="0.2">
      <c r="A10" s="26" t="s">
        <v>46</v>
      </c>
      <c r="B10" s="27">
        <f t="shared" ref="B10:B45" si="0">+C10/$C$46</f>
        <v>2.008032128514056E-3</v>
      </c>
      <c r="C10" s="26">
        <v>1</v>
      </c>
      <c r="D10" s="28" t="s">
        <v>38</v>
      </c>
      <c r="E10" s="28"/>
      <c r="F10" s="28"/>
      <c r="G10" s="26"/>
    </row>
    <row r="11" spans="1:7" x14ac:dyDescent="0.2">
      <c r="A11" s="26" t="s">
        <v>47</v>
      </c>
      <c r="B11" s="27">
        <f t="shared" si="0"/>
        <v>2.0080321285140562E-2</v>
      </c>
      <c r="C11" s="26">
        <v>10</v>
      </c>
      <c r="D11" s="28">
        <v>5300</v>
      </c>
      <c r="E11" s="28">
        <v>5400</v>
      </c>
      <c r="F11" s="28">
        <v>5363</v>
      </c>
      <c r="G11" s="26"/>
    </row>
    <row r="12" spans="1:7" x14ac:dyDescent="0.2">
      <c r="A12" s="26" t="s">
        <v>48</v>
      </c>
      <c r="B12" s="27">
        <f t="shared" si="0"/>
        <v>1.2048192771084338E-2</v>
      </c>
      <c r="C12" s="26">
        <v>6</v>
      </c>
      <c r="D12" s="28">
        <v>833</v>
      </c>
      <c r="E12" s="28">
        <v>5200</v>
      </c>
      <c r="F12" s="28">
        <v>5000</v>
      </c>
      <c r="G12" s="26"/>
    </row>
    <row r="13" spans="1:7" x14ac:dyDescent="0.2">
      <c r="A13" s="26" t="s">
        <v>49</v>
      </c>
      <c r="B13" s="27">
        <f t="shared" si="0"/>
        <v>3.8152610441767071E-2</v>
      </c>
      <c r="C13" s="26">
        <v>19</v>
      </c>
      <c r="D13" s="28">
        <v>2000</v>
      </c>
      <c r="E13" s="28">
        <v>7500</v>
      </c>
      <c r="F13" s="28">
        <v>5000</v>
      </c>
      <c r="G13" s="26"/>
    </row>
    <row r="14" spans="1:7" x14ac:dyDescent="0.2">
      <c r="A14" s="26" t="s">
        <v>50</v>
      </c>
      <c r="B14" s="27">
        <f t="shared" si="0"/>
        <v>0.1606425702811245</v>
      </c>
      <c r="C14" s="26">
        <v>80</v>
      </c>
      <c r="D14" s="28">
        <v>2200</v>
      </c>
      <c r="E14" s="28">
        <v>9533</v>
      </c>
      <c r="F14" s="28">
        <v>8000</v>
      </c>
      <c r="G14" s="26"/>
    </row>
    <row r="15" spans="1:7" ht="14.25" x14ac:dyDescent="0.2">
      <c r="A15" s="26" t="s">
        <v>51</v>
      </c>
      <c r="B15" s="27">
        <f t="shared" si="0"/>
        <v>2.008032128514056E-3</v>
      </c>
      <c r="C15" s="26">
        <v>1</v>
      </c>
      <c r="D15" s="28" t="s">
        <v>38</v>
      </c>
      <c r="E15" s="28"/>
      <c r="F15" s="28"/>
      <c r="G15" s="26"/>
    </row>
    <row r="16" spans="1:7" x14ac:dyDescent="0.2">
      <c r="A16" s="26" t="s">
        <v>52</v>
      </c>
      <c r="B16" s="27">
        <f t="shared" si="0"/>
        <v>1.4056224899598393E-2</v>
      </c>
      <c r="C16" s="26">
        <v>7</v>
      </c>
      <c r="D16" s="28">
        <v>4333</v>
      </c>
      <c r="E16" s="28">
        <v>7508</v>
      </c>
      <c r="F16" s="28">
        <v>5000</v>
      </c>
      <c r="G16" s="26"/>
    </row>
    <row r="17" spans="1:7" ht="14.25" x14ac:dyDescent="0.2">
      <c r="A17" s="26" t="s">
        <v>53</v>
      </c>
      <c r="B17" s="27">
        <f t="shared" si="0"/>
        <v>6.024096385542169E-3</v>
      </c>
      <c r="C17" s="26">
        <v>3</v>
      </c>
      <c r="D17" s="28" t="s">
        <v>38</v>
      </c>
      <c r="E17" s="28"/>
      <c r="F17" s="28"/>
      <c r="G17" s="26"/>
    </row>
    <row r="18" spans="1:7" ht="14.25" x14ac:dyDescent="0.2">
      <c r="A18" s="26" t="s">
        <v>54</v>
      </c>
      <c r="B18" s="27">
        <f t="shared" si="0"/>
        <v>4.0160642570281121E-3</v>
      </c>
      <c r="C18" s="26">
        <v>2</v>
      </c>
      <c r="D18" s="28" t="s">
        <v>38</v>
      </c>
      <c r="E18" s="28"/>
      <c r="F18" s="28"/>
      <c r="G18" s="26"/>
    </row>
    <row r="19" spans="1:7" x14ac:dyDescent="0.2">
      <c r="A19" s="26" t="s">
        <v>55</v>
      </c>
      <c r="B19" s="27">
        <f t="shared" si="0"/>
        <v>1.6064257028112448E-2</v>
      </c>
      <c r="C19" s="26">
        <v>8</v>
      </c>
      <c r="D19" s="28">
        <v>4655</v>
      </c>
      <c r="E19" s="28">
        <v>7000</v>
      </c>
      <c r="F19" s="28">
        <v>5685</v>
      </c>
      <c r="G19" s="26"/>
    </row>
    <row r="20" spans="1:7" ht="14.25" x14ac:dyDescent="0.2">
      <c r="A20" s="26" t="s">
        <v>56</v>
      </c>
      <c r="B20" s="27">
        <f t="shared" si="0"/>
        <v>4.0160642570281121E-3</v>
      </c>
      <c r="C20" s="26">
        <v>2</v>
      </c>
      <c r="D20" s="28" t="s">
        <v>38</v>
      </c>
      <c r="E20" s="28"/>
      <c r="F20" s="28"/>
      <c r="G20" s="26"/>
    </row>
    <row r="21" spans="1:7" x14ac:dyDescent="0.2">
      <c r="A21" s="26" t="s">
        <v>57</v>
      </c>
      <c r="B21" s="27">
        <f t="shared" si="0"/>
        <v>1.2048192771084338E-2</v>
      </c>
      <c r="C21" s="26">
        <v>6</v>
      </c>
      <c r="D21" s="28">
        <v>2000</v>
      </c>
      <c r="E21" s="28">
        <v>5000</v>
      </c>
      <c r="F21" s="28">
        <v>3750</v>
      </c>
      <c r="G21" s="26"/>
    </row>
    <row r="22" spans="1:7" x14ac:dyDescent="0.2">
      <c r="A22" s="26" t="s">
        <v>58</v>
      </c>
      <c r="B22" s="27">
        <f t="shared" si="0"/>
        <v>3.2128514056224897E-2</v>
      </c>
      <c r="C22" s="26">
        <v>16</v>
      </c>
      <c r="D22" s="28">
        <v>5000</v>
      </c>
      <c r="E22" s="28">
        <v>6715</v>
      </c>
      <c r="F22" s="28">
        <v>6120</v>
      </c>
      <c r="G22" s="26"/>
    </row>
    <row r="23" spans="1:7" x14ac:dyDescent="0.2">
      <c r="A23" s="26" t="s">
        <v>59</v>
      </c>
      <c r="B23" s="27">
        <f t="shared" si="0"/>
        <v>6.6265060240963861E-2</v>
      </c>
      <c r="C23" s="26">
        <v>33</v>
      </c>
      <c r="D23" s="28">
        <v>2600</v>
      </c>
      <c r="E23" s="28">
        <v>8333</v>
      </c>
      <c r="F23" s="28">
        <v>5800</v>
      </c>
      <c r="G23" s="26"/>
    </row>
    <row r="24" spans="1:7" ht="14.25" x14ac:dyDescent="0.2">
      <c r="A24" s="26" t="s">
        <v>60</v>
      </c>
      <c r="B24" s="27">
        <f t="shared" si="0"/>
        <v>8.0321285140562242E-3</v>
      </c>
      <c r="C24" s="26">
        <v>4</v>
      </c>
      <c r="D24" s="28" t="s">
        <v>38</v>
      </c>
      <c r="E24" s="28"/>
      <c r="F24" s="28"/>
      <c r="G24" s="26"/>
    </row>
    <row r="25" spans="1:7" x14ac:dyDescent="0.2">
      <c r="A25" s="26" t="s">
        <v>61</v>
      </c>
      <c r="B25" s="27">
        <f t="shared" si="0"/>
        <v>0.29919678714859438</v>
      </c>
      <c r="C25" s="26">
        <v>149</v>
      </c>
      <c r="D25" s="28">
        <v>1600</v>
      </c>
      <c r="E25" s="28">
        <v>9167</v>
      </c>
      <c r="F25" s="28">
        <v>6250</v>
      </c>
      <c r="G25" s="26"/>
    </row>
    <row r="26" spans="1:7" x14ac:dyDescent="0.2">
      <c r="A26" s="26" t="s">
        <v>62</v>
      </c>
      <c r="B26" s="27">
        <f t="shared" si="0"/>
        <v>6.0240963855421686E-2</v>
      </c>
      <c r="C26" s="26">
        <v>30</v>
      </c>
      <c r="D26" s="28">
        <v>2300</v>
      </c>
      <c r="E26" s="28">
        <v>7000</v>
      </c>
      <c r="F26" s="28">
        <v>6000</v>
      </c>
      <c r="G26" s="26"/>
    </row>
    <row r="27" spans="1:7" x14ac:dyDescent="0.2">
      <c r="A27" s="26" t="s">
        <v>63</v>
      </c>
      <c r="B27" s="27">
        <f t="shared" si="0"/>
        <v>2.2088353413654619E-2</v>
      </c>
      <c r="C27" s="26">
        <v>11</v>
      </c>
      <c r="D27" s="28">
        <v>4000</v>
      </c>
      <c r="E27" s="28">
        <v>6800</v>
      </c>
      <c r="F27" s="28">
        <v>5250</v>
      </c>
      <c r="G27" s="26"/>
    </row>
    <row r="28" spans="1:7" x14ac:dyDescent="0.2">
      <c r="A28" s="26" t="s">
        <v>64</v>
      </c>
      <c r="B28" s="27">
        <f t="shared" si="0"/>
        <v>2.4096385542168676E-2</v>
      </c>
      <c r="C28" s="26">
        <v>12</v>
      </c>
      <c r="D28" s="28">
        <v>4160</v>
      </c>
      <c r="E28" s="28">
        <v>5600</v>
      </c>
      <c r="F28" s="28">
        <v>4800</v>
      </c>
      <c r="G28" s="26"/>
    </row>
    <row r="29" spans="1:7" ht="14.25" x14ac:dyDescent="0.2">
      <c r="A29" s="26" t="s">
        <v>65</v>
      </c>
      <c r="B29" s="27">
        <f t="shared" si="0"/>
        <v>6.024096385542169E-3</v>
      </c>
      <c r="C29" s="26">
        <v>3</v>
      </c>
      <c r="D29" s="28" t="s">
        <v>38</v>
      </c>
      <c r="E29" s="28"/>
      <c r="F29" s="28"/>
      <c r="G29" s="26"/>
    </row>
    <row r="30" spans="1:7" ht="14.25" x14ac:dyDescent="0.2">
      <c r="A30" s="26" t="s">
        <v>66</v>
      </c>
      <c r="B30" s="27">
        <f t="shared" si="0"/>
        <v>4.0160642570281121E-3</v>
      </c>
      <c r="C30" s="26">
        <v>2</v>
      </c>
      <c r="D30" s="28" t="s">
        <v>38</v>
      </c>
      <c r="E30" s="28"/>
      <c r="F30" s="28"/>
      <c r="G30" s="26"/>
    </row>
    <row r="31" spans="1:7" x14ac:dyDescent="0.2">
      <c r="A31" s="26" t="s">
        <v>67</v>
      </c>
      <c r="B31" s="27">
        <f t="shared" si="0"/>
        <v>1.4056224899598393E-2</v>
      </c>
      <c r="C31" s="26">
        <v>7</v>
      </c>
      <c r="D31" s="28">
        <v>4400</v>
      </c>
      <c r="E31" s="28">
        <v>5300</v>
      </c>
      <c r="F31" s="28">
        <v>4750</v>
      </c>
      <c r="G31" s="26"/>
    </row>
    <row r="32" spans="1:7" x14ac:dyDescent="0.2">
      <c r="A32" s="26" t="s">
        <v>68</v>
      </c>
      <c r="B32" s="27">
        <f t="shared" si="0"/>
        <v>1.0040160642570281E-2</v>
      </c>
      <c r="C32" s="26">
        <v>5</v>
      </c>
      <c r="D32" s="28">
        <v>5600</v>
      </c>
      <c r="E32" s="28">
        <v>8200</v>
      </c>
      <c r="F32" s="28">
        <v>6400</v>
      </c>
      <c r="G32" s="26"/>
    </row>
    <row r="33" spans="1:7" ht="14.25" x14ac:dyDescent="0.2">
      <c r="A33" s="26" t="s">
        <v>69</v>
      </c>
      <c r="B33" s="27">
        <f t="shared" si="0"/>
        <v>4.0160642570281121E-3</v>
      </c>
      <c r="C33" s="26">
        <v>2</v>
      </c>
      <c r="D33" s="28" t="s">
        <v>38</v>
      </c>
      <c r="E33" s="28"/>
      <c r="F33" s="28"/>
      <c r="G33" s="26"/>
    </row>
    <row r="34" spans="1:7" ht="14.25" x14ac:dyDescent="0.2">
      <c r="A34" s="26" t="s">
        <v>70</v>
      </c>
      <c r="B34" s="27">
        <f t="shared" si="0"/>
        <v>2.008032128514056E-3</v>
      </c>
      <c r="C34" s="26">
        <v>1</v>
      </c>
      <c r="D34" s="28" t="s">
        <v>38</v>
      </c>
      <c r="E34" s="28"/>
      <c r="F34" s="28"/>
      <c r="G34" s="26"/>
    </row>
    <row r="35" spans="1:7" ht="14.25" x14ac:dyDescent="0.2">
      <c r="A35" s="26" t="s">
        <v>71</v>
      </c>
      <c r="B35" s="27">
        <f t="shared" si="0"/>
        <v>2.008032128514056E-3</v>
      </c>
      <c r="C35" s="26">
        <v>1</v>
      </c>
      <c r="D35" s="28" t="s">
        <v>38</v>
      </c>
      <c r="E35" s="28"/>
      <c r="F35" s="28"/>
      <c r="G35" s="26"/>
    </row>
    <row r="36" spans="1:7" ht="14.25" x14ac:dyDescent="0.2">
      <c r="A36" s="26" t="s">
        <v>72</v>
      </c>
      <c r="B36" s="27">
        <f t="shared" si="0"/>
        <v>2.008032128514056E-3</v>
      </c>
      <c r="C36" s="26">
        <v>1</v>
      </c>
      <c r="D36" s="28" t="s">
        <v>38</v>
      </c>
      <c r="E36" s="28"/>
      <c r="F36" s="28"/>
      <c r="G36" s="26"/>
    </row>
    <row r="37" spans="1:7" x14ac:dyDescent="0.2">
      <c r="A37" s="26" t="s">
        <v>73</v>
      </c>
      <c r="B37" s="27">
        <f t="shared" si="0"/>
        <v>2.0080321285140562E-2</v>
      </c>
      <c r="C37" s="26">
        <v>10</v>
      </c>
      <c r="D37" s="28">
        <v>4500</v>
      </c>
      <c r="E37" s="28">
        <v>5833</v>
      </c>
      <c r="F37" s="28">
        <v>5400</v>
      </c>
      <c r="G37" s="26"/>
    </row>
    <row r="38" spans="1:7" x14ac:dyDescent="0.2">
      <c r="A38" s="26" t="s">
        <v>74</v>
      </c>
      <c r="B38" s="27">
        <f t="shared" si="0"/>
        <v>3.614457831325301E-2</v>
      </c>
      <c r="C38" s="26">
        <v>18</v>
      </c>
      <c r="D38" s="28">
        <v>800</v>
      </c>
      <c r="E38" s="28">
        <v>8800</v>
      </c>
      <c r="F38" s="28">
        <v>5039</v>
      </c>
      <c r="G38" s="26"/>
    </row>
    <row r="39" spans="1:7" x14ac:dyDescent="0.2">
      <c r="A39" s="26" t="s">
        <v>75</v>
      </c>
      <c r="B39" s="27">
        <f t="shared" si="0"/>
        <v>8.0321285140562242E-3</v>
      </c>
      <c r="C39" s="26">
        <v>4</v>
      </c>
      <c r="D39" s="29" t="s">
        <v>76</v>
      </c>
      <c r="E39" s="28"/>
      <c r="F39" s="28"/>
      <c r="G39" s="26"/>
    </row>
    <row r="40" spans="1:7" ht="14.25" x14ac:dyDescent="0.2">
      <c r="A40" s="26" t="s">
        <v>77</v>
      </c>
      <c r="B40" s="27">
        <f t="shared" si="0"/>
        <v>4.0160642570281121E-3</v>
      </c>
      <c r="C40" s="26">
        <v>2</v>
      </c>
      <c r="D40" s="28" t="s">
        <v>38</v>
      </c>
      <c r="E40" s="28"/>
      <c r="F40" s="28"/>
      <c r="G40" s="26"/>
    </row>
    <row r="41" spans="1:7" x14ac:dyDescent="0.2">
      <c r="A41" s="26" t="s">
        <v>78</v>
      </c>
      <c r="B41" s="27">
        <f t="shared" si="0"/>
        <v>3.0120481927710843E-2</v>
      </c>
      <c r="C41" s="26">
        <v>15</v>
      </c>
      <c r="D41" s="28">
        <v>3700</v>
      </c>
      <c r="E41" s="28">
        <v>6667</v>
      </c>
      <c r="F41" s="28">
        <v>5250</v>
      </c>
      <c r="G41" s="26"/>
    </row>
    <row r="42" spans="1:7" x14ac:dyDescent="0.2">
      <c r="A42" s="26" t="s">
        <v>79</v>
      </c>
      <c r="B42" s="27">
        <f t="shared" si="0"/>
        <v>1.0040160642570281E-2</v>
      </c>
      <c r="C42" s="26">
        <v>5</v>
      </c>
      <c r="D42" s="28">
        <v>4140</v>
      </c>
      <c r="E42" s="28">
        <v>6000</v>
      </c>
      <c r="F42" s="28">
        <v>5400</v>
      </c>
      <c r="G42" s="26"/>
    </row>
    <row r="43" spans="1:7" x14ac:dyDescent="0.2">
      <c r="A43" s="26" t="s">
        <v>80</v>
      </c>
      <c r="B43" s="27">
        <f t="shared" si="0"/>
        <v>1.8072289156626505E-2</v>
      </c>
      <c r="C43" s="26">
        <v>9</v>
      </c>
      <c r="D43" s="28">
        <v>4000</v>
      </c>
      <c r="E43" s="28">
        <v>4500</v>
      </c>
      <c r="F43" s="28">
        <v>4250</v>
      </c>
      <c r="G43" s="26"/>
    </row>
    <row r="44" spans="1:7" ht="14.25" x14ac:dyDescent="0.2">
      <c r="A44" s="26" t="s">
        <v>81</v>
      </c>
      <c r="B44" s="27">
        <f t="shared" si="0"/>
        <v>8.0321285140562242E-3</v>
      </c>
      <c r="C44" s="26">
        <v>4</v>
      </c>
      <c r="D44" s="28" t="s">
        <v>38</v>
      </c>
      <c r="E44" s="28"/>
      <c r="F44" s="28"/>
      <c r="G44" s="26"/>
    </row>
    <row r="45" spans="1:7" ht="14.25" x14ac:dyDescent="0.2">
      <c r="A45" s="26" t="s">
        <v>82</v>
      </c>
      <c r="B45" s="27">
        <f t="shared" si="0"/>
        <v>4.0160642570281121E-3</v>
      </c>
      <c r="C45" s="26">
        <v>2</v>
      </c>
      <c r="D45" s="28" t="s">
        <v>38</v>
      </c>
      <c r="E45" s="28"/>
      <c r="F45" s="28"/>
      <c r="G45" s="26"/>
    </row>
    <row r="46" spans="1:7" ht="13.5" thickBot="1" x14ac:dyDescent="0.25">
      <c r="A46" s="30" t="s">
        <v>83</v>
      </c>
      <c r="B46" s="31">
        <f>SUM(B9:B45)</f>
        <v>1.0000000000000002</v>
      </c>
      <c r="C46" s="30">
        <f>SUM(C9:C45)</f>
        <v>498</v>
      </c>
      <c r="D46" s="32">
        <v>800</v>
      </c>
      <c r="E46" s="32">
        <v>10500</v>
      </c>
      <c r="F46" s="32">
        <v>6000</v>
      </c>
      <c r="G46" s="33"/>
    </row>
    <row r="47" spans="1:7" ht="14.25" x14ac:dyDescent="0.2">
      <c r="A47" s="34" t="s">
        <v>84</v>
      </c>
      <c r="B47" s="35"/>
      <c r="C47" s="34"/>
      <c r="D47" s="3"/>
      <c r="E47" s="3"/>
      <c r="F47" s="3"/>
    </row>
    <row r="48" spans="1:7" ht="14.25" x14ac:dyDescent="0.2">
      <c r="A48" s="22" t="s">
        <v>85</v>
      </c>
      <c r="B48" s="36"/>
      <c r="C48" s="22"/>
      <c r="D48" s="3"/>
      <c r="E48" s="3"/>
      <c r="F48" s="3"/>
    </row>
    <row r="49" spans="1:6" ht="14.25" x14ac:dyDescent="0.2">
      <c r="A49" s="22" t="s">
        <v>88</v>
      </c>
      <c r="B49" s="25"/>
      <c r="D49" s="3"/>
      <c r="E49" s="3"/>
      <c r="F49" s="3"/>
    </row>
    <row r="50" spans="1:6" x14ac:dyDescent="0.2">
      <c r="A50" t="s">
        <v>86</v>
      </c>
      <c r="B50" s="25"/>
      <c r="D50" s="3"/>
      <c r="E50" s="3"/>
      <c r="F50" s="3"/>
    </row>
    <row r="51" spans="1:6" x14ac:dyDescent="0.2">
      <c r="A51" t="s">
        <v>87</v>
      </c>
      <c r="B51" s="25"/>
      <c r="D51" s="3"/>
      <c r="E51" s="3"/>
      <c r="F51" s="3"/>
    </row>
    <row r="52" spans="1:6" x14ac:dyDescent="0.2">
      <c r="B52" s="25"/>
      <c r="D52" s="3"/>
      <c r="E52" s="3"/>
      <c r="F52" s="3"/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H26" sqref="H26"/>
    </sheetView>
  </sheetViews>
  <sheetFormatPr defaultRowHeight="12.75" x14ac:dyDescent="0.2"/>
  <cols>
    <col min="1" max="1" width="46.7109375" bestFit="1" customWidth="1"/>
    <col min="3" max="3" width="15.5703125" bestFit="1" customWidth="1"/>
  </cols>
  <sheetData>
    <row r="1" spans="1:8" x14ac:dyDescent="0.2">
      <c r="A1" s="1" t="s">
        <v>0</v>
      </c>
    </row>
    <row r="2" spans="1:8" x14ac:dyDescent="0.2">
      <c r="A2" s="1" t="s">
        <v>89</v>
      </c>
    </row>
    <row r="4" spans="1:8" x14ac:dyDescent="0.2">
      <c r="A4" s="1" t="s">
        <v>90</v>
      </c>
      <c r="B4" s="1"/>
      <c r="C4" s="1"/>
      <c r="D4" s="1"/>
      <c r="E4" s="1"/>
      <c r="F4" s="1"/>
      <c r="G4" s="1"/>
      <c r="H4" s="1"/>
    </row>
    <row r="5" spans="1:8" ht="13.5" thickBot="1" x14ac:dyDescent="0.25">
      <c r="A5" s="37" t="s">
        <v>2</v>
      </c>
      <c r="B5" s="1"/>
      <c r="C5" s="1"/>
      <c r="D5" s="1"/>
      <c r="E5" s="1"/>
      <c r="F5" s="1"/>
      <c r="G5" s="1"/>
      <c r="H5" s="1"/>
    </row>
    <row r="6" spans="1:8" x14ac:dyDescent="0.2">
      <c r="A6" s="38" t="s">
        <v>42</v>
      </c>
      <c r="B6" s="39" t="s">
        <v>4</v>
      </c>
      <c r="C6" s="39" t="s">
        <v>91</v>
      </c>
      <c r="D6" s="1"/>
      <c r="E6" s="1"/>
      <c r="F6" s="1"/>
      <c r="G6" s="1"/>
      <c r="H6" s="1"/>
    </row>
    <row r="7" spans="1:8" x14ac:dyDescent="0.2">
      <c r="A7" s="26" t="s">
        <v>61</v>
      </c>
      <c r="B7" s="27">
        <f>+C7/$C$13</f>
        <v>0.29919678714859438</v>
      </c>
      <c r="C7" s="26">
        <v>149</v>
      </c>
    </row>
    <row r="8" spans="1:8" x14ac:dyDescent="0.2">
      <c r="A8" s="26" t="s">
        <v>50</v>
      </c>
      <c r="B8" s="27">
        <f t="shared" ref="B8:B13" si="0">+C8/$C$13</f>
        <v>0.1606425702811245</v>
      </c>
      <c r="C8" s="26">
        <v>80</v>
      </c>
    </row>
    <row r="9" spans="1:8" ht="14.25" x14ac:dyDescent="0.2">
      <c r="A9" t="s">
        <v>96</v>
      </c>
      <c r="B9" s="27">
        <f t="shared" si="0"/>
        <v>0.12248995983935743</v>
      </c>
      <c r="C9">
        <v>61</v>
      </c>
    </row>
    <row r="10" spans="1:8" x14ac:dyDescent="0.2">
      <c r="A10" s="26" t="s">
        <v>59</v>
      </c>
      <c r="B10" s="27">
        <f t="shared" si="0"/>
        <v>6.6265060240963861E-2</v>
      </c>
      <c r="C10" s="26">
        <v>33</v>
      </c>
    </row>
    <row r="11" spans="1:8" x14ac:dyDescent="0.2">
      <c r="A11" s="26" t="s">
        <v>62</v>
      </c>
      <c r="B11" s="27">
        <f t="shared" si="0"/>
        <v>6.0240963855421686E-2</v>
      </c>
      <c r="C11" s="26">
        <v>30</v>
      </c>
    </row>
    <row r="12" spans="1:8" x14ac:dyDescent="0.2">
      <c r="A12" s="26" t="s">
        <v>92</v>
      </c>
      <c r="B12" s="27">
        <f t="shared" si="0"/>
        <v>0.29116465863453816</v>
      </c>
      <c r="C12" s="26">
        <v>145</v>
      </c>
    </row>
    <row r="13" spans="1:8" ht="13.5" thickBot="1" x14ac:dyDescent="0.25">
      <c r="A13" s="30" t="s">
        <v>83</v>
      </c>
      <c r="B13" s="31">
        <f t="shared" si="0"/>
        <v>1</v>
      </c>
      <c r="C13" s="40">
        <v>498</v>
      </c>
    </row>
    <row r="14" spans="1:8" x14ac:dyDescent="0.2">
      <c r="A14" s="43"/>
      <c r="B14" s="44"/>
      <c r="C14" s="53"/>
    </row>
    <row r="15" spans="1:8" ht="14.25" x14ac:dyDescent="0.2">
      <c r="A15" s="41" t="s">
        <v>97</v>
      </c>
      <c r="B15" s="26"/>
      <c r="C15" s="42"/>
    </row>
    <row r="16" spans="1:8" x14ac:dyDescent="0.2">
      <c r="A16" t="s">
        <v>93</v>
      </c>
      <c r="B16" s="26"/>
      <c r="C16" s="42"/>
    </row>
    <row r="17" spans="1:3" ht="14.25" x14ac:dyDescent="0.2">
      <c r="A17" s="22" t="s">
        <v>94</v>
      </c>
      <c r="B17" s="26"/>
      <c r="C17" s="26"/>
    </row>
    <row r="18" spans="1:3" x14ac:dyDescent="0.2">
      <c r="B18" s="26"/>
      <c r="C18" s="26"/>
    </row>
    <row r="19" spans="1:3" x14ac:dyDescent="0.2">
      <c r="A19" s="43" t="s">
        <v>95</v>
      </c>
      <c r="B19" s="44">
        <f>SUM(B7:B11)</f>
        <v>0.70883534136546189</v>
      </c>
      <c r="C19" s="43">
        <f>SUM(C7:C11)</f>
        <v>353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F28" sqref="F28"/>
    </sheetView>
  </sheetViews>
  <sheetFormatPr defaultRowHeight="12.75" x14ac:dyDescent="0.2"/>
  <cols>
    <col min="1" max="1" width="33" customWidth="1"/>
    <col min="2" max="2" width="8.7109375" style="23" customWidth="1"/>
    <col min="4" max="4" width="11.28515625" style="3" bestFit="1" customWidth="1"/>
  </cols>
  <sheetData>
    <row r="1" spans="1:4" x14ac:dyDescent="0.2">
      <c r="A1" s="1" t="s">
        <v>0</v>
      </c>
      <c r="B1" s="2"/>
      <c r="C1" s="1"/>
    </row>
    <row r="2" spans="1:4" x14ac:dyDescent="0.2">
      <c r="A2" s="1" t="s">
        <v>1</v>
      </c>
      <c r="B2" s="2"/>
      <c r="C2" s="1"/>
    </row>
    <row r="3" spans="1:4" x14ac:dyDescent="0.2">
      <c r="A3" s="1"/>
      <c r="B3" s="2"/>
      <c r="C3" s="1"/>
    </row>
    <row r="4" spans="1:4" ht="14.25" x14ac:dyDescent="0.2">
      <c r="A4" s="1" t="s">
        <v>37</v>
      </c>
      <c r="B4" s="2"/>
      <c r="C4" s="1"/>
      <c r="D4" s="4"/>
    </row>
    <row r="5" spans="1:4" x14ac:dyDescent="0.2">
      <c r="A5" s="5" t="s">
        <v>2</v>
      </c>
      <c r="B5" s="2"/>
      <c r="C5" s="1"/>
      <c r="D5" s="4"/>
    </row>
    <row r="6" spans="1:4" x14ac:dyDescent="0.2">
      <c r="A6" s="1"/>
      <c r="B6" s="2"/>
      <c r="C6" s="1"/>
      <c r="D6" s="4"/>
    </row>
    <row r="7" spans="1:4" x14ac:dyDescent="0.2">
      <c r="A7" s="6" t="s">
        <v>3</v>
      </c>
      <c r="B7" s="6" t="s">
        <v>4</v>
      </c>
      <c r="C7" s="6" t="s">
        <v>5</v>
      </c>
      <c r="D7" s="6" t="s">
        <v>6</v>
      </c>
    </row>
    <row r="8" spans="1:4" x14ac:dyDescent="0.2">
      <c r="A8" s="7"/>
      <c r="B8" s="7"/>
      <c r="C8" s="7" t="s">
        <v>7</v>
      </c>
      <c r="D8" s="7" t="s">
        <v>8</v>
      </c>
    </row>
    <row r="9" spans="1:4" ht="13.5" thickBot="1" x14ac:dyDescent="0.25">
      <c r="A9" s="8"/>
      <c r="B9" s="8"/>
      <c r="C9" s="9"/>
      <c r="D9" s="8" t="s">
        <v>9</v>
      </c>
    </row>
    <row r="10" spans="1:4" x14ac:dyDescent="0.2">
      <c r="A10" s="10" t="s">
        <v>10</v>
      </c>
      <c r="B10" s="11">
        <f>(+C12+C17+C22+C26+C30+C33)/C50</f>
        <v>0.85943775100401609</v>
      </c>
      <c r="C10" s="12">
        <f>+C12+C17+C22+C26+C30+C33</f>
        <v>428</v>
      </c>
      <c r="D10" s="13">
        <v>6000</v>
      </c>
    </row>
    <row r="11" spans="1:4" x14ac:dyDescent="0.2">
      <c r="A11" s="10"/>
      <c r="B11" s="11"/>
      <c r="C11" s="14"/>
      <c r="D11" s="13"/>
    </row>
    <row r="12" spans="1:4" x14ac:dyDescent="0.2">
      <c r="A12" s="15" t="s">
        <v>11</v>
      </c>
      <c r="B12" s="16">
        <f>+C12/$C$50</f>
        <v>0.34538152610441769</v>
      </c>
      <c r="C12" s="17">
        <v>172</v>
      </c>
      <c r="D12" s="18">
        <v>6250</v>
      </c>
    </row>
    <row r="13" spans="1:4" x14ac:dyDescent="0.2">
      <c r="A13" s="19" t="s">
        <v>12</v>
      </c>
      <c r="B13" s="16">
        <f>+C13/$C$50</f>
        <v>0.24899598393574296</v>
      </c>
      <c r="C13">
        <v>124</v>
      </c>
      <c r="D13" s="18">
        <v>6250</v>
      </c>
    </row>
    <row r="14" spans="1:4" x14ac:dyDescent="0.2">
      <c r="A14" s="19" t="s">
        <v>13</v>
      </c>
      <c r="B14" s="16">
        <f>+C14/$C$50</f>
        <v>3.0120481927710843E-2</v>
      </c>
      <c r="C14">
        <v>15</v>
      </c>
      <c r="D14" s="18">
        <v>6083</v>
      </c>
    </row>
    <row r="15" spans="1:4" x14ac:dyDescent="0.2">
      <c r="A15" s="19" t="s">
        <v>14</v>
      </c>
      <c r="B15" s="16">
        <f>+C15/$C$50</f>
        <v>1.2048192771084338E-2</v>
      </c>
      <c r="C15">
        <v>6</v>
      </c>
      <c r="D15" s="18">
        <v>5945</v>
      </c>
    </row>
    <row r="16" spans="1:4" x14ac:dyDescent="0.2">
      <c r="A16" s="19"/>
      <c r="B16" s="16"/>
      <c r="D16" s="13"/>
    </row>
    <row r="17" spans="1:4" x14ac:dyDescent="0.2">
      <c r="A17" t="s">
        <v>15</v>
      </c>
      <c r="B17" s="16">
        <f>+C17/$C$50</f>
        <v>0.30120481927710846</v>
      </c>
      <c r="C17">
        <v>150</v>
      </c>
      <c r="D17" s="18">
        <v>5500</v>
      </c>
    </row>
    <row r="18" spans="1:4" x14ac:dyDescent="0.2">
      <c r="A18" s="19" t="s">
        <v>16</v>
      </c>
      <c r="B18" s="16">
        <f>+C18/$C$50</f>
        <v>0.18072289156626506</v>
      </c>
      <c r="C18">
        <v>90</v>
      </c>
      <c r="D18" s="18">
        <v>5916</v>
      </c>
    </row>
    <row r="19" spans="1:4" x14ac:dyDescent="0.2">
      <c r="A19" s="19" t="s">
        <v>17</v>
      </c>
      <c r="B19" s="16">
        <f>+C19/$C$50</f>
        <v>1.2048192771084338E-2</v>
      </c>
      <c r="C19">
        <v>6</v>
      </c>
      <c r="D19" s="18">
        <v>4500</v>
      </c>
    </row>
    <row r="20" spans="1:4" x14ac:dyDescent="0.2">
      <c r="A20" s="19" t="s">
        <v>18</v>
      </c>
      <c r="B20" s="16">
        <f>+C20/$C$50</f>
        <v>1.0040160642570281E-2</v>
      </c>
      <c r="C20">
        <v>5</v>
      </c>
      <c r="D20" s="18">
        <v>5325</v>
      </c>
    </row>
    <row r="21" spans="1:4" x14ac:dyDescent="0.2">
      <c r="A21" s="19"/>
      <c r="B21" s="16"/>
      <c r="D21" s="18"/>
    </row>
    <row r="22" spans="1:4" x14ac:dyDescent="0.2">
      <c r="A22" t="s">
        <v>19</v>
      </c>
      <c r="B22" s="16">
        <f>+C22/$C$50</f>
        <v>0.10240963855421686</v>
      </c>
      <c r="C22">
        <v>51</v>
      </c>
      <c r="D22" s="18">
        <v>5500</v>
      </c>
    </row>
    <row r="23" spans="1:4" x14ac:dyDescent="0.2">
      <c r="A23" s="19" t="s">
        <v>20</v>
      </c>
      <c r="B23" s="16">
        <f>+C23/$C$50</f>
        <v>2.0080321285140562E-2</v>
      </c>
      <c r="C23">
        <v>10</v>
      </c>
      <c r="D23" s="18">
        <v>5400</v>
      </c>
    </row>
    <row r="24" spans="1:4" x14ac:dyDescent="0.2">
      <c r="A24" s="19" t="s">
        <v>21</v>
      </c>
      <c r="B24" s="16">
        <f>+C24/$C$50</f>
        <v>1.6064257028112448E-2</v>
      </c>
      <c r="C24">
        <v>8</v>
      </c>
      <c r="D24" s="18">
        <v>5850</v>
      </c>
    </row>
    <row r="25" spans="1:4" x14ac:dyDescent="0.2">
      <c r="A25" s="19"/>
      <c r="B25" s="16"/>
      <c r="D25" s="13"/>
    </row>
    <row r="26" spans="1:4" x14ac:dyDescent="0.2">
      <c r="A26" t="s">
        <v>22</v>
      </c>
      <c r="B26" s="16">
        <f>+C26/$C$50</f>
        <v>4.4176706827309238E-2</v>
      </c>
      <c r="C26">
        <v>22</v>
      </c>
      <c r="D26" s="18">
        <v>5400</v>
      </c>
    </row>
    <row r="27" spans="1:4" x14ac:dyDescent="0.2">
      <c r="A27" s="19" t="s">
        <v>23</v>
      </c>
      <c r="B27" s="16">
        <f>+C27/$C$50</f>
        <v>2.0080321285140562E-2</v>
      </c>
      <c r="C27">
        <v>10</v>
      </c>
      <c r="D27" s="18">
        <v>5500</v>
      </c>
    </row>
    <row r="28" spans="1:4" x14ac:dyDescent="0.2">
      <c r="A28" s="19" t="s">
        <v>24</v>
      </c>
      <c r="B28" s="16">
        <f>+C28/$C$50</f>
        <v>1.4056224899598393E-2</v>
      </c>
      <c r="C28">
        <v>7</v>
      </c>
      <c r="D28" s="18">
        <v>4250</v>
      </c>
    </row>
    <row r="29" spans="1:4" x14ac:dyDescent="0.2">
      <c r="A29" s="19"/>
      <c r="B29" s="16"/>
      <c r="D29" s="18"/>
    </row>
    <row r="30" spans="1:4" x14ac:dyDescent="0.2">
      <c r="A30" t="s">
        <v>25</v>
      </c>
      <c r="B30" s="16">
        <f>+C30/$C$50</f>
        <v>3.8152610441767071E-2</v>
      </c>
      <c r="C30">
        <v>19</v>
      </c>
      <c r="D30" s="18">
        <v>5600</v>
      </c>
    </row>
    <row r="31" spans="1:4" x14ac:dyDescent="0.2">
      <c r="A31" s="19" t="s">
        <v>26</v>
      </c>
      <c r="B31" s="16">
        <f>+C31/$C$50</f>
        <v>1.2048192771084338E-2</v>
      </c>
      <c r="C31">
        <v>6</v>
      </c>
      <c r="D31" s="18">
        <v>5925</v>
      </c>
    </row>
    <row r="32" spans="1:4" x14ac:dyDescent="0.2">
      <c r="A32" s="19"/>
      <c r="B32" s="16"/>
      <c r="D32" s="13"/>
    </row>
    <row r="33" spans="1:4" x14ac:dyDescent="0.2">
      <c r="A33" s="20" t="s">
        <v>27</v>
      </c>
      <c r="B33" s="16">
        <f>+C33/$C$50</f>
        <v>2.8112449799196786E-2</v>
      </c>
      <c r="C33">
        <v>14</v>
      </c>
      <c r="D33" s="3">
        <v>5500</v>
      </c>
    </row>
    <row r="34" spans="1:4" x14ac:dyDescent="0.2">
      <c r="B34" s="11"/>
    </row>
    <row r="35" spans="1:4" x14ac:dyDescent="0.2">
      <c r="B35" s="11"/>
    </row>
    <row r="36" spans="1:4" x14ac:dyDescent="0.2">
      <c r="A36" s="1" t="s">
        <v>28</v>
      </c>
      <c r="B36" s="11">
        <f>+C36/$C$50</f>
        <v>0.14056224899598393</v>
      </c>
      <c r="C36" s="1">
        <v>70</v>
      </c>
      <c r="D36" s="4">
        <v>6250</v>
      </c>
    </row>
    <row r="37" spans="1:4" x14ac:dyDescent="0.2">
      <c r="B37" s="11"/>
    </row>
    <row r="38" spans="1:4" x14ac:dyDescent="0.2">
      <c r="A38" s="20" t="s">
        <v>29</v>
      </c>
      <c r="B38" s="16">
        <f>+C38/$C$50</f>
        <v>7.0281124497991967E-2</v>
      </c>
      <c r="C38" s="20">
        <v>35</v>
      </c>
      <c r="D38" s="3">
        <v>6250</v>
      </c>
    </row>
    <row r="39" spans="1:4" x14ac:dyDescent="0.2">
      <c r="A39" s="19" t="s">
        <v>30</v>
      </c>
      <c r="B39" s="16">
        <f>+C39/$C$50</f>
        <v>6.0240963855421686E-2</v>
      </c>
      <c r="C39">
        <v>30</v>
      </c>
      <c r="D39" s="3">
        <v>6250</v>
      </c>
    </row>
    <row r="40" spans="1:4" x14ac:dyDescent="0.2">
      <c r="B40" s="16"/>
    </row>
    <row r="41" spans="1:4" x14ac:dyDescent="0.2">
      <c r="A41" t="s">
        <v>31</v>
      </c>
      <c r="B41" s="16">
        <f>+C41/$C$50</f>
        <v>4.6184738955823292E-2</v>
      </c>
      <c r="C41">
        <v>23</v>
      </c>
      <c r="D41" s="3">
        <v>6250</v>
      </c>
    </row>
    <row r="42" spans="1:4" x14ac:dyDescent="0.2">
      <c r="B42" s="16"/>
    </row>
    <row r="43" spans="1:4" x14ac:dyDescent="0.2">
      <c r="A43" t="s">
        <v>32</v>
      </c>
      <c r="B43" s="16">
        <f>+C43/$C$50</f>
        <v>1.6064257028112448E-2</v>
      </c>
      <c r="C43">
        <v>8</v>
      </c>
      <c r="D43" s="3">
        <v>4550</v>
      </c>
    </row>
    <row r="44" spans="1:4" x14ac:dyDescent="0.2">
      <c r="B44" s="16"/>
    </row>
    <row r="45" spans="1:4" x14ac:dyDescent="0.2">
      <c r="A45" t="s">
        <v>33</v>
      </c>
      <c r="B45" s="16">
        <f>+C45/$C$50</f>
        <v>6.024096385542169E-3</v>
      </c>
      <c r="C45">
        <v>3</v>
      </c>
      <c r="D45" s="21" t="s">
        <v>34</v>
      </c>
    </row>
    <row r="46" spans="1:4" x14ac:dyDescent="0.2">
      <c r="B46" s="16"/>
    </row>
    <row r="47" spans="1:4" ht="14.25" x14ac:dyDescent="0.2">
      <c r="A47" t="s">
        <v>35</v>
      </c>
      <c r="B47" s="16">
        <f>+C47/$C$50</f>
        <v>2.008032128514056E-3</v>
      </c>
      <c r="C47">
        <v>1</v>
      </c>
      <c r="D47" s="21" t="s">
        <v>38</v>
      </c>
    </row>
    <row r="50" spans="1:4" x14ac:dyDescent="0.2">
      <c r="A50" s="1" t="s">
        <v>36</v>
      </c>
      <c r="B50" s="2">
        <f>+B10+B36</f>
        <v>1</v>
      </c>
      <c r="C50" s="1">
        <f>+C10+C36</f>
        <v>498</v>
      </c>
      <c r="D50" s="4">
        <v>6000</v>
      </c>
    </row>
    <row r="53" spans="1:4" ht="14.25" x14ac:dyDescent="0.2">
      <c r="A53" s="22" t="s">
        <v>39</v>
      </c>
    </row>
    <row r="54" spans="1:4" ht="14.25" x14ac:dyDescent="0.2">
      <c r="A54" s="22" t="s">
        <v>40</v>
      </c>
    </row>
  </sheetData>
  <phoneticPr fontId="0" type="noConversion"/>
  <pageMargins left="0.75" right="0.75" top="1" bottom="0.5" header="0.5" footer="0.5"/>
  <pageSetup orientation="portrait" horizontalDpi="4294967292" verticalDpi="0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Hires by Function</vt:lpstr>
      <vt:lpstr>Top Five Functions</vt:lpstr>
      <vt:lpstr>Hires by Industry</vt:lpstr>
      <vt:lpstr>Top Five Industries</vt:lpstr>
      <vt:lpstr>Hires by Location</vt:lpstr>
    </vt:vector>
  </TitlesOfParts>
  <Company>University of Chicago GSB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Steven</dc:creator>
  <cp:lastModifiedBy>Ben Zorn</cp:lastModifiedBy>
  <dcterms:created xsi:type="dcterms:W3CDTF">1999-12-02T19:35:48Z</dcterms:created>
  <dcterms:modified xsi:type="dcterms:W3CDTF">2018-06-14T00:28:03Z</dcterms:modified>
</cp:coreProperties>
</file>