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D17A88A4-2D28-4FE8-BD8D-1BAD7CBAC712}" xr6:coauthVersionLast="34" xr6:coauthVersionMax="34" xr10:uidLastSave="{00000000-0000-0000-0000-000000000000}"/>
  <bookViews>
    <workbookView xWindow="120" yWindow="60" windowWidth="15180" windowHeight="9345"/>
  </bookViews>
  <sheets>
    <sheet name="Overview" sheetId="1" r:id="rId1"/>
    <sheet name="Statutory P&amp;L" sheetId="7" r:id="rId2"/>
    <sheet name="Balances" sheetId="6" r:id="rId3"/>
    <sheet name="UL Trading" sheetId="4" r:id="rId4"/>
    <sheet name="UL I-E" sheetId="2" r:id="rId5"/>
    <sheet name="Sensitivity" sheetId="8" r:id="rId6"/>
    <sheet name="Key Ratios" sheetId="3" r:id="rId7"/>
  </sheets>
  <definedNames>
    <definedName name="_xlnm.Print_Area" localSheetId="2">Balances!$A$1:$C$26</definedName>
    <definedName name="_xlnm.Print_Area" localSheetId="6">'Key Ratios'!$A$1:$C$25</definedName>
    <definedName name="_xlnm.Print_Area" localSheetId="0">Overview!$A$1:$G$33</definedName>
    <definedName name="_xlnm.Print_Area" localSheetId="5">Sensitivity!$A$1:$H$27</definedName>
    <definedName name="_xlnm.Print_Area" localSheetId="1">'Statutory P&amp;L'!$A$1:$G$41</definedName>
    <definedName name="_xlnm.Print_Area" localSheetId="4">'UL I-E'!$A$1:$C$23</definedName>
    <definedName name="_xlnm.Print_Area" localSheetId="3">'UL Trading'!$A$1:$C$27</definedName>
  </definedNames>
  <calcPr calcId="179017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6" l="1"/>
  <c r="C17" i="6"/>
  <c r="B20" i="6"/>
  <c r="C20" i="6"/>
  <c r="C22" i="6"/>
  <c r="C23" i="6"/>
  <c r="B14" i="1"/>
  <c r="C14" i="1"/>
  <c r="D14" i="1"/>
  <c r="E14" i="1"/>
  <c r="F14" i="1"/>
  <c r="G14" i="1"/>
  <c r="B23" i="1"/>
  <c r="C23" i="1"/>
  <c r="D23" i="1"/>
  <c r="E23" i="1"/>
  <c r="F23" i="1"/>
  <c r="G23" i="1"/>
  <c r="B27" i="1"/>
  <c r="C27" i="1"/>
  <c r="D27" i="1"/>
  <c r="E27" i="1"/>
  <c r="F27" i="1"/>
  <c r="G27" i="1"/>
  <c r="H12" i="8"/>
  <c r="H14" i="8"/>
  <c r="B13" i="7"/>
  <c r="B38" i="7" s="1"/>
  <c r="C13" i="7"/>
  <c r="C38" i="7" s="1"/>
  <c r="D13" i="7"/>
  <c r="D38" i="7" s="1"/>
  <c r="E13" i="7"/>
  <c r="E38" i="7" s="1"/>
  <c r="F13" i="7"/>
  <c r="F38" i="7" s="1"/>
  <c r="G13" i="7"/>
  <c r="G38" i="7" s="1"/>
  <c r="B25" i="7"/>
  <c r="C25" i="7"/>
  <c r="D25" i="7"/>
  <c r="E25" i="7"/>
  <c r="F25" i="7"/>
  <c r="G25" i="7"/>
  <c r="B14" i="2"/>
  <c r="B20" i="2" s="1"/>
  <c r="C14" i="2"/>
  <c r="C20" i="2"/>
  <c r="B16" i="4"/>
  <c r="C16" i="4"/>
  <c r="B20" i="4"/>
  <c r="C20" i="4"/>
  <c r="B22" i="4"/>
  <c r="C22" i="4"/>
  <c r="B24" i="4"/>
  <c r="C24" i="4"/>
</calcChain>
</file>

<file path=xl/sharedStrings.xml><?xml version="1.0" encoding="utf-8"?>
<sst xmlns="http://schemas.openxmlformats.org/spreadsheetml/2006/main" count="217" uniqueCount="131">
  <si>
    <t>GROUP OVERVIEW</t>
  </si>
  <si>
    <t>Interim</t>
  </si>
  <si>
    <t>Pro</t>
  </si>
  <si>
    <t>report</t>
  </si>
  <si>
    <r>
      <t xml:space="preserve">forma </t>
    </r>
    <r>
      <rPr>
        <b/>
        <vertAlign val="superscript"/>
        <sz val="8"/>
        <rFont val="Arial"/>
        <family val="2"/>
      </rPr>
      <t>1)</t>
    </r>
  </si>
  <si>
    <t>SEK million</t>
  </si>
  <si>
    <t>Sales</t>
  </si>
  <si>
    <t>Unit linked assurance</t>
  </si>
  <si>
    <t xml:space="preserve">Mutual funds </t>
  </si>
  <si>
    <t>Life assurance</t>
  </si>
  <si>
    <t>Direct sales of funds</t>
  </si>
  <si>
    <t>Businesses</t>
  </si>
  <si>
    <t>Total sales</t>
  </si>
  <si>
    <t>Result summary</t>
  </si>
  <si>
    <t>Mutual funds</t>
  </si>
  <si>
    <t xml:space="preserve">Businesses </t>
  </si>
  <si>
    <t xml:space="preserve">Group expenses </t>
  </si>
  <si>
    <t>Result of operations</t>
  </si>
  <si>
    <t>Financial effects unit linked assurance</t>
  </si>
  <si>
    <t>Items affecting comparability</t>
  </si>
  <si>
    <t>-</t>
  </si>
  <si>
    <t xml:space="preserve">Operating result </t>
  </si>
  <si>
    <t xml:space="preserve">Assets under management,  SEK billion </t>
  </si>
  <si>
    <t>Funds under management, SEK billion</t>
  </si>
  <si>
    <t>Sept.</t>
  </si>
  <si>
    <t>Dec.</t>
  </si>
  <si>
    <t>PROFIT AND LOSS ACCOUNT</t>
  </si>
  <si>
    <t>Technical account, property &amp; casualty</t>
  </si>
  <si>
    <t>Premiums earned, net of reinsurance</t>
  </si>
  <si>
    <t>Allocated investment return transferred from</t>
  </si>
  <si>
    <t xml:space="preserve">  the non-technical account</t>
  </si>
  <si>
    <t>Claims incurred, net of reinsurance</t>
  </si>
  <si>
    <t>Operating expenses</t>
  </si>
  <si>
    <t>Technical result, property &amp; casualty</t>
  </si>
  <si>
    <t>Technical account, life assurance business</t>
  </si>
  <si>
    <t>Premiums written, net of reinsurance</t>
  </si>
  <si>
    <t>Investment income, incl. unrealized changes in value</t>
  </si>
  <si>
    <t>Change in other technical provisions where the</t>
  </si>
  <si>
    <t xml:space="preserve">  investment risk is borne by the policyholders</t>
  </si>
  <si>
    <t>Change in CARVM offset</t>
  </si>
  <si>
    <t>Other technical provisions</t>
  </si>
  <si>
    <t>Technical result, life assurance business</t>
  </si>
  <si>
    <t>Non-technical account</t>
  </si>
  <si>
    <r>
      <t>Investment income, incl. unrealized changes in value</t>
    </r>
    <r>
      <rPr>
        <vertAlign val="superscript"/>
        <sz val="8"/>
        <rFont val="Arial"/>
        <family val="2"/>
      </rPr>
      <t xml:space="preserve"> </t>
    </r>
  </si>
  <si>
    <t>Financing costs</t>
  </si>
  <si>
    <r>
      <t>Other operations</t>
    </r>
    <r>
      <rPr>
        <vertAlign val="superscript"/>
        <sz val="8"/>
        <rFont val="Arial"/>
        <family val="2"/>
      </rPr>
      <t xml:space="preserve"> </t>
    </r>
  </si>
  <si>
    <t>Amortization of goodwill</t>
  </si>
  <si>
    <t>Structural costs</t>
  </si>
  <si>
    <t>Joint-group management expenses</t>
  </si>
  <si>
    <t>Share in result of If</t>
  </si>
  <si>
    <t>Pre-tax result</t>
  </si>
  <si>
    <t>9 mos.</t>
  </si>
  <si>
    <t>12 mos.</t>
  </si>
  <si>
    <t>SEK billion</t>
  </si>
  <si>
    <t>Shareholders' equity</t>
  </si>
  <si>
    <t>Deferred taxes, net</t>
  </si>
  <si>
    <t>Surplus value of unit linked business</t>
  </si>
  <si>
    <t xml:space="preserve">  in force after deferred tax</t>
  </si>
  <si>
    <t>Other surplus values</t>
  </si>
  <si>
    <t>Net asset value</t>
  </si>
  <si>
    <t>Subordinated loans</t>
  </si>
  <si>
    <t>Risk-bearing capital</t>
  </si>
  <si>
    <t>Net asset value per share before dilution, SEK</t>
  </si>
  <si>
    <t>Shareholders´ equity per share before dilution, SEK</t>
  </si>
  <si>
    <t>30 Sept.</t>
  </si>
  <si>
    <t>UNIT LINKED ASSURANCE</t>
  </si>
  <si>
    <t>TRADING ANALYSIS</t>
  </si>
  <si>
    <t>Total annualized new sales</t>
  </si>
  <si>
    <t>Present value of new business for the year</t>
  </si>
  <si>
    <t>Return on value of contracts in force</t>
  </si>
  <si>
    <t xml:space="preserve">  from previous years</t>
  </si>
  <si>
    <t>Outcome compared with operative assumptions</t>
  </si>
  <si>
    <t>Change in operative assumptions</t>
  </si>
  <si>
    <t>Value-added from operations</t>
  </si>
  <si>
    <t>Business start-ups and other overheads</t>
  </si>
  <si>
    <t>Result of operations, unit linked assurance</t>
  </si>
  <si>
    <t>Financial effects</t>
  </si>
  <si>
    <t>Operating result, unit linked assurance</t>
  </si>
  <si>
    <t>Profit margin, new sales</t>
  </si>
  <si>
    <t>INCOME AND EXPENSE ANALYSIS</t>
  </si>
  <si>
    <t>Gross contribution</t>
  </si>
  <si>
    <t>Acquisition costs</t>
  </si>
  <si>
    <t>Administrative expenses</t>
  </si>
  <si>
    <t>Change in deferred acquisition costs</t>
  </si>
  <si>
    <t>Technical result</t>
  </si>
  <si>
    <t>Investment income</t>
  </si>
  <si>
    <t>Change in surplus value of unit linked business in force</t>
  </si>
  <si>
    <t xml:space="preserve">Operating result, unit linked </t>
  </si>
  <si>
    <t>SENSITIVITY ANALYSIS</t>
  </si>
  <si>
    <t xml:space="preserve">Effect on operating result for unit linked assurance (before tax) of a </t>
  </si>
  <si>
    <t>one percentage point increase in interest-rate, growth and inflation assumptions</t>
  </si>
  <si>
    <t>Effect on operating result (before tax)</t>
  </si>
  <si>
    <t>Fund</t>
  </si>
  <si>
    <t>growth</t>
  </si>
  <si>
    <t>Inflation</t>
  </si>
  <si>
    <t>Exposure</t>
  </si>
  <si>
    <t>Discount</t>
  </si>
  <si>
    <t>assump-</t>
  </si>
  <si>
    <t xml:space="preserve">   Total</t>
  </si>
  <si>
    <r>
      <t xml:space="preserve">VBIF </t>
    </r>
    <r>
      <rPr>
        <b/>
        <vertAlign val="superscript"/>
        <sz val="8"/>
        <rFont val="Arial"/>
        <family val="2"/>
      </rPr>
      <t>1)</t>
    </r>
  </si>
  <si>
    <t>rate</t>
  </si>
  <si>
    <t>tions</t>
  </si>
  <si>
    <r>
      <t xml:space="preserve">effect </t>
    </r>
    <r>
      <rPr>
        <b/>
        <vertAlign val="superscript"/>
        <sz val="8"/>
        <rFont val="Arial"/>
        <family val="2"/>
      </rPr>
      <t>2)</t>
    </r>
  </si>
  <si>
    <t>Skandia interim report</t>
  </si>
  <si>
    <r>
      <t xml:space="preserve">Skandia pro forma </t>
    </r>
    <r>
      <rPr>
        <vertAlign val="superscript"/>
        <sz val="8"/>
        <rFont val="Arial"/>
        <family val="2"/>
      </rPr>
      <t>3)</t>
    </r>
  </si>
  <si>
    <t>One-time effect of a 1% increase/decrease in stock market</t>
  </si>
  <si>
    <t>+/- 166</t>
  </si>
  <si>
    <t>+/-   52</t>
  </si>
  <si>
    <r>
      <t>1)</t>
    </r>
    <r>
      <rPr>
        <sz val="8"/>
        <rFont val="Arial"/>
        <family val="2"/>
      </rPr>
      <t xml:space="preserve"> Before deduction of taxes and deferred acquisition costs.</t>
    </r>
  </si>
  <si>
    <r>
      <t>2)</t>
    </r>
    <r>
      <rPr>
        <sz val="8"/>
        <rFont val="Arial"/>
        <family val="2"/>
      </rPr>
      <t xml:space="preserve"> Before equalization of financial effects.</t>
    </r>
  </si>
  <si>
    <r>
      <t>Operational return on net asset value, %</t>
    </r>
    <r>
      <rPr>
        <vertAlign val="superscript"/>
        <sz val="8"/>
        <rFont val="Arial"/>
        <family val="2"/>
      </rPr>
      <t xml:space="preserve"> 2)</t>
    </r>
  </si>
  <si>
    <t>Profit margin, new sales, %</t>
  </si>
  <si>
    <t xml:space="preserve">One-time effect of a 1% </t>
  </si>
  <si>
    <t xml:space="preserve">   increase/decrease in stock market, MSEK</t>
  </si>
  <si>
    <t>+/- 52</t>
  </si>
  <si>
    <r>
      <t>2)</t>
    </r>
    <r>
      <rPr>
        <sz val="8"/>
        <rFont val="Arial"/>
        <family val="2"/>
      </rPr>
      <t xml:space="preserve"> Result of operations for the last 12-month period in relation to average net asset value </t>
    </r>
  </si>
  <si>
    <t xml:space="preserve">   adjusted for investments in associated companies. </t>
  </si>
  <si>
    <t>Year-end</t>
  </si>
  <si>
    <t>KEY BALANCE SHEET ITEMS</t>
  </si>
  <si>
    <t>Total assets</t>
  </si>
  <si>
    <t xml:space="preserve">   whereof deferred acquisition costs</t>
  </si>
  <si>
    <t>SUMMARY KEY RATIOS</t>
  </si>
  <si>
    <r>
      <t xml:space="preserve">1) </t>
    </r>
    <r>
      <rPr>
        <sz val="8"/>
        <rFont val="Arial"/>
        <family val="2"/>
      </rPr>
      <t>As presented in the financial reports excluding American Skandia.</t>
    </r>
  </si>
  <si>
    <r>
      <t xml:space="preserve">3) </t>
    </r>
    <r>
      <rPr>
        <sz val="8"/>
        <rFont val="Arial"/>
        <family val="2"/>
      </rPr>
      <t>As presented in the financial reports excluding American Skandia.</t>
    </r>
  </si>
  <si>
    <t xml:space="preserve">Per-share data </t>
  </si>
  <si>
    <t>Operating result per share before dilution, SEK</t>
  </si>
  <si>
    <t xml:space="preserve">Net asset value per share, SEK </t>
  </si>
  <si>
    <t xml:space="preserve">Shareholders' equity per share, SEK </t>
  </si>
  <si>
    <t>Earnings per share before dilution, SEK</t>
  </si>
  <si>
    <t xml:space="preserve">   under management, unit linked, %</t>
  </si>
  <si>
    <t>DAC before CARVM in relation to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</si>
</sst>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"/>
    <numFmt numFmtId="173" formatCode="0.0%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Courier New"/>
      <family val="3"/>
    </font>
    <font>
      <sz val="8"/>
      <name val="Arial"/>
      <family val="2"/>
    </font>
    <font>
      <b/>
      <sz val="10"/>
      <name val="Arial"/>
    </font>
    <font>
      <sz val="8"/>
      <name val="Arial"/>
    </font>
    <font>
      <b/>
      <sz val="8"/>
      <name val="Arial"/>
    </font>
    <font>
      <b/>
      <vertAlign val="superscript"/>
      <sz val="8"/>
      <name val="Arial"/>
      <family val="2"/>
    </font>
    <font>
      <b/>
      <sz val="8"/>
      <color indexed="49"/>
      <name val="Arial"/>
    </font>
    <font>
      <sz val="8"/>
      <color indexed="8"/>
      <name val="Arial"/>
    </font>
    <font>
      <b/>
      <sz val="8"/>
      <color indexed="10"/>
      <name val="Arial"/>
    </font>
    <font>
      <vertAlign val="superscript"/>
      <sz val="8"/>
      <name val="Arial"/>
    </font>
    <font>
      <vertAlign val="superscript"/>
      <sz val="8"/>
      <name val="Arial"/>
      <family val="2"/>
    </font>
    <font>
      <sz val="8"/>
      <name val="Courier New"/>
      <family val="3"/>
    </font>
    <font>
      <b/>
      <sz val="12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16" fillId="2" borderId="0" xfId="0" applyFont="1" applyFill="1"/>
    <xf numFmtId="0" fontId="0" fillId="2" borderId="0" xfId="0" applyFill="1"/>
    <xf numFmtId="0" fontId="6" fillId="2" borderId="0" xfId="0" applyFont="1" applyFill="1"/>
    <xf numFmtId="0" fontId="20" fillId="2" borderId="0" xfId="0" applyFont="1" applyFill="1" applyBorder="1"/>
    <xf numFmtId="0" fontId="5" fillId="2" borderId="0" xfId="0" applyFont="1" applyFill="1"/>
    <xf numFmtId="0" fontId="5" fillId="2" borderId="0" xfId="0" applyFont="1" applyFill="1" applyBorder="1"/>
    <xf numFmtId="3" fontId="19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0" fontId="3" fillId="2" borderId="1" xfId="0" applyFont="1" applyFill="1" applyBorder="1"/>
    <xf numFmtId="3" fontId="6" fillId="2" borderId="0" xfId="0" applyNumberFormat="1" applyFont="1" applyFill="1"/>
    <xf numFmtId="3" fontId="3" fillId="2" borderId="0" xfId="0" applyNumberFormat="1" applyFont="1" applyFill="1"/>
    <xf numFmtId="3" fontId="4" fillId="2" borderId="0" xfId="0" applyNumberFormat="1" applyFont="1" applyFill="1" applyBorder="1"/>
    <xf numFmtId="3" fontId="7" fillId="2" borderId="0" xfId="0" applyNumberFormat="1" applyFont="1" applyFill="1" applyBorder="1"/>
    <xf numFmtId="0" fontId="7" fillId="2" borderId="0" xfId="0" applyFont="1" applyFill="1" applyBorder="1"/>
    <xf numFmtId="3" fontId="3" fillId="2" borderId="0" xfId="0" applyNumberFormat="1" applyFont="1" applyFill="1" applyBorder="1" applyAlignment="1">
      <alignment horizontal="right"/>
    </xf>
    <xf numFmtId="3" fontId="7" fillId="2" borderId="0" xfId="0" applyNumberFormat="1" applyFont="1" applyFill="1"/>
    <xf numFmtId="3" fontId="3" fillId="2" borderId="0" xfId="0" applyNumberFormat="1" applyFont="1" applyFill="1" applyAlignment="1">
      <alignment horizontal="right"/>
    </xf>
    <xf numFmtId="1" fontId="8" fillId="2" borderId="0" xfId="0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/>
    </xf>
    <xf numFmtId="3" fontId="7" fillId="2" borderId="1" xfId="0" applyNumberFormat="1" applyFont="1" applyFill="1" applyBorder="1"/>
    <xf numFmtId="3" fontId="8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/>
    <xf numFmtId="3" fontId="10" fillId="2" borderId="0" xfId="0" applyNumberFormat="1" applyFont="1" applyFill="1" applyBorder="1" applyAlignment="1">
      <alignment horizontal="left"/>
    </xf>
    <xf numFmtId="3" fontId="5" fillId="2" borderId="0" xfId="0" applyNumberFormat="1" applyFont="1" applyFill="1"/>
    <xf numFmtId="3" fontId="11" fillId="2" borderId="0" xfId="0" applyNumberFormat="1" applyFont="1" applyFill="1" applyBorder="1"/>
    <xf numFmtId="3" fontId="5" fillId="2" borderId="1" xfId="0" applyNumberFormat="1" applyFont="1" applyFill="1" applyBorder="1"/>
    <xf numFmtId="3" fontId="11" fillId="2" borderId="1" xfId="0" applyNumberFormat="1" applyFont="1" applyFill="1" applyBorder="1"/>
    <xf numFmtId="3" fontId="5" fillId="2" borderId="0" xfId="0" applyNumberFormat="1" applyFont="1" applyFill="1" applyBorder="1"/>
    <xf numFmtId="3" fontId="8" fillId="2" borderId="1" xfId="0" applyNumberFormat="1" applyFont="1" applyFill="1" applyBorder="1"/>
    <xf numFmtId="3" fontId="3" fillId="2" borderId="1" xfId="0" applyNumberFormat="1" applyFont="1" applyFill="1" applyBorder="1"/>
    <xf numFmtId="3" fontId="8" fillId="2" borderId="0" xfId="0" applyNumberFormat="1" applyFont="1" applyFill="1" applyBorder="1"/>
    <xf numFmtId="3" fontId="12" fillId="2" borderId="0" xfId="0" applyNumberFormat="1" applyFont="1" applyFill="1" applyBorder="1"/>
    <xf numFmtId="3" fontId="3" fillId="2" borderId="0" xfId="0" applyNumberFormat="1" applyFont="1" applyFill="1" applyBorder="1"/>
    <xf numFmtId="3" fontId="7" fillId="2" borderId="1" xfId="0" applyNumberFormat="1" applyFont="1" applyFill="1" applyBorder="1" applyAlignment="1">
      <alignment horizontal="right"/>
    </xf>
    <xf numFmtId="3" fontId="8" fillId="2" borderId="2" xfId="0" applyNumberFormat="1" applyFont="1" applyFill="1" applyBorder="1"/>
    <xf numFmtId="3" fontId="13" fillId="2" borderId="0" xfId="0" applyNumberFormat="1" applyFont="1" applyFill="1"/>
    <xf numFmtId="3" fontId="14" fillId="2" borderId="0" xfId="0" applyNumberFormat="1" applyFont="1" applyFill="1"/>
    <xf numFmtId="0" fontId="1" fillId="2" borderId="0" xfId="0" applyFont="1" applyFill="1" applyBorder="1"/>
    <xf numFmtId="3" fontId="13" fillId="2" borderId="0" xfId="0" applyNumberFormat="1" applyFont="1" applyFill="1" applyBorder="1"/>
    <xf numFmtId="3" fontId="14" fillId="2" borderId="0" xfId="0" applyNumberFormat="1" applyFont="1" applyFill="1" applyBorder="1"/>
    <xf numFmtId="3" fontId="5" fillId="2" borderId="0" xfId="0" applyNumberFormat="1" applyFont="1" applyFill="1" applyAlignment="1">
      <alignment horizontal="left"/>
    </xf>
    <xf numFmtId="3" fontId="15" fillId="2" borderId="0" xfId="0" applyNumberFormat="1" applyFont="1" applyFill="1" applyBorder="1"/>
    <xf numFmtId="3" fontId="1" fillId="2" borderId="0" xfId="0" applyNumberFormat="1" applyFont="1" applyFill="1" applyBorder="1"/>
    <xf numFmtId="0" fontId="0" fillId="2" borderId="0" xfId="0" applyFill="1" applyAlignment="1"/>
    <xf numFmtId="3" fontId="13" fillId="2" borderId="0" xfId="0" applyNumberFormat="1" applyFont="1" applyFill="1" applyBorder="1" applyAlignment="1"/>
    <xf numFmtId="3" fontId="14" fillId="2" borderId="0" xfId="0" applyNumberFormat="1" applyFont="1" applyFill="1" applyBorder="1" applyAlignment="1"/>
    <xf numFmtId="0" fontId="0" fillId="2" borderId="0" xfId="0" applyFill="1" applyAlignment="1">
      <alignment wrapText="1"/>
    </xf>
    <xf numFmtId="3" fontId="5" fillId="2" borderId="0" xfId="0" applyNumberFormat="1" applyFont="1" applyFill="1" applyBorder="1" applyAlignment="1"/>
    <xf numFmtId="0" fontId="4" fillId="2" borderId="0" xfId="0" applyFont="1" applyFill="1" applyBorder="1"/>
    <xf numFmtId="0" fontId="15" fillId="2" borderId="0" xfId="0" applyFont="1" applyFill="1" applyBorder="1"/>
    <xf numFmtId="3" fontId="3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14" fillId="2" borderId="0" xfId="0" applyNumberFormat="1" applyFont="1" applyFill="1" applyAlignment="1">
      <alignment horizontal="left"/>
    </xf>
    <xf numFmtId="0" fontId="2" fillId="2" borderId="0" xfId="0" applyFont="1" applyFill="1"/>
    <xf numFmtId="0" fontId="3" fillId="2" borderId="0" xfId="0" quotePrefix="1" applyFont="1" applyFill="1"/>
    <xf numFmtId="0" fontId="5" fillId="2" borderId="1" xfId="0" applyFont="1" applyFill="1" applyBorder="1"/>
    <xf numFmtId="172" fontId="5" fillId="2" borderId="0" xfId="0" applyNumberFormat="1" applyFont="1" applyFill="1"/>
    <xf numFmtId="172" fontId="5" fillId="2" borderId="1" xfId="0" applyNumberFormat="1" applyFont="1" applyFill="1" applyBorder="1"/>
    <xf numFmtId="172" fontId="3" fillId="2" borderId="0" xfId="0" applyNumberFormat="1" applyFont="1" applyFill="1"/>
    <xf numFmtId="172" fontId="3" fillId="2" borderId="1" xfId="0" applyNumberFormat="1" applyFont="1" applyFill="1" applyBorder="1"/>
    <xf numFmtId="0" fontId="14" fillId="2" borderId="0" xfId="0" applyFont="1" applyFill="1"/>
    <xf numFmtId="3" fontId="3" fillId="2" borderId="0" xfId="0" quotePrefix="1" applyNumberFormat="1" applyFont="1" applyFill="1" applyBorder="1"/>
    <xf numFmtId="172" fontId="5" fillId="2" borderId="0" xfId="0" applyNumberFormat="1" applyFont="1" applyFill="1" applyBorder="1"/>
    <xf numFmtId="4" fontId="5" fillId="2" borderId="0" xfId="0" applyNumberFormat="1" applyFont="1" applyFill="1"/>
    <xf numFmtId="2" fontId="5" fillId="2" borderId="0" xfId="0" applyNumberFormat="1" applyFont="1" applyFill="1"/>
    <xf numFmtId="3" fontId="0" fillId="2" borderId="0" xfId="0" applyNumberFormat="1" applyFill="1"/>
    <xf numFmtId="3" fontId="18" fillId="2" borderId="0" xfId="0" applyNumberFormat="1" applyFont="1" applyFill="1" applyBorder="1"/>
    <xf numFmtId="3" fontId="19" fillId="2" borderId="0" xfId="0" applyNumberFormat="1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3" fontId="19" fillId="2" borderId="1" xfId="0" applyNumberFormat="1" applyFont="1" applyFill="1" applyBorder="1" applyAlignment="1">
      <alignment horizontal="right"/>
    </xf>
    <xf numFmtId="3" fontId="19" fillId="2" borderId="0" xfId="0" applyNumberFormat="1" applyFont="1" applyFill="1" applyBorder="1"/>
    <xf numFmtId="3" fontId="17" fillId="2" borderId="0" xfId="0" applyNumberFormat="1" applyFont="1" applyFill="1"/>
    <xf numFmtId="3" fontId="17" fillId="2" borderId="0" xfId="0" applyNumberFormat="1" applyFont="1" applyFill="1" applyBorder="1"/>
    <xf numFmtId="3" fontId="19" fillId="2" borderId="0" xfId="0" applyNumberFormat="1" applyFont="1" applyFill="1"/>
    <xf numFmtId="173" fontId="17" fillId="2" borderId="1" xfId="0" quotePrefix="1" applyNumberFormat="1" applyFont="1" applyFill="1" applyBorder="1" applyAlignment="1">
      <alignment horizontal="right"/>
    </xf>
    <xf numFmtId="173" fontId="17" fillId="2" borderId="0" xfId="0" quotePrefix="1" applyNumberFormat="1" applyFont="1" applyFill="1" applyBorder="1" applyAlignment="1">
      <alignment horizontal="right"/>
    </xf>
    <xf numFmtId="3" fontId="19" fillId="2" borderId="1" xfId="0" applyNumberFormat="1" applyFont="1" applyFill="1" applyBorder="1"/>
    <xf numFmtId="3" fontId="17" fillId="2" borderId="0" xfId="0" applyNumberFormat="1" applyFont="1" applyFill="1" applyBorder="1" applyAlignment="1">
      <alignment horizontal="right"/>
    </xf>
    <xf numFmtId="3" fontId="17" fillId="2" borderId="1" xfId="0" applyNumberFormat="1" applyFont="1" applyFill="1" applyBorder="1" applyAlignment="1">
      <alignment horizontal="right"/>
    </xf>
    <xf numFmtId="0" fontId="21" fillId="2" borderId="0" xfId="0" applyFont="1" applyFill="1"/>
    <xf numFmtId="0" fontId="22" fillId="2" borderId="0" xfId="0" applyFont="1" applyFill="1"/>
    <xf numFmtId="0" fontId="3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right"/>
    </xf>
    <xf numFmtId="9" fontId="7" fillId="2" borderId="0" xfId="0" applyNumberFormat="1" applyFont="1" applyFill="1" applyBorder="1"/>
    <xf numFmtId="3" fontId="3" fillId="2" borderId="1" xfId="0" quotePrefix="1" applyNumberFormat="1" applyFont="1" applyFill="1" applyBorder="1" applyAlignment="1">
      <alignment horizontal="right"/>
    </xf>
    <xf numFmtId="0" fontId="3" fillId="2" borderId="0" xfId="0" applyFont="1" applyFill="1" applyBorder="1"/>
    <xf numFmtId="3" fontId="3" fillId="2" borderId="2" xfId="0" quotePrefix="1" applyNumberFormat="1" applyFont="1" applyFill="1" applyBorder="1" applyAlignment="1">
      <alignment horizontal="right"/>
    </xf>
    <xf numFmtId="3" fontId="5" fillId="2" borderId="0" xfId="0" quotePrefix="1" applyNumberFormat="1" applyFont="1" applyFill="1" applyBorder="1" applyAlignment="1">
      <alignment horizontal="right"/>
    </xf>
    <xf numFmtId="3" fontId="3" fillId="2" borderId="0" xfId="0" quotePrefix="1" applyNumberFormat="1" applyFont="1" applyFill="1" applyBorder="1" applyAlignment="1">
      <alignment horizontal="right"/>
    </xf>
    <xf numFmtId="3" fontId="8" fillId="2" borderId="1" xfId="0" quotePrefix="1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173" fontId="5" fillId="2" borderId="0" xfId="1" applyNumberFormat="1" applyFont="1" applyFill="1"/>
    <xf numFmtId="0" fontId="5" fillId="2" borderId="0" xfId="0" quotePrefix="1" applyFont="1" applyFill="1" applyAlignment="1">
      <alignment horizontal="right"/>
    </xf>
    <xf numFmtId="0" fontId="5" fillId="2" borderId="2" xfId="0" applyFont="1" applyFill="1" applyBorder="1"/>
    <xf numFmtId="2" fontId="5" fillId="2" borderId="0" xfId="0" applyNumberFormat="1" applyFont="1" applyFill="1" applyBorder="1"/>
    <xf numFmtId="2" fontId="5" fillId="2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/>
  </sheetViews>
  <sheetFormatPr defaultRowHeight="12.75" customHeight="1" x14ac:dyDescent="0.25"/>
  <cols>
    <col min="1" max="1" width="30" style="12" customWidth="1"/>
    <col min="2" max="2" width="9.7109375" style="28" customWidth="1"/>
    <col min="3" max="3" width="9.7109375" style="12" customWidth="1"/>
    <col min="4" max="4" width="9.140625" style="12"/>
    <col min="5" max="5" width="9.7109375" style="12" customWidth="1"/>
    <col min="6" max="6" width="8.5703125" style="12" customWidth="1"/>
    <col min="7" max="7" width="9.7109375" style="49" customWidth="1"/>
    <col min="8" max="16384" width="9.140625" style="12"/>
  </cols>
  <sheetData>
    <row r="1" spans="1:7" ht="14.1" customHeight="1" x14ac:dyDescent="0.25">
      <c r="A1" s="10" t="s">
        <v>0</v>
      </c>
      <c r="B1" s="11"/>
      <c r="E1" s="13"/>
      <c r="F1" s="13"/>
      <c r="G1" s="14"/>
    </row>
    <row r="2" spans="1:7" ht="14.1" customHeight="1" x14ac:dyDescent="0.25">
      <c r="A2" s="10"/>
      <c r="B2" s="11"/>
      <c r="E2" s="13"/>
      <c r="F2" s="13"/>
      <c r="G2" s="14"/>
    </row>
    <row r="3" spans="1:7" ht="12" customHeight="1" x14ac:dyDescent="0.25">
      <c r="B3" s="15" t="s">
        <v>1</v>
      </c>
      <c r="C3" s="15" t="s">
        <v>2</v>
      </c>
      <c r="D3" s="15" t="s">
        <v>1</v>
      </c>
      <c r="E3" s="15" t="s">
        <v>2</v>
      </c>
      <c r="F3" s="15" t="s">
        <v>117</v>
      </c>
      <c r="G3" s="15" t="s">
        <v>2</v>
      </c>
    </row>
    <row r="4" spans="1:7" ht="12" customHeight="1" x14ac:dyDescent="0.25">
      <c r="A4" s="16"/>
      <c r="B4" s="17" t="s">
        <v>3</v>
      </c>
      <c r="C4" s="18" t="s">
        <v>4</v>
      </c>
      <c r="D4" s="17" t="s">
        <v>3</v>
      </c>
      <c r="E4" s="18" t="s">
        <v>4</v>
      </c>
      <c r="F4" s="17" t="s">
        <v>3</v>
      </c>
      <c r="G4" s="18" t="s">
        <v>4</v>
      </c>
    </row>
    <row r="5" spans="1:7" ht="12" customHeight="1" x14ac:dyDescent="0.25">
      <c r="A5" s="16"/>
      <c r="B5" s="19">
        <v>2002</v>
      </c>
      <c r="C5" s="18">
        <v>2002</v>
      </c>
      <c r="D5" s="19">
        <v>2001</v>
      </c>
      <c r="E5" s="18">
        <v>2001</v>
      </c>
      <c r="F5" s="19">
        <v>2001</v>
      </c>
      <c r="G5" s="18">
        <v>2001</v>
      </c>
    </row>
    <row r="6" spans="1:7" ht="12" customHeight="1" x14ac:dyDescent="0.25">
      <c r="A6" s="20" t="s">
        <v>5</v>
      </c>
      <c r="B6" s="21" t="s">
        <v>24</v>
      </c>
      <c r="C6" s="21" t="s">
        <v>24</v>
      </c>
      <c r="D6" s="21" t="s">
        <v>24</v>
      </c>
      <c r="E6" s="21" t="s">
        <v>24</v>
      </c>
      <c r="F6" s="21" t="s">
        <v>25</v>
      </c>
      <c r="G6" s="21" t="s">
        <v>25</v>
      </c>
    </row>
    <row r="7" spans="1:7" ht="15.75" customHeight="1" x14ac:dyDescent="0.25">
      <c r="A7" s="22" t="s">
        <v>6</v>
      </c>
      <c r="B7" s="11"/>
      <c r="C7" s="23"/>
      <c r="D7" s="23"/>
      <c r="E7" s="13"/>
      <c r="F7" s="13"/>
      <c r="G7" s="14"/>
    </row>
    <row r="8" spans="1:7" ht="13.5" customHeight="1" x14ac:dyDescent="0.25">
      <c r="A8" s="16" t="s">
        <v>7</v>
      </c>
      <c r="B8" s="24">
        <v>67448</v>
      </c>
      <c r="C8" s="25">
        <v>40576</v>
      </c>
      <c r="D8" s="25">
        <v>71794</v>
      </c>
      <c r="E8" s="25">
        <v>40746</v>
      </c>
      <c r="F8" s="25">
        <v>93502</v>
      </c>
      <c r="G8" s="25">
        <v>53494</v>
      </c>
    </row>
    <row r="9" spans="1:7" ht="13.5" customHeight="1" x14ac:dyDescent="0.25">
      <c r="A9" s="16" t="s">
        <v>8</v>
      </c>
      <c r="B9" s="24">
        <v>21672</v>
      </c>
      <c r="C9" s="25">
        <v>13213</v>
      </c>
      <c r="D9" s="25">
        <v>27856</v>
      </c>
      <c r="E9" s="25">
        <v>10580</v>
      </c>
      <c r="F9" s="25">
        <v>34831</v>
      </c>
      <c r="G9" s="25">
        <v>14012</v>
      </c>
    </row>
    <row r="10" spans="1:7" ht="13.5" customHeight="1" x14ac:dyDescent="0.25">
      <c r="A10" s="16" t="s">
        <v>9</v>
      </c>
      <c r="B10" s="24">
        <v>928</v>
      </c>
      <c r="C10" s="25">
        <v>928</v>
      </c>
      <c r="D10" s="25">
        <v>895</v>
      </c>
      <c r="E10" s="25">
        <v>895</v>
      </c>
      <c r="F10" s="25">
        <v>1276</v>
      </c>
      <c r="G10" s="25">
        <v>1276</v>
      </c>
    </row>
    <row r="11" spans="1:7" ht="13.5" customHeight="1" x14ac:dyDescent="0.25">
      <c r="A11" s="16" t="s">
        <v>10</v>
      </c>
      <c r="B11" s="24">
        <v>1919</v>
      </c>
      <c r="C11" s="25">
        <v>1919</v>
      </c>
      <c r="D11" s="25">
        <v>3203</v>
      </c>
      <c r="E11" s="25">
        <v>3203</v>
      </c>
      <c r="F11" s="25">
        <v>3781</v>
      </c>
      <c r="G11" s="25">
        <v>3781</v>
      </c>
    </row>
    <row r="12" spans="1:7" ht="13.5" customHeight="1" x14ac:dyDescent="0.25">
      <c r="A12" s="16" t="s">
        <v>11</v>
      </c>
      <c r="B12" s="26">
        <v>339</v>
      </c>
      <c r="C12" s="27">
        <v>339</v>
      </c>
      <c r="D12" s="27">
        <v>308</v>
      </c>
      <c r="E12" s="27">
        <v>308</v>
      </c>
      <c r="F12" s="27">
        <v>414</v>
      </c>
      <c r="G12" s="27">
        <v>414</v>
      </c>
    </row>
    <row r="13" spans="1:7" ht="3.75" customHeight="1" x14ac:dyDescent="0.25">
      <c r="A13" s="13"/>
      <c r="C13" s="13"/>
      <c r="D13" s="13"/>
      <c r="E13" s="13"/>
      <c r="F13" s="13"/>
      <c r="G13" s="13"/>
    </row>
    <row r="14" spans="1:7" ht="13.5" customHeight="1" x14ac:dyDescent="0.25">
      <c r="A14" s="29" t="s">
        <v>12</v>
      </c>
      <c r="B14" s="30">
        <f t="shared" ref="B14:G14" si="0">SUM(B8:B13)</f>
        <v>92306</v>
      </c>
      <c r="C14" s="29">
        <f t="shared" si="0"/>
        <v>56975</v>
      </c>
      <c r="D14" s="29">
        <f t="shared" si="0"/>
        <v>104056</v>
      </c>
      <c r="E14" s="29">
        <f t="shared" si="0"/>
        <v>55732</v>
      </c>
      <c r="F14" s="29">
        <f t="shared" si="0"/>
        <v>133804</v>
      </c>
      <c r="G14" s="29">
        <f t="shared" si="0"/>
        <v>72977</v>
      </c>
    </row>
    <row r="15" spans="1:7" ht="10.5" customHeight="1" x14ac:dyDescent="0.25">
      <c r="A15" s="22"/>
      <c r="B15" s="11"/>
      <c r="C15" s="31"/>
      <c r="D15" s="31"/>
      <c r="E15" s="31"/>
      <c r="F15" s="31"/>
      <c r="G15" s="31"/>
    </row>
    <row r="16" spans="1:7" ht="13.5" customHeight="1" x14ac:dyDescent="0.25">
      <c r="A16" s="22" t="s">
        <v>13</v>
      </c>
      <c r="B16" s="11"/>
      <c r="C16" s="32"/>
      <c r="D16" s="32"/>
      <c r="E16" s="13"/>
      <c r="F16" s="13"/>
      <c r="G16" s="14"/>
    </row>
    <row r="17" spans="1:7" ht="13.5" customHeight="1" x14ac:dyDescent="0.25">
      <c r="A17" s="16" t="s">
        <v>7</v>
      </c>
      <c r="B17" s="24">
        <v>2042</v>
      </c>
      <c r="C17" s="13">
        <v>2233</v>
      </c>
      <c r="D17" s="13">
        <v>2962</v>
      </c>
      <c r="E17" s="13">
        <v>2258</v>
      </c>
      <c r="F17" s="13">
        <v>4341</v>
      </c>
      <c r="G17" s="13">
        <v>3397</v>
      </c>
    </row>
    <row r="18" spans="1:7" ht="13.5" customHeight="1" x14ac:dyDescent="0.25">
      <c r="A18" s="16" t="s">
        <v>14</v>
      </c>
      <c r="B18" s="24">
        <v>-236</v>
      </c>
      <c r="C18" s="13">
        <v>-200</v>
      </c>
      <c r="D18" s="13">
        <v>-10</v>
      </c>
      <c r="E18" s="13">
        <v>-73</v>
      </c>
      <c r="F18" s="13">
        <v>-28</v>
      </c>
      <c r="G18" s="13">
        <v>-105</v>
      </c>
    </row>
    <row r="19" spans="1:7" ht="13.5" customHeight="1" x14ac:dyDescent="0.25">
      <c r="A19" s="16" t="s">
        <v>9</v>
      </c>
      <c r="B19" s="24">
        <v>114</v>
      </c>
      <c r="C19" s="13">
        <v>114</v>
      </c>
      <c r="D19" s="13">
        <v>86</v>
      </c>
      <c r="E19" s="13">
        <v>86</v>
      </c>
      <c r="F19" s="13">
        <v>111</v>
      </c>
      <c r="G19" s="13">
        <v>111</v>
      </c>
    </row>
    <row r="20" spans="1:7" ht="13.5" customHeight="1" x14ac:dyDescent="0.25">
      <c r="A20" s="16" t="s">
        <v>15</v>
      </c>
      <c r="B20" s="24">
        <v>-141</v>
      </c>
      <c r="C20" s="13">
        <v>-141</v>
      </c>
      <c r="D20" s="13">
        <v>44</v>
      </c>
      <c r="E20" s="13">
        <v>44</v>
      </c>
      <c r="F20" s="13">
        <v>41</v>
      </c>
      <c r="G20" s="13">
        <v>41</v>
      </c>
    </row>
    <row r="21" spans="1:7" ht="13.5" customHeight="1" x14ac:dyDescent="0.25">
      <c r="A21" s="16" t="s">
        <v>16</v>
      </c>
      <c r="B21" s="26">
        <v>-390</v>
      </c>
      <c r="C21" s="20">
        <v>-390</v>
      </c>
      <c r="D21" s="20">
        <v>-336</v>
      </c>
      <c r="E21" s="20">
        <v>-336</v>
      </c>
      <c r="F21" s="20">
        <v>-469</v>
      </c>
      <c r="G21" s="20">
        <v>-469</v>
      </c>
    </row>
    <row r="22" spans="1:7" ht="3.75" customHeight="1" x14ac:dyDescent="0.25">
      <c r="A22" s="13"/>
      <c r="C22" s="13"/>
      <c r="D22" s="13"/>
      <c r="E22" s="13"/>
      <c r="F22" s="13"/>
      <c r="G22" s="13"/>
    </row>
    <row r="23" spans="1:7" ht="13.5" customHeight="1" x14ac:dyDescent="0.25">
      <c r="A23" s="31" t="s">
        <v>17</v>
      </c>
      <c r="B23" s="33">
        <f t="shared" ref="B23:G23" si="1">SUM(B17:B22)</f>
        <v>1389</v>
      </c>
      <c r="C23" s="33">
        <f t="shared" si="1"/>
        <v>1616</v>
      </c>
      <c r="D23" s="33">
        <f t="shared" si="1"/>
        <v>2746</v>
      </c>
      <c r="E23" s="33">
        <f t="shared" si="1"/>
        <v>1979</v>
      </c>
      <c r="F23" s="33">
        <f t="shared" si="1"/>
        <v>3996</v>
      </c>
      <c r="G23" s="33">
        <f t="shared" si="1"/>
        <v>2975</v>
      </c>
    </row>
    <row r="24" spans="1:7" ht="13.5" customHeight="1" x14ac:dyDescent="0.25">
      <c r="A24" s="16" t="s">
        <v>18</v>
      </c>
      <c r="B24" s="24">
        <v>-5714</v>
      </c>
      <c r="C24" s="13">
        <v>-1811</v>
      </c>
      <c r="D24" s="13">
        <v>-7432</v>
      </c>
      <c r="E24" s="13">
        <v>-1182</v>
      </c>
      <c r="F24" s="25">
        <v>-5085</v>
      </c>
      <c r="G24" s="13">
        <v>-525</v>
      </c>
    </row>
    <row r="25" spans="1:7" ht="13.5" customHeight="1" x14ac:dyDescent="0.25">
      <c r="A25" s="16" t="s">
        <v>19</v>
      </c>
      <c r="B25" s="26">
        <v>2016</v>
      </c>
      <c r="C25" s="20">
        <v>2016</v>
      </c>
      <c r="D25" s="34" t="s">
        <v>20</v>
      </c>
      <c r="E25" s="34" t="s">
        <v>20</v>
      </c>
      <c r="F25" s="34" t="s">
        <v>20</v>
      </c>
      <c r="G25" s="34" t="s">
        <v>20</v>
      </c>
    </row>
    <row r="26" spans="1:7" ht="5.25" customHeight="1" x14ac:dyDescent="0.25">
      <c r="A26" s="16"/>
      <c r="B26" s="24"/>
      <c r="C26" s="13"/>
      <c r="D26" s="13"/>
      <c r="E26" s="13"/>
      <c r="F26" s="13"/>
      <c r="G26" s="13"/>
    </row>
    <row r="27" spans="1:7" ht="13.5" customHeight="1" x14ac:dyDescent="0.25">
      <c r="A27" s="29" t="s">
        <v>21</v>
      </c>
      <c r="B27" s="29">
        <f t="shared" ref="B27:G27" si="2">SUM(B23:B25)</f>
        <v>-2309</v>
      </c>
      <c r="C27" s="31">
        <f t="shared" si="2"/>
        <v>1821</v>
      </c>
      <c r="D27" s="31">
        <f t="shared" si="2"/>
        <v>-4686</v>
      </c>
      <c r="E27" s="31">
        <f t="shared" si="2"/>
        <v>797</v>
      </c>
      <c r="F27" s="31">
        <f t="shared" si="2"/>
        <v>-1089</v>
      </c>
      <c r="G27" s="31">
        <f t="shared" si="2"/>
        <v>2450</v>
      </c>
    </row>
    <row r="28" spans="1:7" ht="9.75" customHeight="1" x14ac:dyDescent="0.25">
      <c r="A28" s="31"/>
      <c r="B28" s="33"/>
      <c r="C28" s="35"/>
      <c r="D28" s="35"/>
      <c r="E28" s="35"/>
      <c r="F28" s="35"/>
      <c r="G28" s="35"/>
    </row>
    <row r="29" spans="1:7" ht="13.5" customHeight="1" x14ac:dyDescent="0.25">
      <c r="A29" s="16" t="s">
        <v>22</v>
      </c>
      <c r="B29" s="24">
        <v>780</v>
      </c>
      <c r="C29" s="25">
        <v>536</v>
      </c>
      <c r="D29" s="25">
        <v>939</v>
      </c>
      <c r="E29" s="25">
        <v>625</v>
      </c>
      <c r="F29" s="25">
        <v>953</v>
      </c>
      <c r="G29" s="25">
        <v>614</v>
      </c>
    </row>
    <row r="30" spans="1:7" ht="13.5" customHeight="1" x14ac:dyDescent="0.25">
      <c r="A30" s="16" t="s">
        <v>23</v>
      </c>
      <c r="B30" s="24">
        <v>488</v>
      </c>
      <c r="C30" s="25">
        <v>251</v>
      </c>
      <c r="D30" s="25">
        <v>571</v>
      </c>
      <c r="E30" s="25">
        <v>262</v>
      </c>
      <c r="F30" s="25">
        <v>623</v>
      </c>
      <c r="G30" s="25">
        <v>290</v>
      </c>
    </row>
    <row r="31" spans="1:7" ht="13.5" customHeight="1" x14ac:dyDescent="0.25">
      <c r="A31" s="36"/>
      <c r="B31" s="37"/>
      <c r="G31" s="38"/>
    </row>
    <row r="32" spans="1:7" ht="13.5" customHeight="1" x14ac:dyDescent="0.25">
      <c r="A32" s="36"/>
      <c r="B32" s="37"/>
      <c r="G32" s="38"/>
    </row>
    <row r="33" spans="1:7" ht="12.75" customHeight="1" x14ac:dyDescent="0.25">
      <c r="A33" s="39" t="s">
        <v>122</v>
      </c>
      <c r="B33" s="40"/>
      <c r="G33" s="38"/>
    </row>
    <row r="34" spans="1:7" ht="13.5" customHeight="1" x14ac:dyDescent="0.25">
      <c r="A34" s="28"/>
      <c r="G34" s="38"/>
    </row>
    <row r="35" spans="1:7" s="42" customFormat="1" ht="13.5" customHeight="1" x14ac:dyDescent="0.2">
      <c r="A35" s="41"/>
      <c r="B35" s="41"/>
      <c r="G35" s="14"/>
    </row>
    <row r="36" spans="1:7" s="42" customFormat="1" ht="13.5" customHeight="1" x14ac:dyDescent="0.2">
      <c r="A36" s="41"/>
      <c r="B36" s="41"/>
      <c r="G36" s="14"/>
    </row>
    <row r="37" spans="1:7" ht="13.5" customHeight="1" x14ac:dyDescent="0.25">
      <c r="A37" s="41"/>
      <c r="B37" s="41"/>
      <c r="C37" s="43"/>
      <c r="D37" s="43"/>
      <c r="E37" s="43"/>
      <c r="F37" s="43"/>
      <c r="G37" s="38"/>
    </row>
    <row r="38" spans="1:7" ht="13.5" customHeight="1" x14ac:dyDescent="0.25">
      <c r="A38" s="39"/>
      <c r="B38" s="40"/>
      <c r="C38" s="43"/>
      <c r="D38" s="43"/>
      <c r="E38" s="43"/>
      <c r="F38" s="43"/>
      <c r="G38" s="38"/>
    </row>
    <row r="39" spans="1:7" ht="14.25" customHeight="1" x14ac:dyDescent="0.25">
      <c r="A39" s="36"/>
      <c r="B39" s="37"/>
      <c r="C39" s="44"/>
      <c r="D39" s="44"/>
      <c r="E39" s="44"/>
      <c r="F39" s="44"/>
      <c r="G39" s="44"/>
    </row>
    <row r="40" spans="1:7" ht="12.75" customHeight="1" x14ac:dyDescent="0.25">
      <c r="A40" s="45"/>
      <c r="B40" s="46"/>
      <c r="C40" s="47"/>
      <c r="D40" s="47"/>
      <c r="E40" s="47"/>
      <c r="F40" s="47"/>
      <c r="G40" s="47"/>
    </row>
    <row r="41" spans="1:7" ht="14.25" customHeight="1" x14ac:dyDescent="0.25">
      <c r="A41" s="48"/>
      <c r="B41" s="48"/>
      <c r="C41" s="43"/>
      <c r="D41" s="43"/>
    </row>
    <row r="42" spans="1:7" ht="12.75" customHeight="1" x14ac:dyDescent="0.25">
      <c r="A42" s="13"/>
      <c r="C42" s="43"/>
      <c r="D42" s="43"/>
    </row>
    <row r="43" spans="1:7" s="42" customFormat="1" ht="12.75" customHeight="1" x14ac:dyDescent="0.2">
      <c r="A43" s="40"/>
      <c r="B43" s="40"/>
      <c r="C43" s="13"/>
      <c r="D43" s="13"/>
      <c r="G43" s="50"/>
    </row>
    <row r="44" spans="1:7" s="28" customFormat="1" ht="12.75" customHeight="1" x14ac:dyDescent="0.2">
      <c r="G44" s="6"/>
    </row>
    <row r="45" spans="1:7" s="42" customFormat="1" ht="12.75" customHeight="1" x14ac:dyDescent="0.2">
      <c r="B45" s="28"/>
      <c r="G45" s="50"/>
    </row>
    <row r="46" spans="1:7" s="42" customFormat="1" ht="12.75" customHeight="1" x14ac:dyDescent="0.2">
      <c r="B46" s="28"/>
      <c r="G46" s="50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1.25" x14ac:dyDescent="0.2"/>
  <cols>
    <col min="1" max="1" width="37.28515625" style="5" customWidth="1"/>
    <col min="2" max="7" width="8" style="5" customWidth="1"/>
    <col min="8" max="16384" width="9.140625" style="5"/>
  </cols>
  <sheetData>
    <row r="1" spans="1:8" s="24" customFormat="1" ht="12.75" x14ac:dyDescent="0.2">
      <c r="A1" s="10" t="s">
        <v>26</v>
      </c>
      <c r="B1" s="17"/>
      <c r="C1" s="17"/>
      <c r="D1" s="17"/>
      <c r="E1" s="17"/>
      <c r="F1" s="17"/>
      <c r="G1" s="17"/>
    </row>
    <row r="2" spans="1:8" s="24" customFormat="1" ht="12.75" x14ac:dyDescent="0.2">
      <c r="A2" s="10"/>
      <c r="B2" s="17" t="s">
        <v>1</v>
      </c>
      <c r="C2" s="17" t="s">
        <v>2</v>
      </c>
      <c r="D2" s="17" t="s">
        <v>1</v>
      </c>
      <c r="E2" s="17" t="s">
        <v>2</v>
      </c>
      <c r="F2" s="15" t="s">
        <v>117</v>
      </c>
      <c r="G2" s="17" t="s">
        <v>2</v>
      </c>
    </row>
    <row r="3" spans="1:8" s="24" customFormat="1" ht="12.75" x14ac:dyDescent="0.2">
      <c r="A3" s="10"/>
      <c r="B3" s="17" t="s">
        <v>3</v>
      </c>
      <c r="C3" s="19" t="s">
        <v>4</v>
      </c>
      <c r="D3" s="17" t="s">
        <v>3</v>
      </c>
      <c r="E3" s="19" t="s">
        <v>4</v>
      </c>
      <c r="F3" s="17" t="s">
        <v>3</v>
      </c>
      <c r="G3" s="19" t="s">
        <v>4</v>
      </c>
    </row>
    <row r="4" spans="1:8" s="24" customFormat="1" ht="12" customHeight="1" x14ac:dyDescent="0.2">
      <c r="B4" s="19">
        <v>2002</v>
      </c>
      <c r="C4" s="19">
        <v>2002</v>
      </c>
      <c r="D4" s="19">
        <v>2001</v>
      </c>
      <c r="E4" s="19">
        <v>2001</v>
      </c>
      <c r="F4" s="19">
        <v>2001</v>
      </c>
      <c r="G4" s="19">
        <v>2001</v>
      </c>
    </row>
    <row r="5" spans="1:8" s="24" customFormat="1" ht="12" customHeight="1" x14ac:dyDescent="0.2">
      <c r="A5" s="26" t="s">
        <v>5</v>
      </c>
      <c r="B5" s="21" t="s">
        <v>51</v>
      </c>
      <c r="C5" s="21" t="s">
        <v>51</v>
      </c>
      <c r="D5" s="21" t="s">
        <v>51</v>
      </c>
      <c r="E5" s="21" t="s">
        <v>51</v>
      </c>
      <c r="F5" s="51" t="s">
        <v>52</v>
      </c>
      <c r="G5" s="51" t="s">
        <v>52</v>
      </c>
    </row>
    <row r="6" spans="1:8" s="24" customFormat="1" ht="15.95" customHeight="1" x14ac:dyDescent="0.2">
      <c r="A6" s="11" t="s">
        <v>27</v>
      </c>
      <c r="B6" s="11"/>
    </row>
    <row r="7" spans="1:8" s="24" customFormat="1" ht="12" customHeight="1" x14ac:dyDescent="0.2">
      <c r="A7" s="24" t="s">
        <v>28</v>
      </c>
      <c r="B7" s="24">
        <v>321</v>
      </c>
      <c r="C7" s="24">
        <v>321</v>
      </c>
      <c r="D7" s="24">
        <v>296</v>
      </c>
      <c r="E7" s="24">
        <v>296</v>
      </c>
      <c r="F7" s="24">
        <v>398</v>
      </c>
      <c r="G7" s="24">
        <v>398</v>
      </c>
    </row>
    <row r="8" spans="1:8" s="24" customFormat="1" ht="12" customHeight="1" x14ac:dyDescent="0.2">
      <c r="A8" s="24" t="s">
        <v>29</v>
      </c>
    </row>
    <row r="9" spans="1:8" s="24" customFormat="1" ht="12" customHeight="1" x14ac:dyDescent="0.2">
      <c r="A9" s="24" t="s">
        <v>30</v>
      </c>
      <c r="B9" s="24">
        <v>29</v>
      </c>
      <c r="C9" s="24">
        <v>29</v>
      </c>
      <c r="D9" s="24">
        <v>31</v>
      </c>
      <c r="E9" s="24">
        <v>31</v>
      </c>
      <c r="F9" s="24">
        <v>41</v>
      </c>
      <c r="G9" s="24">
        <v>41</v>
      </c>
    </row>
    <row r="10" spans="1:8" s="24" customFormat="1" ht="12" customHeight="1" x14ac:dyDescent="0.2">
      <c r="A10" s="24" t="s">
        <v>31</v>
      </c>
      <c r="B10" s="24">
        <v>-231</v>
      </c>
      <c r="C10" s="24">
        <v>-231</v>
      </c>
      <c r="D10" s="24">
        <v>-191</v>
      </c>
      <c r="E10" s="24">
        <v>-191</v>
      </c>
      <c r="F10" s="24">
        <v>-248</v>
      </c>
      <c r="G10" s="24">
        <v>-248</v>
      </c>
    </row>
    <row r="11" spans="1:8" s="24" customFormat="1" ht="12" customHeight="1" x14ac:dyDescent="0.2">
      <c r="A11" s="24" t="s">
        <v>32</v>
      </c>
      <c r="B11" s="26">
        <v>-123</v>
      </c>
      <c r="C11" s="26">
        <v>-123</v>
      </c>
      <c r="D11" s="26">
        <v>-82</v>
      </c>
      <c r="E11" s="26">
        <v>-82</v>
      </c>
      <c r="F11" s="26">
        <v>-135</v>
      </c>
      <c r="G11" s="26">
        <v>-135</v>
      </c>
    </row>
    <row r="12" spans="1:8" s="12" customFormat="1" ht="3.75" customHeight="1" x14ac:dyDescent="0.25">
      <c r="A12" s="13"/>
      <c r="B12" s="24"/>
      <c r="C12" s="13"/>
      <c r="D12" s="24"/>
      <c r="E12" s="13"/>
      <c r="F12" s="13"/>
      <c r="G12" s="13"/>
      <c r="H12" s="13"/>
    </row>
    <row r="13" spans="1:8" s="24" customFormat="1" ht="12" customHeight="1" x14ac:dyDescent="0.2">
      <c r="A13" s="11" t="s">
        <v>33</v>
      </c>
      <c r="B13" s="11">
        <f t="shared" ref="B13:G13" si="0">SUM(B7:B11)</f>
        <v>-4</v>
      </c>
      <c r="C13" s="11">
        <f t="shared" si="0"/>
        <v>-4</v>
      </c>
      <c r="D13" s="11">
        <f t="shared" si="0"/>
        <v>54</v>
      </c>
      <c r="E13" s="11">
        <f t="shared" si="0"/>
        <v>54</v>
      </c>
      <c r="F13" s="11">
        <f t="shared" si="0"/>
        <v>56</v>
      </c>
      <c r="G13" s="11">
        <f t="shared" si="0"/>
        <v>56</v>
      </c>
    </row>
    <row r="14" spans="1:8" s="11" customFormat="1" ht="8.1" customHeight="1" x14ac:dyDescent="0.2">
      <c r="B14" s="24"/>
      <c r="D14" s="24"/>
    </row>
    <row r="15" spans="1:8" s="24" customFormat="1" ht="12" customHeight="1" x14ac:dyDescent="0.2">
      <c r="A15" s="11" t="s">
        <v>34</v>
      </c>
    </row>
    <row r="16" spans="1:8" s="24" customFormat="1" ht="12" customHeight="1" x14ac:dyDescent="0.2">
      <c r="A16" s="24" t="s">
        <v>35</v>
      </c>
      <c r="B16" s="24">
        <v>66662</v>
      </c>
      <c r="C16" s="24">
        <v>41430</v>
      </c>
      <c r="D16" s="24">
        <v>71392</v>
      </c>
      <c r="E16" s="24">
        <v>41563</v>
      </c>
      <c r="F16" s="24">
        <v>92982</v>
      </c>
      <c r="G16" s="24">
        <v>58638</v>
      </c>
    </row>
    <row r="17" spans="1:8" s="24" customFormat="1" ht="12" customHeight="1" x14ac:dyDescent="0.2">
      <c r="A17" s="24" t="s">
        <v>36</v>
      </c>
      <c r="B17" s="24">
        <v>-85294</v>
      </c>
      <c r="C17" s="24">
        <v>-46046</v>
      </c>
      <c r="D17" s="24">
        <v>-108863</v>
      </c>
      <c r="E17" s="24">
        <v>-52065</v>
      </c>
      <c r="F17" s="24">
        <v>-68579</v>
      </c>
      <c r="G17" s="24">
        <v>-31480</v>
      </c>
    </row>
    <row r="18" spans="1:8" s="24" customFormat="1" ht="12" customHeight="1" x14ac:dyDescent="0.2">
      <c r="A18" s="24" t="s">
        <v>31</v>
      </c>
      <c r="B18" s="24">
        <v>-39153</v>
      </c>
      <c r="C18" s="24">
        <v>-17466</v>
      </c>
      <c r="D18" s="24">
        <v>-35731</v>
      </c>
      <c r="E18" s="24">
        <v>-15011</v>
      </c>
      <c r="F18" s="24">
        <v>-48798</v>
      </c>
      <c r="G18" s="24">
        <v>-20935</v>
      </c>
    </row>
    <row r="19" spans="1:8" s="24" customFormat="1" ht="12" customHeight="1" x14ac:dyDescent="0.2">
      <c r="A19" s="24" t="s">
        <v>37</v>
      </c>
    </row>
    <row r="20" spans="1:8" s="24" customFormat="1" ht="12" customHeight="1" x14ac:dyDescent="0.2">
      <c r="A20" s="24" t="s">
        <v>38</v>
      </c>
      <c r="B20" s="24">
        <v>62881</v>
      </c>
      <c r="C20" s="24">
        <v>24076</v>
      </c>
      <c r="D20" s="24">
        <v>76876</v>
      </c>
      <c r="E20" s="24">
        <v>27569</v>
      </c>
      <c r="F20" s="24">
        <v>29209</v>
      </c>
      <c r="G20" s="24">
        <v>895</v>
      </c>
    </row>
    <row r="21" spans="1:8" s="24" customFormat="1" ht="12" customHeight="1" x14ac:dyDescent="0.2">
      <c r="A21" s="24" t="s">
        <v>32</v>
      </c>
      <c r="B21" s="24">
        <v>-8774</v>
      </c>
      <c r="C21" s="24">
        <v>-3867</v>
      </c>
      <c r="D21" s="24">
        <v>-7255</v>
      </c>
      <c r="E21" s="24">
        <v>-4486</v>
      </c>
      <c r="F21" s="24">
        <v>-9889</v>
      </c>
      <c r="G21" s="24">
        <v>-6453</v>
      </c>
    </row>
    <row r="22" spans="1:8" s="24" customFormat="1" ht="12" customHeight="1" x14ac:dyDescent="0.2">
      <c r="A22" s="28" t="s">
        <v>39</v>
      </c>
      <c r="B22" s="24">
        <v>299</v>
      </c>
      <c r="C22" s="52" t="s">
        <v>20</v>
      </c>
      <c r="D22" s="24">
        <v>2473</v>
      </c>
      <c r="E22" s="52" t="s">
        <v>20</v>
      </c>
      <c r="F22" s="24">
        <v>3251</v>
      </c>
      <c r="G22" s="52" t="s">
        <v>20</v>
      </c>
    </row>
    <row r="23" spans="1:8" s="24" customFormat="1" ht="12" customHeight="1" x14ac:dyDescent="0.2">
      <c r="A23" s="24" t="s">
        <v>40</v>
      </c>
      <c r="B23" s="26">
        <v>1736</v>
      </c>
      <c r="C23" s="26">
        <v>2762</v>
      </c>
      <c r="D23" s="26">
        <v>2433</v>
      </c>
      <c r="E23" s="26">
        <v>3466</v>
      </c>
      <c r="F23" s="26">
        <v>3623</v>
      </c>
      <c r="G23" s="26">
        <v>-70</v>
      </c>
    </row>
    <row r="24" spans="1:8" s="12" customFormat="1" ht="3.75" customHeight="1" x14ac:dyDescent="0.25">
      <c r="A24" s="13"/>
      <c r="B24" s="24"/>
      <c r="C24" s="13"/>
      <c r="D24" s="24"/>
      <c r="E24" s="13"/>
      <c r="F24" s="13"/>
      <c r="G24" s="13"/>
      <c r="H24" s="13"/>
    </row>
    <row r="25" spans="1:8" s="11" customFormat="1" ht="12" customHeight="1" x14ac:dyDescent="0.2">
      <c r="A25" s="11" t="s">
        <v>41</v>
      </c>
      <c r="B25" s="11">
        <f t="shared" ref="B25:G25" si="1">SUM(B16:B23)</f>
        <v>-1643</v>
      </c>
      <c r="C25" s="11">
        <f t="shared" si="1"/>
        <v>889</v>
      </c>
      <c r="D25" s="11">
        <f t="shared" si="1"/>
        <v>1325</v>
      </c>
      <c r="E25" s="11">
        <f t="shared" si="1"/>
        <v>1036</v>
      </c>
      <c r="F25" s="11">
        <f t="shared" si="1"/>
        <v>1799</v>
      </c>
      <c r="G25" s="11">
        <f t="shared" si="1"/>
        <v>595</v>
      </c>
    </row>
    <row r="26" spans="1:8" s="11" customFormat="1" ht="7.5" customHeight="1" x14ac:dyDescent="0.2">
      <c r="B26" s="24"/>
      <c r="D26" s="24"/>
    </row>
    <row r="27" spans="1:8" s="24" customFormat="1" ht="12" customHeight="1" x14ac:dyDescent="0.2">
      <c r="A27" s="11" t="s">
        <v>42</v>
      </c>
    </row>
    <row r="28" spans="1:8" s="24" customFormat="1" ht="12" customHeight="1" x14ac:dyDescent="0.2">
      <c r="A28" s="24" t="s">
        <v>43</v>
      </c>
      <c r="B28" s="24">
        <v>559</v>
      </c>
      <c r="C28" s="24">
        <v>372</v>
      </c>
      <c r="D28" s="24">
        <v>246</v>
      </c>
      <c r="E28" s="24">
        <v>300</v>
      </c>
      <c r="F28" s="24">
        <v>370</v>
      </c>
      <c r="G28" s="24">
        <v>579</v>
      </c>
    </row>
    <row r="29" spans="1:8" s="24" customFormat="1" ht="12" customHeight="1" x14ac:dyDescent="0.2">
      <c r="A29" s="24" t="s">
        <v>44</v>
      </c>
      <c r="B29" s="24">
        <v>-412</v>
      </c>
      <c r="C29" s="24">
        <v>-193</v>
      </c>
      <c r="D29" s="24">
        <v>-590</v>
      </c>
      <c r="E29" s="24">
        <v>-330</v>
      </c>
      <c r="F29" s="24">
        <v>-775</v>
      </c>
      <c r="G29" s="24">
        <v>-433</v>
      </c>
    </row>
    <row r="30" spans="1:8" s="24" customFormat="1" ht="12" customHeight="1" x14ac:dyDescent="0.2">
      <c r="A30" s="24" t="s">
        <v>14</v>
      </c>
      <c r="B30" s="24">
        <v>-230</v>
      </c>
      <c r="C30" s="24">
        <v>-194</v>
      </c>
      <c r="D30" s="24">
        <v>-4</v>
      </c>
      <c r="E30" s="24">
        <v>-67</v>
      </c>
      <c r="F30" s="24">
        <v>-19</v>
      </c>
      <c r="G30" s="24">
        <v>-96</v>
      </c>
    </row>
    <row r="31" spans="1:8" s="24" customFormat="1" ht="12" customHeight="1" x14ac:dyDescent="0.2">
      <c r="A31" s="24" t="s">
        <v>45</v>
      </c>
      <c r="B31" s="24">
        <v>-83</v>
      </c>
      <c r="C31" s="24">
        <v>-83</v>
      </c>
      <c r="D31" s="24">
        <v>87</v>
      </c>
      <c r="E31" s="24">
        <v>87</v>
      </c>
      <c r="F31" s="24">
        <v>-5</v>
      </c>
      <c r="G31" s="24">
        <v>-5</v>
      </c>
    </row>
    <row r="32" spans="1:8" s="24" customFormat="1" ht="12" customHeight="1" x14ac:dyDescent="0.2">
      <c r="A32" s="24" t="s">
        <v>46</v>
      </c>
      <c r="B32" s="24">
        <v>-153</v>
      </c>
      <c r="C32" s="24">
        <v>-153</v>
      </c>
      <c r="D32" s="24">
        <v>-83</v>
      </c>
      <c r="E32" s="24">
        <v>-83</v>
      </c>
      <c r="F32" s="24">
        <v>-117</v>
      </c>
      <c r="G32" s="24">
        <v>-117</v>
      </c>
    </row>
    <row r="33" spans="1:8" s="24" customFormat="1" ht="12" customHeight="1" x14ac:dyDescent="0.2">
      <c r="A33" s="16" t="s">
        <v>47</v>
      </c>
      <c r="B33" s="24">
        <v>-80</v>
      </c>
      <c r="C33" s="28">
        <v>-80</v>
      </c>
      <c r="D33" s="24">
        <v>-69</v>
      </c>
      <c r="E33" s="28">
        <v>-69</v>
      </c>
      <c r="F33" s="24">
        <v>-94</v>
      </c>
      <c r="G33" s="28">
        <v>-69</v>
      </c>
    </row>
    <row r="34" spans="1:8" s="24" customFormat="1" ht="12" customHeight="1" x14ac:dyDescent="0.2">
      <c r="A34" s="16" t="s">
        <v>48</v>
      </c>
      <c r="B34" s="24">
        <v>-310</v>
      </c>
      <c r="C34" s="28">
        <v>-310</v>
      </c>
      <c r="D34" s="24">
        <v>-233</v>
      </c>
      <c r="E34" s="28">
        <v>-233</v>
      </c>
      <c r="F34" s="24">
        <v>-322</v>
      </c>
      <c r="G34" s="28">
        <v>-322</v>
      </c>
    </row>
    <row r="35" spans="1:8" s="24" customFormat="1" ht="12" customHeight="1" x14ac:dyDescent="0.2">
      <c r="A35" s="16" t="s">
        <v>19</v>
      </c>
      <c r="B35" s="16">
        <v>2016</v>
      </c>
      <c r="C35" s="28">
        <v>2016</v>
      </c>
      <c r="D35" s="53" t="s">
        <v>20</v>
      </c>
      <c r="E35" s="53" t="s">
        <v>20</v>
      </c>
      <c r="F35" s="53" t="s">
        <v>20</v>
      </c>
      <c r="G35" s="53" t="s">
        <v>20</v>
      </c>
    </row>
    <row r="36" spans="1:8" s="24" customFormat="1" ht="12" customHeight="1" x14ac:dyDescent="0.2">
      <c r="A36" s="24" t="s">
        <v>49</v>
      </c>
      <c r="B36" s="54" t="s">
        <v>20</v>
      </c>
      <c r="C36" s="54" t="s">
        <v>20</v>
      </c>
      <c r="D36" s="54">
        <v>-1015</v>
      </c>
      <c r="E36" s="26">
        <v>-1015</v>
      </c>
      <c r="F36" s="54">
        <v>-1015</v>
      </c>
      <c r="G36" s="26">
        <v>-1015</v>
      </c>
    </row>
    <row r="37" spans="1:8" s="12" customFormat="1" ht="3.75" customHeight="1" x14ac:dyDescent="0.25">
      <c r="A37" s="13"/>
      <c r="B37" s="13"/>
      <c r="C37" s="13"/>
      <c r="D37" s="13"/>
      <c r="E37" s="13"/>
      <c r="F37" s="13"/>
      <c r="G37" s="13"/>
      <c r="H37" s="13"/>
    </row>
    <row r="38" spans="1:8" s="11" customFormat="1" ht="12" customHeight="1" x14ac:dyDescent="0.2">
      <c r="A38" s="11" t="s">
        <v>50</v>
      </c>
      <c r="B38" s="11">
        <f t="shared" ref="B38:G38" si="2">SUM(B28:B36)+B13+B25</f>
        <v>-340</v>
      </c>
      <c r="C38" s="11">
        <f t="shared" si="2"/>
        <v>2260</v>
      </c>
      <c r="D38" s="11">
        <f t="shared" si="2"/>
        <v>-282</v>
      </c>
      <c r="E38" s="11">
        <f t="shared" si="2"/>
        <v>-320</v>
      </c>
      <c r="F38" s="11">
        <f t="shared" si="2"/>
        <v>-122</v>
      </c>
      <c r="G38" s="11">
        <f t="shared" si="2"/>
        <v>-827</v>
      </c>
    </row>
    <row r="39" spans="1:8" s="11" customFormat="1" ht="12" customHeight="1" x14ac:dyDescent="0.2"/>
    <row r="40" spans="1:8" ht="13.5" customHeight="1" x14ac:dyDescent="0.2">
      <c r="A40" s="41"/>
      <c r="B40" s="41"/>
    </row>
    <row r="41" spans="1:8" ht="13.5" customHeight="1" x14ac:dyDescent="0.2">
      <c r="A41" s="39" t="s">
        <v>122</v>
      </c>
      <c r="B41" s="45"/>
    </row>
    <row r="42" spans="1:8" x14ac:dyDescent="0.2">
      <c r="A42" s="48"/>
      <c r="B42" s="48"/>
    </row>
    <row r="43" spans="1:8" ht="13.5" customHeight="1" x14ac:dyDescent="0.2">
      <c r="A43" s="55"/>
      <c r="B43" s="55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/>
  </sheetViews>
  <sheetFormatPr defaultRowHeight="12.75" x14ac:dyDescent="0.2"/>
  <cols>
    <col min="1" max="1" width="41.85546875" style="2" customWidth="1"/>
    <col min="2" max="3" width="10.5703125" style="2" customWidth="1"/>
    <col min="4" max="16384" width="9.140625" style="2"/>
  </cols>
  <sheetData>
    <row r="1" spans="1:5" x14ac:dyDescent="0.2">
      <c r="A1" s="10" t="s">
        <v>118</v>
      </c>
    </row>
    <row r="2" spans="1:5" x14ac:dyDescent="0.2">
      <c r="A2" s="16"/>
      <c r="B2" s="15" t="s">
        <v>1</v>
      </c>
      <c r="C2" s="15" t="s">
        <v>2</v>
      </c>
    </row>
    <row r="3" spans="1:5" x14ac:dyDescent="0.2">
      <c r="A3" s="64"/>
      <c r="B3" s="17" t="s">
        <v>3</v>
      </c>
      <c r="C3" s="18" t="s">
        <v>4</v>
      </c>
    </row>
    <row r="4" spans="1:5" x14ac:dyDescent="0.2">
      <c r="A4" s="13"/>
      <c r="B4" s="19">
        <v>2002</v>
      </c>
      <c r="C4" s="18">
        <v>2002</v>
      </c>
    </row>
    <row r="5" spans="1:5" x14ac:dyDescent="0.2">
      <c r="A5" s="20" t="s">
        <v>53</v>
      </c>
      <c r="B5" s="21" t="s">
        <v>64</v>
      </c>
      <c r="C5" s="21" t="s">
        <v>24</v>
      </c>
    </row>
    <row r="6" spans="1:5" ht="3.95" customHeight="1" x14ac:dyDescent="0.2">
      <c r="A6" s="13"/>
    </row>
    <row r="7" spans="1:5" s="5" customFormat="1" ht="12.75" customHeight="1" x14ac:dyDescent="0.2">
      <c r="A7" s="28" t="s">
        <v>119</v>
      </c>
      <c r="B7" s="5">
        <v>498.8</v>
      </c>
      <c r="C7" s="5">
        <v>283.7</v>
      </c>
    </row>
    <row r="8" spans="1:5" s="5" customFormat="1" ht="12.75" customHeight="1" x14ac:dyDescent="0.2">
      <c r="A8" s="28" t="s">
        <v>120</v>
      </c>
      <c r="B8" s="5">
        <v>11.1</v>
      </c>
      <c r="C8" s="5">
        <v>6.9</v>
      </c>
    </row>
    <row r="9" spans="1:5" ht="12.75" customHeight="1" x14ac:dyDescent="0.2">
      <c r="A9" s="13"/>
    </row>
    <row r="10" spans="1:5" ht="12.75" customHeight="1" x14ac:dyDescent="0.2">
      <c r="A10" s="33" t="s">
        <v>59</v>
      </c>
    </row>
    <row r="11" spans="1:5" x14ac:dyDescent="0.2">
      <c r="A11" s="13" t="s">
        <v>54</v>
      </c>
      <c r="B11" s="65">
        <v>20.100000000000001</v>
      </c>
      <c r="C11" s="59">
        <v>15.7</v>
      </c>
      <c r="D11" s="24"/>
    </row>
    <row r="12" spans="1:5" x14ac:dyDescent="0.2">
      <c r="A12" s="13" t="s">
        <v>55</v>
      </c>
      <c r="B12" s="65">
        <v>4.2</v>
      </c>
      <c r="C12" s="59">
        <v>2.1</v>
      </c>
      <c r="D12" s="24"/>
    </row>
    <row r="13" spans="1:5" x14ac:dyDescent="0.2">
      <c r="A13" s="13" t="s">
        <v>56</v>
      </c>
      <c r="B13" s="65"/>
      <c r="C13" s="59"/>
      <c r="D13" s="24"/>
      <c r="E13" s="5"/>
    </row>
    <row r="14" spans="1:5" x14ac:dyDescent="0.2">
      <c r="A14" s="13" t="s">
        <v>57</v>
      </c>
      <c r="B14" s="65">
        <v>10.1</v>
      </c>
      <c r="C14" s="59">
        <v>10.1</v>
      </c>
      <c r="D14" s="24"/>
      <c r="E14" s="5"/>
    </row>
    <row r="15" spans="1:5" x14ac:dyDescent="0.2">
      <c r="A15" s="13" t="s">
        <v>58</v>
      </c>
      <c r="B15" s="60">
        <v>0.1</v>
      </c>
      <c r="C15" s="60">
        <v>0.1</v>
      </c>
      <c r="D15" s="24"/>
      <c r="E15" s="5"/>
    </row>
    <row r="16" spans="1:5" ht="5.0999999999999996" customHeight="1" x14ac:dyDescent="0.2">
      <c r="A16" s="13"/>
      <c r="B16" s="59"/>
      <c r="C16" s="59"/>
      <c r="D16" s="24"/>
      <c r="E16" s="5"/>
    </row>
    <row r="17" spans="1:5" x14ac:dyDescent="0.2">
      <c r="A17" s="31" t="s">
        <v>59</v>
      </c>
      <c r="B17" s="61">
        <f>SUM(B11:B16)</f>
        <v>34.5</v>
      </c>
      <c r="C17" s="61">
        <f>SUM(C11:C16)</f>
        <v>28</v>
      </c>
      <c r="D17" s="24"/>
      <c r="E17" s="5"/>
    </row>
    <row r="18" spans="1:5" x14ac:dyDescent="0.2">
      <c r="A18" s="13" t="s">
        <v>60</v>
      </c>
      <c r="B18" s="60">
        <v>1.0589999999999999</v>
      </c>
      <c r="C18" s="60">
        <v>1.1000000000000001</v>
      </c>
      <c r="D18" s="24"/>
    </row>
    <row r="19" spans="1:5" ht="5.0999999999999996" customHeight="1" x14ac:dyDescent="0.2">
      <c r="A19" s="13"/>
      <c r="B19" s="59"/>
      <c r="C19" s="59"/>
      <c r="D19" s="24"/>
    </row>
    <row r="20" spans="1:5" x14ac:dyDescent="0.2">
      <c r="A20" s="29" t="s">
        <v>61</v>
      </c>
      <c r="B20" s="62">
        <f>+B18+B17</f>
        <v>35.558999999999997</v>
      </c>
      <c r="C20" s="62">
        <f>+C18+C17</f>
        <v>29.1</v>
      </c>
      <c r="D20" s="24"/>
    </row>
    <row r="21" spans="1:5" x14ac:dyDescent="0.2">
      <c r="B21" s="24"/>
      <c r="C21" s="24"/>
      <c r="D21" s="24"/>
    </row>
    <row r="22" spans="1:5" s="5" customFormat="1" ht="12.75" customHeight="1" x14ac:dyDescent="0.2">
      <c r="A22" s="5" t="s">
        <v>62</v>
      </c>
      <c r="B22" s="66">
        <v>33.74</v>
      </c>
      <c r="C22" s="66">
        <f>+C17/1.023543</f>
        <v>27.355958665146453</v>
      </c>
      <c r="D22" s="24"/>
    </row>
    <row r="23" spans="1:5" s="5" customFormat="1" ht="12.75" customHeight="1" x14ac:dyDescent="0.2">
      <c r="A23" s="5" t="s">
        <v>63</v>
      </c>
      <c r="B23" s="67">
        <v>19.61</v>
      </c>
      <c r="C23" s="67">
        <f>+C11/1.023543</f>
        <v>15.338876822957118</v>
      </c>
    </row>
    <row r="26" spans="1:5" x14ac:dyDescent="0.2">
      <c r="A26" s="39" t="s">
        <v>122</v>
      </c>
    </row>
    <row r="28" spans="1:5" x14ac:dyDescent="0.2">
      <c r="B28" s="68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2.75" x14ac:dyDescent="0.2"/>
  <cols>
    <col min="1" max="1" width="41" style="2" customWidth="1"/>
    <col min="2" max="2" width="11.5703125" style="2" customWidth="1"/>
    <col min="3" max="3" width="11.5703125" style="5" customWidth="1"/>
    <col min="4" max="16384" width="9.140625" style="2"/>
  </cols>
  <sheetData>
    <row r="1" spans="1:3" ht="15.75" x14ac:dyDescent="0.25">
      <c r="A1" s="1" t="s">
        <v>65</v>
      </c>
    </row>
    <row r="3" spans="1:3" x14ac:dyDescent="0.2">
      <c r="A3" s="10" t="s">
        <v>66</v>
      </c>
      <c r="B3" s="17" t="s">
        <v>1</v>
      </c>
      <c r="C3" s="17" t="s">
        <v>2</v>
      </c>
    </row>
    <row r="4" spans="1:3" x14ac:dyDescent="0.2">
      <c r="A4" s="10"/>
      <c r="B4" s="17" t="s">
        <v>3</v>
      </c>
      <c r="C4" s="19" t="s">
        <v>4</v>
      </c>
    </row>
    <row r="5" spans="1:3" x14ac:dyDescent="0.2">
      <c r="A5" s="16"/>
      <c r="B5" s="19">
        <v>2002</v>
      </c>
      <c r="C5" s="19">
        <v>2002</v>
      </c>
    </row>
    <row r="6" spans="1:3" x14ac:dyDescent="0.2">
      <c r="A6" s="20" t="s">
        <v>5</v>
      </c>
      <c r="B6" s="21" t="s">
        <v>51</v>
      </c>
      <c r="C6" s="21" t="s">
        <v>51</v>
      </c>
    </row>
    <row r="7" spans="1:3" ht="3.95" customHeight="1" x14ac:dyDescent="0.2">
      <c r="A7" s="13"/>
      <c r="B7" s="69"/>
    </row>
    <row r="8" spans="1:3" x14ac:dyDescent="0.2">
      <c r="A8" s="16" t="s">
        <v>67</v>
      </c>
      <c r="B8" s="70">
        <v>9657</v>
      </c>
      <c r="C8" s="24">
        <v>6858</v>
      </c>
    </row>
    <row r="9" spans="1:3" x14ac:dyDescent="0.2">
      <c r="A9" s="16"/>
      <c r="B9" s="71"/>
      <c r="C9" s="24"/>
    </row>
    <row r="10" spans="1:3" x14ac:dyDescent="0.2">
      <c r="A10" s="16" t="s">
        <v>68</v>
      </c>
      <c r="B10" s="70">
        <v>971</v>
      </c>
      <c r="C10" s="24">
        <v>929</v>
      </c>
    </row>
    <row r="11" spans="1:3" x14ac:dyDescent="0.2">
      <c r="A11" s="16" t="s">
        <v>69</v>
      </c>
      <c r="B11" s="70"/>
      <c r="C11" s="24"/>
    </row>
    <row r="12" spans="1:3" x14ac:dyDescent="0.2">
      <c r="A12" s="16" t="s">
        <v>70</v>
      </c>
      <c r="B12" s="70">
        <v>2179</v>
      </c>
      <c r="C12" s="24">
        <v>1362</v>
      </c>
    </row>
    <row r="13" spans="1:3" x14ac:dyDescent="0.2">
      <c r="A13" s="16" t="s">
        <v>71</v>
      </c>
      <c r="B13" s="70">
        <v>-452</v>
      </c>
      <c r="C13" s="24">
        <v>-153</v>
      </c>
    </row>
    <row r="14" spans="1:3" x14ac:dyDescent="0.2">
      <c r="A14" s="16" t="s">
        <v>72</v>
      </c>
      <c r="B14" s="72">
        <v>-1</v>
      </c>
      <c r="C14" s="26">
        <v>162</v>
      </c>
    </row>
    <row r="15" spans="1:3" ht="5.0999999999999996" customHeight="1" x14ac:dyDescent="0.2">
      <c r="A15" s="13"/>
      <c r="B15" s="73"/>
      <c r="C15" s="24"/>
    </row>
    <row r="16" spans="1:3" x14ac:dyDescent="0.2">
      <c r="A16" s="22" t="s">
        <v>73</v>
      </c>
      <c r="B16" s="74">
        <f>SUM(B10:B14)</f>
        <v>2697</v>
      </c>
      <c r="C16" s="74">
        <f>SUM(C10:C14)</f>
        <v>2300</v>
      </c>
    </row>
    <row r="17" spans="1:3" x14ac:dyDescent="0.2">
      <c r="A17" s="16" t="s">
        <v>74</v>
      </c>
      <c r="B17" s="70">
        <v>-53</v>
      </c>
      <c r="C17" s="24">
        <v>-53</v>
      </c>
    </row>
    <row r="18" spans="1:3" x14ac:dyDescent="0.2">
      <c r="A18" s="16" t="s">
        <v>44</v>
      </c>
      <c r="B18" s="72">
        <v>-602</v>
      </c>
      <c r="C18" s="26">
        <v>-14</v>
      </c>
    </row>
    <row r="19" spans="1:3" ht="5.0999999999999996" customHeight="1" x14ac:dyDescent="0.2">
      <c r="A19" s="28"/>
      <c r="B19" s="73"/>
      <c r="C19" s="24"/>
    </row>
    <row r="20" spans="1:3" x14ac:dyDescent="0.2">
      <c r="A20" s="33" t="s">
        <v>75</v>
      </c>
      <c r="B20" s="75">
        <f>SUM(B16:B18)</f>
        <v>2042</v>
      </c>
      <c r="C20" s="75">
        <f>SUM(C16:C18)</f>
        <v>2233</v>
      </c>
    </row>
    <row r="21" spans="1:3" x14ac:dyDescent="0.2">
      <c r="A21" s="16" t="s">
        <v>76</v>
      </c>
      <c r="B21" s="72">
        <v>-5714</v>
      </c>
      <c r="C21" s="26">
        <v>-1811</v>
      </c>
    </row>
    <row r="22" spans="1:3" x14ac:dyDescent="0.2">
      <c r="A22" s="22" t="s">
        <v>77</v>
      </c>
      <c r="B22" s="74">
        <f>SUM(B20:B21)</f>
        <v>-3672</v>
      </c>
      <c r="C22" s="74">
        <f>SUM(C20:C21)</f>
        <v>422</v>
      </c>
    </row>
    <row r="23" spans="1:3" ht="11.1" customHeight="1" x14ac:dyDescent="0.2">
      <c r="A23" s="16"/>
      <c r="B23" s="76"/>
      <c r="C23" s="24"/>
    </row>
    <row r="24" spans="1:3" x14ac:dyDescent="0.2">
      <c r="A24" s="29" t="s">
        <v>78</v>
      </c>
      <c r="B24" s="77">
        <f>B10/B8</f>
        <v>0.10054882468675572</v>
      </c>
      <c r="C24" s="77">
        <f>C10/C8</f>
        <v>0.13546223388743073</v>
      </c>
    </row>
    <row r="25" spans="1:3" x14ac:dyDescent="0.2">
      <c r="A25" s="31"/>
      <c r="B25" s="78"/>
      <c r="C25" s="78"/>
    </row>
    <row r="27" spans="1:3" x14ac:dyDescent="0.2">
      <c r="A27" s="39" t="s">
        <v>122</v>
      </c>
    </row>
    <row r="28" spans="1:3" x14ac:dyDescent="0.2">
      <c r="A28" s="36"/>
    </row>
    <row r="29" spans="1:3" x14ac:dyDescent="0.2">
      <c r="A29" s="24"/>
    </row>
    <row r="30" spans="1:3" x14ac:dyDescent="0.2">
      <c r="A30" s="36"/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2.75" x14ac:dyDescent="0.2"/>
  <cols>
    <col min="1" max="1" width="40" style="2" bestFit="1" customWidth="1"/>
    <col min="2" max="2" width="12" style="2" customWidth="1"/>
    <col min="3" max="3" width="12" style="5" customWidth="1"/>
    <col min="4" max="16384" width="9.140625" style="2"/>
  </cols>
  <sheetData>
    <row r="1" spans="1:3" ht="15.75" x14ac:dyDescent="0.25">
      <c r="A1" s="1" t="s">
        <v>65</v>
      </c>
    </row>
    <row r="3" spans="1:3" x14ac:dyDescent="0.2">
      <c r="A3" s="3" t="s">
        <v>79</v>
      </c>
    </row>
    <row r="4" spans="1:3" x14ac:dyDescent="0.2">
      <c r="A4" s="3"/>
      <c r="B4" s="17" t="s">
        <v>1</v>
      </c>
      <c r="C4" s="17" t="s">
        <v>2</v>
      </c>
    </row>
    <row r="5" spans="1:3" x14ac:dyDescent="0.2">
      <c r="A5" s="3"/>
      <c r="B5" s="17" t="s">
        <v>3</v>
      </c>
      <c r="C5" s="19" t="s">
        <v>4</v>
      </c>
    </row>
    <row r="6" spans="1:3" x14ac:dyDescent="0.2">
      <c r="B6" s="19">
        <v>2002</v>
      </c>
      <c r="C6" s="19">
        <v>2002</v>
      </c>
    </row>
    <row r="7" spans="1:3" x14ac:dyDescent="0.2">
      <c r="A7" s="20" t="s">
        <v>5</v>
      </c>
      <c r="B7" s="21" t="s">
        <v>51</v>
      </c>
      <c r="C7" s="21" t="s">
        <v>51</v>
      </c>
    </row>
    <row r="8" spans="1:3" ht="3.95" customHeight="1" x14ac:dyDescent="0.2">
      <c r="B8" s="4"/>
    </row>
    <row r="9" spans="1:3" x14ac:dyDescent="0.2">
      <c r="A9" s="5" t="s">
        <v>80</v>
      </c>
      <c r="B9" s="73">
        <v>7182</v>
      </c>
      <c r="C9" s="24">
        <v>4543</v>
      </c>
    </row>
    <row r="10" spans="1:3" x14ac:dyDescent="0.2">
      <c r="A10" s="5" t="s">
        <v>81</v>
      </c>
      <c r="B10" s="73">
        <v>-6067</v>
      </c>
      <c r="C10" s="24">
        <v>-3988</v>
      </c>
    </row>
    <row r="11" spans="1:3" x14ac:dyDescent="0.2">
      <c r="A11" s="5" t="s">
        <v>82</v>
      </c>
      <c r="B11" s="73">
        <v>-1542</v>
      </c>
      <c r="C11" s="24">
        <v>-891</v>
      </c>
    </row>
    <row r="12" spans="1:3" x14ac:dyDescent="0.2">
      <c r="A12" s="6" t="s">
        <v>83</v>
      </c>
      <c r="B12" s="79">
        <v>-1336</v>
      </c>
      <c r="C12" s="26">
        <v>1106</v>
      </c>
    </row>
    <row r="13" spans="1:3" ht="5.0999999999999996" customHeight="1" x14ac:dyDescent="0.2">
      <c r="A13" s="7"/>
      <c r="B13" s="73"/>
      <c r="C13" s="24"/>
    </row>
    <row r="14" spans="1:3" x14ac:dyDescent="0.2">
      <c r="A14" s="8" t="s">
        <v>84</v>
      </c>
      <c r="B14" s="80">
        <f>SUM(B9:B12)</f>
        <v>-1763</v>
      </c>
      <c r="C14" s="80">
        <f>SUM(C9:C12)</f>
        <v>770</v>
      </c>
    </row>
    <row r="15" spans="1:3" ht="5.0999999999999996" customHeight="1" x14ac:dyDescent="0.2">
      <c r="B15" s="73"/>
      <c r="C15" s="24"/>
    </row>
    <row r="16" spans="1:3" x14ac:dyDescent="0.2">
      <c r="A16" s="5" t="s">
        <v>85</v>
      </c>
      <c r="B16" s="73">
        <v>662</v>
      </c>
      <c r="C16" s="24">
        <v>105</v>
      </c>
    </row>
    <row r="17" spans="1:3" x14ac:dyDescent="0.2">
      <c r="A17" s="6" t="s">
        <v>44</v>
      </c>
      <c r="B17" s="73">
        <v>-602</v>
      </c>
      <c r="C17" s="24">
        <v>-14</v>
      </c>
    </row>
    <row r="18" spans="1:3" x14ac:dyDescent="0.2">
      <c r="A18" s="5" t="s">
        <v>86</v>
      </c>
      <c r="B18" s="79">
        <v>-1969</v>
      </c>
      <c r="C18" s="26">
        <v>-439</v>
      </c>
    </row>
    <row r="19" spans="1:3" ht="5.0999999999999996" customHeight="1" x14ac:dyDescent="0.2">
      <c r="A19" s="6"/>
      <c r="B19" s="73"/>
      <c r="C19" s="24"/>
    </row>
    <row r="20" spans="1:3" x14ac:dyDescent="0.2">
      <c r="A20" s="9" t="s">
        <v>87</v>
      </c>
      <c r="B20" s="81">
        <f>SUM(B14:B18)</f>
        <v>-3672</v>
      </c>
      <c r="C20" s="81">
        <f>SUM(C14:C18)</f>
        <v>422</v>
      </c>
    </row>
    <row r="23" spans="1:3" x14ac:dyDescent="0.2">
      <c r="A23" s="39" t="s">
        <v>122</v>
      </c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2.75" x14ac:dyDescent="0.2"/>
  <cols>
    <col min="1" max="1" width="23.42578125" style="2" customWidth="1"/>
    <col min="2" max="2" width="9.140625" style="2"/>
    <col min="3" max="3" width="5.7109375" style="2" customWidth="1"/>
    <col min="4" max="6" width="9.140625" style="2"/>
    <col min="7" max="7" width="5.7109375" style="2" customWidth="1"/>
    <col min="8" max="16384" width="9.140625" style="2"/>
  </cols>
  <sheetData>
    <row r="1" spans="1:8" x14ac:dyDescent="0.2">
      <c r="A1" s="3" t="s">
        <v>88</v>
      </c>
      <c r="B1" s="5"/>
      <c r="C1" s="5"/>
      <c r="D1" s="5"/>
      <c r="E1" s="5"/>
      <c r="F1" s="5"/>
      <c r="G1" s="5"/>
      <c r="H1" s="5"/>
    </row>
    <row r="2" spans="1:8" x14ac:dyDescent="0.2">
      <c r="A2" s="5"/>
      <c r="B2" s="5"/>
      <c r="C2" s="5"/>
      <c r="D2" s="5"/>
      <c r="E2" s="5"/>
      <c r="F2" s="5"/>
      <c r="G2" s="5"/>
      <c r="H2" s="5"/>
    </row>
    <row r="3" spans="1:8" x14ac:dyDescent="0.2">
      <c r="A3" s="8" t="s">
        <v>89</v>
      </c>
      <c r="B3" s="5"/>
      <c r="C3" s="5"/>
      <c r="D3" s="5"/>
      <c r="E3" s="5"/>
      <c r="F3" s="5"/>
      <c r="G3" s="5"/>
      <c r="H3" s="5"/>
    </row>
    <row r="4" spans="1:8" x14ac:dyDescent="0.2">
      <c r="A4" s="8" t="s">
        <v>90</v>
      </c>
      <c r="B4" s="5"/>
      <c r="C4" s="5"/>
      <c r="D4" s="5"/>
      <c r="E4" s="5"/>
      <c r="F4" s="5"/>
      <c r="G4" s="5"/>
      <c r="H4" s="5"/>
    </row>
    <row r="5" spans="1:8" x14ac:dyDescent="0.2">
      <c r="A5" s="5"/>
      <c r="B5" s="5"/>
      <c r="C5" s="5"/>
      <c r="D5" s="5"/>
      <c r="E5" s="5"/>
      <c r="F5" s="5"/>
      <c r="G5" s="5"/>
      <c r="H5" s="5"/>
    </row>
    <row r="6" spans="1:8" x14ac:dyDescent="0.2">
      <c r="A6" s="5"/>
      <c r="B6" s="8"/>
      <c r="C6" s="5"/>
      <c r="D6" s="82" t="s">
        <v>91</v>
      </c>
      <c r="E6" s="83"/>
      <c r="F6" s="83"/>
      <c r="G6" s="83"/>
      <c r="H6" s="83"/>
    </row>
    <row r="7" spans="1:8" x14ac:dyDescent="0.2">
      <c r="A7" s="5"/>
      <c r="B7" s="5"/>
      <c r="C7" s="5"/>
      <c r="D7" s="5"/>
      <c r="E7" s="84" t="s">
        <v>92</v>
      </c>
      <c r="F7" s="5"/>
      <c r="G7" s="5"/>
      <c r="H7" s="5"/>
    </row>
    <row r="8" spans="1:8" x14ac:dyDescent="0.2">
      <c r="A8" s="5"/>
      <c r="B8" s="5"/>
      <c r="C8" s="5"/>
      <c r="D8" s="5"/>
      <c r="E8" s="84" t="s">
        <v>93</v>
      </c>
      <c r="F8" s="84" t="s">
        <v>94</v>
      </c>
      <c r="G8" s="5"/>
      <c r="H8" s="5"/>
    </row>
    <row r="9" spans="1:8" x14ac:dyDescent="0.2">
      <c r="A9" s="5"/>
      <c r="B9" s="84" t="s">
        <v>95</v>
      </c>
      <c r="C9" s="5"/>
      <c r="D9" s="84" t="s">
        <v>96</v>
      </c>
      <c r="E9" s="84" t="s">
        <v>97</v>
      </c>
      <c r="F9" s="84" t="s">
        <v>97</v>
      </c>
      <c r="G9" s="5"/>
      <c r="H9" s="84" t="s">
        <v>98</v>
      </c>
    </row>
    <row r="10" spans="1:8" x14ac:dyDescent="0.2">
      <c r="A10" s="58" t="s">
        <v>5</v>
      </c>
      <c r="B10" s="85" t="s">
        <v>99</v>
      </c>
      <c r="C10" s="58"/>
      <c r="D10" s="85" t="s">
        <v>100</v>
      </c>
      <c r="E10" s="85" t="s">
        <v>101</v>
      </c>
      <c r="F10" s="85" t="s">
        <v>101</v>
      </c>
      <c r="G10" s="58"/>
      <c r="H10" s="85" t="s">
        <v>102</v>
      </c>
    </row>
    <row r="11" spans="1:8" ht="3.95" customHeight="1" x14ac:dyDescent="0.25">
      <c r="A11" s="13"/>
      <c r="B11" s="13"/>
      <c r="C11" s="13"/>
      <c r="D11" s="13"/>
      <c r="E11" s="13"/>
      <c r="F11" s="13"/>
      <c r="G11" s="86"/>
      <c r="H11" s="12"/>
    </row>
    <row r="12" spans="1:8" x14ac:dyDescent="0.2">
      <c r="A12" s="5" t="s">
        <v>103</v>
      </c>
      <c r="B12" s="24">
        <v>23261</v>
      </c>
      <c r="C12" s="5"/>
      <c r="D12" s="24">
        <v>-1513</v>
      </c>
      <c r="E12" s="24">
        <v>1124</v>
      </c>
      <c r="F12" s="24">
        <v>-207</v>
      </c>
      <c r="G12" s="24"/>
      <c r="H12" s="24">
        <f>SUM(D12:G12)</f>
        <v>-596</v>
      </c>
    </row>
    <row r="13" spans="1:8" ht="3.95" customHeight="1" x14ac:dyDescent="0.2">
      <c r="A13" s="5"/>
      <c r="B13" s="24"/>
      <c r="C13" s="5"/>
      <c r="D13" s="24"/>
      <c r="E13" s="24"/>
      <c r="F13" s="24"/>
      <c r="G13" s="24"/>
      <c r="H13" s="24"/>
    </row>
    <row r="14" spans="1:8" x14ac:dyDescent="0.2">
      <c r="A14" s="5" t="s">
        <v>104</v>
      </c>
      <c r="B14" s="24">
        <v>19388</v>
      </c>
      <c r="C14" s="24"/>
      <c r="D14" s="24">
        <v>-1090</v>
      </c>
      <c r="E14" s="24">
        <v>777</v>
      </c>
      <c r="F14" s="24">
        <v>-140</v>
      </c>
      <c r="G14" s="24"/>
      <c r="H14" s="24">
        <f>SUM(D14:G14)</f>
        <v>-453</v>
      </c>
    </row>
    <row r="15" spans="1:8" x14ac:dyDescent="0.2">
      <c r="A15" s="8"/>
      <c r="B15" s="11"/>
      <c r="C15" s="11"/>
      <c r="D15" s="11"/>
      <c r="E15" s="11"/>
      <c r="F15" s="11"/>
      <c r="G15" s="11"/>
      <c r="H15" s="11"/>
    </row>
    <row r="16" spans="1:8" x14ac:dyDescent="0.2">
      <c r="A16" s="8"/>
      <c r="B16" s="11"/>
      <c r="C16" s="8"/>
      <c r="D16" s="8"/>
      <c r="E16" s="11"/>
      <c r="F16" s="11"/>
      <c r="G16" s="11"/>
      <c r="H16" s="11"/>
    </row>
    <row r="17" spans="1:8" x14ac:dyDescent="0.2">
      <c r="A17" s="9" t="s">
        <v>105</v>
      </c>
      <c r="B17" s="30"/>
      <c r="C17" s="9"/>
      <c r="D17" s="9"/>
      <c r="E17" s="30"/>
      <c r="F17" s="30"/>
      <c r="G17" s="58"/>
      <c r="H17" s="87"/>
    </row>
    <row r="18" spans="1:8" ht="3.95" customHeight="1" x14ac:dyDescent="0.2">
      <c r="A18" s="88"/>
      <c r="B18" s="33"/>
      <c r="C18" s="88"/>
      <c r="D18" s="88"/>
      <c r="E18" s="33"/>
      <c r="F18" s="33"/>
      <c r="G18" s="6"/>
      <c r="H18" s="89"/>
    </row>
    <row r="19" spans="1:8" x14ac:dyDescent="0.2">
      <c r="A19" s="5" t="s">
        <v>103</v>
      </c>
      <c r="B19" s="33"/>
      <c r="C19" s="88"/>
      <c r="D19" s="88"/>
      <c r="E19" s="33"/>
      <c r="F19" s="33"/>
      <c r="G19" s="6"/>
      <c r="H19" s="90" t="s">
        <v>106</v>
      </c>
    </row>
    <row r="20" spans="1:8" ht="3.95" customHeight="1" x14ac:dyDescent="0.2">
      <c r="A20" s="5"/>
      <c r="B20" s="33"/>
      <c r="C20" s="88"/>
      <c r="D20" s="88"/>
      <c r="E20" s="33"/>
      <c r="F20" s="33"/>
      <c r="G20" s="6"/>
      <c r="H20" s="90"/>
    </row>
    <row r="21" spans="1:8" x14ac:dyDescent="0.2">
      <c r="A21" s="5" t="s">
        <v>104</v>
      </c>
      <c r="B21" s="33"/>
      <c r="C21" s="88"/>
      <c r="D21" s="88"/>
      <c r="E21" s="33"/>
      <c r="F21" s="33"/>
      <c r="G21" s="6"/>
      <c r="H21" s="90" t="s">
        <v>107</v>
      </c>
    </row>
    <row r="22" spans="1:8" x14ac:dyDescent="0.2">
      <c r="A22" s="6"/>
      <c r="B22" s="33"/>
      <c r="C22" s="88"/>
      <c r="D22" s="88"/>
      <c r="E22" s="33"/>
      <c r="F22" s="33"/>
      <c r="G22" s="6"/>
      <c r="H22" s="91"/>
    </row>
    <row r="23" spans="1:8" x14ac:dyDescent="0.2">
      <c r="A23" s="88"/>
      <c r="B23" s="33"/>
      <c r="C23" s="88"/>
      <c r="D23" s="88"/>
      <c r="E23" s="33"/>
      <c r="F23" s="33"/>
      <c r="G23" s="6"/>
      <c r="H23" s="91"/>
    </row>
    <row r="24" spans="1:8" x14ac:dyDescent="0.2">
      <c r="A24" s="63" t="s">
        <v>108</v>
      </c>
      <c r="B24" s="5"/>
      <c r="C24" s="5"/>
      <c r="D24" s="5"/>
      <c r="E24" s="5"/>
      <c r="F24" s="5"/>
      <c r="G24" s="5"/>
      <c r="H24" s="5"/>
    </row>
    <row r="25" spans="1:8" x14ac:dyDescent="0.2">
      <c r="A25" s="63" t="s">
        <v>109</v>
      </c>
      <c r="B25" s="5"/>
      <c r="C25" s="5"/>
      <c r="D25" s="5"/>
      <c r="E25" s="5"/>
      <c r="F25" s="5"/>
      <c r="G25" s="5"/>
      <c r="H25" s="5"/>
    </row>
    <row r="26" spans="1:8" x14ac:dyDescent="0.2">
      <c r="A26" s="39" t="s">
        <v>123</v>
      </c>
    </row>
  </sheetData>
  <phoneticPr fontId="7" type="noConversion"/>
  <pageMargins left="0.75" right="0.75" top="1" bottom="1" header="0.5" footer="0.5"/>
  <pageSetup paperSize="9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2.75" x14ac:dyDescent="0.2"/>
  <cols>
    <col min="1" max="1" width="43" style="2" customWidth="1"/>
    <col min="2" max="3" width="10.140625" style="2" customWidth="1"/>
    <col min="4" max="16384" width="9.140625" style="2"/>
  </cols>
  <sheetData>
    <row r="1" spans="1:3" x14ac:dyDescent="0.2">
      <c r="A1" s="56" t="s">
        <v>121</v>
      </c>
      <c r="B1" s="56"/>
      <c r="C1" s="56"/>
    </row>
    <row r="2" spans="1:3" x14ac:dyDescent="0.2">
      <c r="A2" s="8"/>
      <c r="B2" s="17" t="s">
        <v>1</v>
      </c>
      <c r="C2" s="17" t="s">
        <v>2</v>
      </c>
    </row>
    <row r="3" spans="1:3" x14ac:dyDescent="0.2">
      <c r="A3" s="57"/>
      <c r="B3" s="17" t="s">
        <v>3</v>
      </c>
      <c r="C3" s="19" t="s">
        <v>4</v>
      </c>
    </row>
    <row r="4" spans="1:3" x14ac:dyDescent="0.2">
      <c r="A4" s="8"/>
      <c r="B4" s="19">
        <v>2002</v>
      </c>
      <c r="C4" s="19">
        <v>2002</v>
      </c>
    </row>
    <row r="5" spans="1:3" x14ac:dyDescent="0.2">
      <c r="A5" s="9"/>
      <c r="B5" s="92" t="s">
        <v>64</v>
      </c>
      <c r="C5" s="92" t="s">
        <v>64</v>
      </c>
    </row>
    <row r="6" spans="1:3" ht="3.95" customHeight="1" x14ac:dyDescent="0.2">
      <c r="A6" s="8"/>
      <c r="B6" s="93"/>
      <c r="C6" s="93"/>
    </row>
    <row r="7" spans="1:3" x14ac:dyDescent="0.2">
      <c r="A7" s="5" t="s">
        <v>110</v>
      </c>
      <c r="B7" s="94">
        <v>7.6999999999999999E-2</v>
      </c>
      <c r="C7" s="94">
        <v>9.4E-2</v>
      </c>
    </row>
    <row r="8" spans="1:3" x14ac:dyDescent="0.2">
      <c r="A8" s="5" t="s">
        <v>111</v>
      </c>
      <c r="B8" s="94">
        <v>0.10100000000000001</v>
      </c>
      <c r="C8" s="94">
        <v>0.13500000000000001</v>
      </c>
    </row>
    <row r="9" spans="1:3" x14ac:dyDescent="0.2">
      <c r="A9" s="6" t="s">
        <v>112</v>
      </c>
      <c r="B9" s="5"/>
      <c r="C9" s="5"/>
    </row>
    <row r="10" spans="1:3" x14ac:dyDescent="0.2">
      <c r="A10" s="6" t="s">
        <v>113</v>
      </c>
      <c r="B10" s="95" t="s">
        <v>106</v>
      </c>
      <c r="C10" s="95" t="s">
        <v>114</v>
      </c>
    </row>
    <row r="11" spans="1:3" x14ac:dyDescent="0.2">
      <c r="A11" s="5" t="s">
        <v>130</v>
      </c>
      <c r="B11" s="95"/>
      <c r="C11" s="95"/>
    </row>
    <row r="12" spans="1:3" x14ac:dyDescent="0.2">
      <c r="A12" s="5" t="s">
        <v>129</v>
      </c>
      <c r="B12" s="94">
        <v>4.7E-2</v>
      </c>
      <c r="C12" s="94">
        <v>3.4000000000000002E-2</v>
      </c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29" t="s">
        <v>124</v>
      </c>
      <c r="B15" s="5"/>
      <c r="C15" s="5"/>
    </row>
    <row r="16" spans="1:3" ht="3.95" customHeight="1" x14ac:dyDescent="0.2">
      <c r="A16" s="13"/>
      <c r="B16" s="96"/>
      <c r="C16" s="96"/>
    </row>
    <row r="17" spans="1:3" x14ac:dyDescent="0.2">
      <c r="A17" s="16" t="s">
        <v>125</v>
      </c>
      <c r="B17" s="97">
        <v>-2.25</v>
      </c>
      <c r="C17" s="97">
        <v>1.78</v>
      </c>
    </row>
    <row r="18" spans="1:3" x14ac:dyDescent="0.2">
      <c r="A18" s="16" t="s">
        <v>128</v>
      </c>
      <c r="B18" s="97">
        <v>0.2</v>
      </c>
      <c r="C18" s="97">
        <v>2.59</v>
      </c>
    </row>
    <row r="19" spans="1:3" x14ac:dyDescent="0.2">
      <c r="A19" s="16" t="s">
        <v>126</v>
      </c>
      <c r="B19" s="97">
        <v>33.74</v>
      </c>
      <c r="C19" s="97">
        <v>27.36</v>
      </c>
    </row>
    <row r="20" spans="1:3" x14ac:dyDescent="0.2">
      <c r="A20" s="20" t="s">
        <v>127</v>
      </c>
      <c r="B20" s="98">
        <v>19.61</v>
      </c>
      <c r="C20" s="98">
        <v>15.34</v>
      </c>
    </row>
    <row r="21" spans="1:3" x14ac:dyDescent="0.2">
      <c r="A21" s="5"/>
      <c r="B21" s="5"/>
      <c r="C21" s="5"/>
    </row>
    <row r="22" spans="1:3" x14ac:dyDescent="0.2">
      <c r="A22" s="39" t="s">
        <v>122</v>
      </c>
      <c r="B22" s="5"/>
      <c r="C22" s="5"/>
    </row>
    <row r="23" spans="1:3" x14ac:dyDescent="0.2">
      <c r="A23" s="63" t="s">
        <v>115</v>
      </c>
      <c r="B23" s="8"/>
      <c r="C23" s="8"/>
    </row>
    <row r="24" spans="1:3" x14ac:dyDescent="0.2">
      <c r="A24" s="5" t="s">
        <v>116</v>
      </c>
      <c r="B24" s="8"/>
      <c r="C24" s="8"/>
    </row>
    <row r="25" spans="1:3" x14ac:dyDescent="0.2">
      <c r="A25" s="5"/>
      <c r="B25" s="8"/>
      <c r="C25" s="8"/>
    </row>
    <row r="26" spans="1:3" x14ac:dyDescent="0.2">
      <c r="A26" s="5"/>
      <c r="B26" s="8"/>
      <c r="C26" s="8"/>
    </row>
  </sheetData>
  <phoneticPr fontId="7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Overview</vt:lpstr>
      <vt:lpstr>Statutory P&amp;L</vt:lpstr>
      <vt:lpstr>Balances</vt:lpstr>
      <vt:lpstr>UL Trading</vt:lpstr>
      <vt:lpstr>UL I-E</vt:lpstr>
      <vt:lpstr>Sensitivity</vt:lpstr>
      <vt:lpstr>Key Ratios</vt:lpstr>
      <vt:lpstr>Balances!Print_Area</vt:lpstr>
      <vt:lpstr>'Key Ratios'!Print_Area</vt:lpstr>
      <vt:lpstr>Overview!Print_Area</vt:lpstr>
      <vt:lpstr>Sensitivity!Print_Area</vt:lpstr>
      <vt:lpstr>'Statutory P&amp;L'!Print_Area</vt:lpstr>
      <vt:lpstr>'UL I-E'!Print_Area</vt:lpstr>
      <vt:lpstr>'UL Trading'!Print_Area</vt:lpstr>
    </vt:vector>
  </TitlesOfParts>
  <Company>Skandia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BOUFRE</dc:creator>
  <cp:lastModifiedBy>Ben Zorn</cp:lastModifiedBy>
  <cp:lastPrinted>2002-12-19T21:22:09Z</cp:lastPrinted>
  <dcterms:created xsi:type="dcterms:W3CDTF">2002-12-18T19:52:40Z</dcterms:created>
  <dcterms:modified xsi:type="dcterms:W3CDTF">2018-06-14T00:27:33Z</dcterms:modified>
</cp:coreProperties>
</file>