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93B2D8A9-5D06-4F59-A288-07CB6F36E1D9}" xr6:coauthVersionLast="34" xr6:coauthVersionMax="34" xr10:uidLastSave="{00000000-0000-0000-0000-000000000000}"/>
  <bookViews>
    <workbookView xWindow="120" yWindow="105" windowWidth="15180" windowHeight="8070"/>
  </bookViews>
  <sheets>
    <sheet name="Sheet1" sheetId="1" r:id="rId1"/>
  </sheets>
  <definedNames>
    <definedName name="_xlnm.Print_Area" localSheetId="0">Sheet1!$A$1:$F$42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37" i="1"/>
  <c r="D38" i="1"/>
  <c r="D39" i="1"/>
  <c r="D36" i="1"/>
  <c r="F40" i="1"/>
  <c r="C12" i="1"/>
  <c r="C15" i="1"/>
  <c r="C23" i="1"/>
  <c r="C25" i="1"/>
  <c r="C29" i="1"/>
  <c r="F29" i="1"/>
  <c r="F33" i="1" s="1"/>
  <c r="F42" i="1" s="1"/>
  <c r="D40" i="1"/>
  <c r="D30" i="1"/>
  <c r="D32" i="1"/>
  <c r="D33" i="1"/>
  <c r="D42" i="1" s="1"/>
  <c r="C40" i="1"/>
  <c r="C33" i="1"/>
  <c r="C42" i="1" s="1"/>
  <c r="F12" i="1"/>
  <c r="F15" i="1"/>
  <c r="F22" i="1"/>
  <c r="F23" i="1"/>
  <c r="F25" i="1" s="1"/>
  <c r="D9" i="1"/>
  <c r="D15" i="1" s="1"/>
  <c r="D25" i="1" s="1"/>
  <c r="D10" i="1"/>
  <c r="D11" i="1"/>
  <c r="D12" i="1"/>
  <c r="D13" i="1"/>
  <c r="D14" i="1"/>
  <c r="D18" i="1"/>
  <c r="D19" i="1"/>
  <c r="D20" i="1"/>
  <c r="D21" i="1"/>
  <c r="D23" i="1"/>
</calcChain>
</file>

<file path=xl/sharedStrings.xml><?xml version="1.0" encoding="utf-8"?>
<sst xmlns="http://schemas.openxmlformats.org/spreadsheetml/2006/main" count="43" uniqueCount="30">
  <si>
    <t>EDUCATIONAL ENHANCEMENT (LOTTERY) TRUST FUND</t>
  </si>
  <si>
    <t>FY 2003-04 and FY 2004-05</t>
  </si>
  <si>
    <t>Recurring</t>
  </si>
  <si>
    <t>2003-04</t>
  </si>
  <si>
    <t>Total</t>
  </si>
  <si>
    <t>Funds</t>
  </si>
  <si>
    <t>Funds Available:</t>
  </si>
  <si>
    <t xml:space="preserve">  Balance forward from 2002-03</t>
  </si>
  <si>
    <t xml:space="preserve">  Revenues from ticket sales</t>
  </si>
  <si>
    <t xml:space="preserve">  Transfer of extraordinary Lotto unclaimed prize</t>
  </si>
  <si>
    <t xml:space="preserve">  Transfer from Lottery Cap. Outlay &amp; Debt Serv. TF</t>
  </si>
  <si>
    <t xml:space="preserve">  Interest earnings</t>
  </si>
  <si>
    <t>Total 2003-04 Funds Available</t>
  </si>
  <si>
    <t>Appropriations:</t>
  </si>
  <si>
    <t>Public Schools</t>
  </si>
  <si>
    <t>Community Colleges</t>
  </si>
  <si>
    <t>Universities</t>
  </si>
  <si>
    <t>Education Other</t>
  </si>
  <si>
    <t>Special Session "E"</t>
  </si>
  <si>
    <t>Total 2003-04 Appropriations</t>
  </si>
  <si>
    <t>Unencumbered Reserves</t>
  </si>
  <si>
    <t>2004-05</t>
  </si>
  <si>
    <t xml:space="preserve">  Balance forward from 2003-04</t>
  </si>
  <si>
    <t>Total 2004-05 Funds Available</t>
  </si>
  <si>
    <t xml:space="preserve">  FY 2003-04 Retained Earnings</t>
  </si>
  <si>
    <t>Total 2004-05 Appropriations</t>
  </si>
  <si>
    <t>Nonrecurring</t>
  </si>
  <si>
    <t xml:space="preserve">  Unencumbered DOL balance from 2002-03</t>
  </si>
  <si>
    <t>PROPOSED FINANCIAL OUTLOOK STATEMENT</t>
  </si>
  <si>
    <t>(Dollars 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</si>
</sst>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dd\-mmm\-yy_)"/>
  </numFmts>
  <fonts count="10" x14ac:knownFonts="1">
    <font>
      <sz val="10"/>
      <name val="Arial"/>
    </font>
    <font>
      <sz val="10"/>
      <name val="Arial Narrow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64" fontId="1" fillId="0" borderId="0"/>
  </cellStyleXfs>
  <cellXfs count="51">
    <xf numFmtId="0" fontId="0" fillId="0" borderId="0" xfId="0"/>
    <xf numFmtId="164" fontId="1" fillId="0" borderId="0" xfId="1" applyProtection="1"/>
    <xf numFmtId="164" fontId="2" fillId="0" borderId="0" xfId="1" applyFont="1" applyProtection="1"/>
    <xf numFmtId="164" fontId="2" fillId="0" borderId="1" xfId="1" applyFont="1" applyBorder="1" applyAlignment="1" applyProtection="1">
      <alignment horizontal="right"/>
    </xf>
    <xf numFmtId="164" fontId="2" fillId="0" borderId="0" xfId="1" applyFont="1" applyAlignment="1" applyProtection="1">
      <alignment horizontal="right"/>
    </xf>
    <xf numFmtId="165" fontId="2" fillId="0" borderId="0" xfId="1" applyNumberFormat="1" applyFont="1" applyAlignment="1" applyProtection="1">
      <alignment horizontal="right"/>
    </xf>
    <xf numFmtId="164" fontId="1" fillId="0" borderId="0" xfId="1"/>
    <xf numFmtId="164" fontId="3" fillId="0" borderId="0" xfId="1" applyFont="1"/>
    <xf numFmtId="164" fontId="7" fillId="0" borderId="0" xfId="1" applyFont="1" applyProtection="1"/>
    <xf numFmtId="164" fontId="6" fillId="0" borderId="0" xfId="1" applyFont="1" applyAlignment="1" applyProtection="1">
      <alignment horizontal="right"/>
    </xf>
    <xf numFmtId="164" fontId="6" fillId="0" borderId="1" xfId="1" applyFont="1" applyBorder="1" applyAlignment="1" applyProtection="1">
      <alignment horizontal="right"/>
    </xf>
    <xf numFmtId="164" fontId="6" fillId="0" borderId="0" xfId="1" applyFont="1" applyProtection="1"/>
    <xf numFmtId="164" fontId="6" fillId="0" borderId="2" xfId="1" applyFont="1" applyBorder="1" applyProtection="1"/>
    <xf numFmtId="164" fontId="6" fillId="0" borderId="3" xfId="1" applyFont="1" applyBorder="1" applyProtection="1"/>
    <xf numFmtId="164" fontId="7" fillId="0" borderId="3" xfId="1" applyFont="1" applyBorder="1" applyProtection="1"/>
    <xf numFmtId="164" fontId="7" fillId="0" borderId="2" xfId="1" applyFont="1" applyBorder="1"/>
    <xf numFmtId="164" fontId="7" fillId="0" borderId="3" xfId="1" applyFont="1" applyBorder="1"/>
    <xf numFmtId="164" fontId="7" fillId="0" borderId="4" xfId="1" applyFont="1" applyBorder="1"/>
    <xf numFmtId="164" fontId="7" fillId="0" borderId="1" xfId="1" applyFont="1" applyBorder="1" applyProtection="1"/>
    <xf numFmtId="164" fontId="7" fillId="0" borderId="0" xfId="1" applyFont="1" applyBorder="1" applyProtection="1"/>
    <xf numFmtId="164" fontId="7" fillId="0" borderId="1" xfId="1" applyFont="1" applyBorder="1"/>
    <xf numFmtId="164" fontId="7" fillId="0" borderId="0" xfId="1" applyFont="1" applyBorder="1"/>
    <xf numFmtId="164" fontId="7" fillId="0" borderId="5" xfId="1" applyFont="1" applyBorder="1"/>
    <xf numFmtId="164" fontId="6" fillId="0" borderId="6" xfId="1" applyFont="1" applyBorder="1" applyProtection="1"/>
    <xf numFmtId="164" fontId="6" fillId="0" borderId="0" xfId="1" applyFont="1" applyBorder="1" applyProtection="1"/>
    <xf numFmtId="164" fontId="6" fillId="0" borderId="7" xfId="1" applyFont="1" applyBorder="1" applyProtection="1"/>
    <xf numFmtId="164" fontId="6" fillId="0" borderId="6" xfId="1" applyFont="1" applyBorder="1"/>
    <xf numFmtId="164" fontId="6" fillId="0" borderId="0" xfId="1" applyFont="1" applyBorder="1"/>
    <xf numFmtId="164" fontId="6" fillId="0" borderId="8" xfId="1" applyFont="1" applyBorder="1"/>
    <xf numFmtId="164" fontId="6" fillId="0" borderId="1" xfId="1" applyFont="1" applyBorder="1" applyProtection="1"/>
    <xf numFmtId="164" fontId="6" fillId="0" borderId="1" xfId="1" applyFont="1" applyBorder="1"/>
    <xf numFmtId="164" fontId="6" fillId="0" borderId="5" xfId="1" applyFont="1" applyBorder="1"/>
    <xf numFmtId="164" fontId="7" fillId="0" borderId="1" xfId="1" applyFont="1" applyBorder="1" applyAlignment="1" applyProtection="1">
      <alignment horizontal="left" indent="1"/>
    </xf>
    <xf numFmtId="164" fontId="7" fillId="0" borderId="0" xfId="1" applyFont="1" applyBorder="1" applyAlignment="1" applyProtection="1">
      <alignment horizontal="left"/>
    </xf>
    <xf numFmtId="164" fontId="6" fillId="0" borderId="8" xfId="1" applyFont="1" applyBorder="1" applyProtection="1"/>
    <xf numFmtId="164" fontId="7" fillId="0" borderId="0" xfId="1" applyFont="1" applyBorder="1" applyAlignment="1" applyProtection="1">
      <alignment horizontal="right"/>
    </xf>
    <xf numFmtId="164" fontId="7" fillId="0" borderId="1" xfId="1" applyFont="1" applyBorder="1" applyAlignment="1" applyProtection="1">
      <alignment horizontal="right"/>
    </xf>
    <xf numFmtId="164" fontId="7" fillId="0" borderId="5" xfId="1" applyFont="1" applyBorder="1" applyAlignment="1" applyProtection="1">
      <alignment horizontal="right"/>
    </xf>
    <xf numFmtId="164" fontId="6" fillId="0" borderId="9" xfId="1" applyFont="1" applyBorder="1" applyProtection="1"/>
    <xf numFmtId="164" fontId="6" fillId="0" borderId="10" xfId="1" applyFont="1" applyBorder="1" applyProtection="1"/>
    <xf numFmtId="164" fontId="6" fillId="0" borderId="9" xfId="1" applyFont="1" applyBorder="1"/>
    <xf numFmtId="164" fontId="6" fillId="0" borderId="10" xfId="1" applyFont="1" applyBorder="1"/>
    <xf numFmtId="164" fontId="6" fillId="0" borderId="11" xfId="1" applyFont="1" applyBorder="1"/>
    <xf numFmtId="164" fontId="6" fillId="0" borderId="7" xfId="1" applyFont="1" applyBorder="1"/>
    <xf numFmtId="164" fontId="6" fillId="0" borderId="3" xfId="1" applyFont="1" applyBorder="1"/>
    <xf numFmtId="164" fontId="6" fillId="0" borderId="10" xfId="1" applyFont="1" applyBorder="1" applyAlignment="1" applyProtection="1">
      <alignment horizontal="right"/>
    </xf>
    <xf numFmtId="164" fontId="6" fillId="0" borderId="0" xfId="1" applyFont="1" applyAlignment="1">
      <alignment horizontal="center"/>
    </xf>
    <xf numFmtId="0" fontId="4" fillId="0" borderId="0" xfId="0" applyFont="1" applyAlignment="1">
      <alignment wrapText="1"/>
    </xf>
    <xf numFmtId="164" fontId="8" fillId="0" borderId="0" xfId="1" applyFont="1" applyAlignment="1" applyProtection="1">
      <alignment horizontal="center"/>
    </xf>
    <xf numFmtId="164" fontId="9" fillId="0" borderId="0" xfId="1" applyFont="1" applyAlignment="1" applyProtection="1">
      <alignment horizontal="center"/>
    </xf>
    <xf numFmtId="164" fontId="7" fillId="0" borderId="0" xfId="1" applyFont="1" applyAlignment="1" applyProtection="1">
      <alignment horizontal="center"/>
    </xf>
  </cellXfs>
  <cellStyles count="2">
    <cellStyle name="Normal" xfId="0" builtinId="0"/>
    <cellStyle name="Normal_eefaib9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topLeftCell="A19" workbookViewId="0">
      <selection activeCell="A38" sqref="A38"/>
    </sheetView>
  </sheetViews>
  <sheetFormatPr defaultRowHeight="12.75" x14ac:dyDescent="0.2"/>
  <cols>
    <col min="1" max="1" width="40.42578125" style="6" bestFit="1" customWidth="1"/>
    <col min="2" max="2" width="2.7109375" style="6" customWidth="1"/>
    <col min="3" max="4" width="12.28515625" style="7" customWidth="1"/>
    <col min="5" max="5" width="2.7109375" style="7" customWidth="1"/>
    <col min="6" max="6" width="12.28515625" style="7" customWidth="1"/>
  </cols>
  <sheetData>
    <row r="1" spans="1:6" x14ac:dyDescent="0.2">
      <c r="A1" s="46" t="s">
        <v>28</v>
      </c>
      <c r="B1" s="46"/>
      <c r="C1" s="46"/>
      <c r="D1" s="46"/>
      <c r="E1" s="46"/>
      <c r="F1" s="46"/>
    </row>
    <row r="2" spans="1:6" x14ac:dyDescent="0.2">
      <c r="A2" s="48" t="s">
        <v>0</v>
      </c>
      <c r="B2" s="48"/>
      <c r="C2" s="48"/>
      <c r="D2" s="48"/>
      <c r="E2" s="48"/>
      <c r="F2" s="48"/>
    </row>
    <row r="3" spans="1:6" x14ac:dyDescent="0.2">
      <c r="A3" s="48" t="s">
        <v>1</v>
      </c>
      <c r="B3" s="48"/>
      <c r="C3" s="48"/>
      <c r="D3" s="48"/>
      <c r="E3" s="48"/>
      <c r="F3" s="48"/>
    </row>
    <row r="4" spans="1:6" x14ac:dyDescent="0.2">
      <c r="A4" s="49" t="s">
        <v>29</v>
      </c>
      <c r="B4" s="50"/>
      <c r="C4" s="50"/>
      <c r="D4" s="50"/>
      <c r="E4" s="50"/>
      <c r="F4" s="50"/>
    </row>
    <row r="5" spans="1:6" x14ac:dyDescent="0.2">
      <c r="A5" s="1"/>
      <c r="B5" s="1"/>
      <c r="C5" s="2"/>
      <c r="D5" s="3"/>
      <c r="E5" s="4"/>
      <c r="F5" s="5"/>
    </row>
    <row r="6" spans="1:6" x14ac:dyDescent="0.2">
      <c r="A6" s="8"/>
      <c r="B6" s="8"/>
      <c r="C6" s="9"/>
      <c r="D6" s="10" t="s">
        <v>2</v>
      </c>
      <c r="E6" s="9"/>
      <c r="F6" s="9" t="s">
        <v>26</v>
      </c>
    </row>
    <row r="7" spans="1:6" x14ac:dyDescent="0.2">
      <c r="A7" s="11" t="s">
        <v>3</v>
      </c>
      <c r="B7" s="11"/>
      <c r="C7" s="9" t="s">
        <v>4</v>
      </c>
      <c r="D7" s="10" t="s">
        <v>5</v>
      </c>
      <c r="E7" s="9"/>
      <c r="F7" s="9" t="s">
        <v>5</v>
      </c>
    </row>
    <row r="8" spans="1:6" x14ac:dyDescent="0.2">
      <c r="A8" s="12" t="s">
        <v>6</v>
      </c>
      <c r="B8" s="13"/>
      <c r="C8" s="14"/>
      <c r="D8" s="15"/>
      <c r="E8" s="16"/>
      <c r="F8" s="17"/>
    </row>
    <row r="9" spans="1:6" x14ac:dyDescent="0.2">
      <c r="A9" s="18" t="s">
        <v>7</v>
      </c>
      <c r="B9" s="19"/>
      <c r="C9" s="19">
        <v>121.9</v>
      </c>
      <c r="D9" s="20">
        <f t="shared" ref="D9:D14" si="0">C9-F9</f>
        <v>0</v>
      </c>
      <c r="E9" s="21"/>
      <c r="F9" s="22">
        <v>121.9</v>
      </c>
    </row>
    <row r="10" spans="1:6" x14ac:dyDescent="0.2">
      <c r="A10" s="18" t="s">
        <v>8</v>
      </c>
      <c r="B10" s="19"/>
      <c r="C10" s="19">
        <v>982.9</v>
      </c>
      <c r="D10" s="20">
        <f t="shared" si="0"/>
        <v>982.9</v>
      </c>
      <c r="E10" s="21"/>
      <c r="F10" s="22">
        <v>0</v>
      </c>
    </row>
    <row r="11" spans="1:6" x14ac:dyDescent="0.2">
      <c r="A11" s="18" t="s">
        <v>9</v>
      </c>
      <c r="B11" s="19"/>
      <c r="C11" s="19">
        <v>30.1</v>
      </c>
      <c r="D11" s="20">
        <f t="shared" si="0"/>
        <v>0</v>
      </c>
      <c r="E11" s="21"/>
      <c r="F11" s="22">
        <v>30.1</v>
      </c>
    </row>
    <row r="12" spans="1:6" x14ac:dyDescent="0.2">
      <c r="A12" s="18" t="s">
        <v>27</v>
      </c>
      <c r="B12" s="19"/>
      <c r="C12" s="19">
        <f>33.9+20</f>
        <v>53.9</v>
      </c>
      <c r="D12" s="20">
        <f t="shared" si="0"/>
        <v>0</v>
      </c>
      <c r="E12" s="21"/>
      <c r="F12" s="22">
        <f>+C12</f>
        <v>53.9</v>
      </c>
    </row>
    <row r="13" spans="1:6" x14ac:dyDescent="0.2">
      <c r="A13" s="18" t="s">
        <v>10</v>
      </c>
      <c r="B13" s="19"/>
      <c r="C13" s="19">
        <v>60</v>
      </c>
      <c r="D13" s="20">
        <f t="shared" si="0"/>
        <v>0</v>
      </c>
      <c r="E13" s="21"/>
      <c r="F13" s="22">
        <v>60</v>
      </c>
    </row>
    <row r="14" spans="1:6" x14ac:dyDescent="0.2">
      <c r="A14" s="18" t="s">
        <v>11</v>
      </c>
      <c r="B14" s="19"/>
      <c r="C14" s="19">
        <v>1.5</v>
      </c>
      <c r="D14" s="20">
        <f t="shared" si="0"/>
        <v>1.5</v>
      </c>
      <c r="E14" s="21"/>
      <c r="F14" s="22">
        <v>0</v>
      </c>
    </row>
    <row r="15" spans="1:6" x14ac:dyDescent="0.2">
      <c r="A15" s="23" t="s">
        <v>12</v>
      </c>
      <c r="B15" s="25"/>
      <c r="C15" s="25">
        <f>SUM(C8:C14)</f>
        <v>1250.3</v>
      </c>
      <c r="D15" s="26">
        <f>SUM(D8:D14)</f>
        <v>984.4</v>
      </c>
      <c r="E15" s="43"/>
      <c r="F15" s="28">
        <f>SUM(F8:F14)</f>
        <v>265.89999999999998</v>
      </c>
    </row>
    <row r="16" spans="1:6" x14ac:dyDescent="0.2">
      <c r="A16" s="29"/>
      <c r="B16" s="24"/>
      <c r="C16" s="24"/>
      <c r="D16" s="30"/>
      <c r="E16" s="27"/>
      <c r="F16" s="31"/>
    </row>
    <row r="17" spans="1:6" x14ac:dyDescent="0.2">
      <c r="A17" s="29" t="s">
        <v>13</v>
      </c>
      <c r="B17" s="24"/>
      <c r="C17" s="19"/>
      <c r="D17" s="20"/>
      <c r="E17" s="21"/>
      <c r="F17" s="22"/>
    </row>
    <row r="18" spans="1:6" x14ac:dyDescent="0.2">
      <c r="A18" s="32" t="s">
        <v>14</v>
      </c>
      <c r="B18" s="19"/>
      <c r="C18" s="19">
        <v>389.6</v>
      </c>
      <c r="D18" s="20">
        <f>+C18-F18</f>
        <v>267.40000000000003</v>
      </c>
      <c r="E18" s="21"/>
      <c r="F18" s="22">
        <v>122.2</v>
      </c>
    </row>
    <row r="19" spans="1:6" x14ac:dyDescent="0.2">
      <c r="A19" s="32" t="s">
        <v>15</v>
      </c>
      <c r="B19" s="19"/>
      <c r="C19" s="19">
        <v>117.9</v>
      </c>
      <c r="D19" s="20">
        <f>+C19-F19</f>
        <v>92.9</v>
      </c>
      <c r="E19" s="21"/>
      <c r="F19" s="22">
        <v>25</v>
      </c>
    </row>
    <row r="20" spans="1:6" x14ac:dyDescent="0.2">
      <c r="A20" s="32" t="s">
        <v>16</v>
      </c>
      <c r="B20" s="19"/>
      <c r="C20" s="19">
        <v>140</v>
      </c>
      <c r="D20" s="20">
        <f>+C20-F20</f>
        <v>98.1</v>
      </c>
      <c r="E20" s="21"/>
      <c r="F20" s="22">
        <v>41.9</v>
      </c>
    </row>
    <row r="21" spans="1:6" x14ac:dyDescent="0.2">
      <c r="A21" s="32" t="s">
        <v>17</v>
      </c>
      <c r="B21" s="19"/>
      <c r="C21" s="19">
        <v>481.1</v>
      </c>
      <c r="D21" s="20">
        <f>+C21-F21</f>
        <v>461.1</v>
      </c>
      <c r="E21" s="21"/>
      <c r="F21" s="22">
        <v>20</v>
      </c>
    </row>
    <row r="22" spans="1:6" x14ac:dyDescent="0.2">
      <c r="A22" s="32" t="s">
        <v>18</v>
      </c>
      <c r="B22" s="33"/>
      <c r="C22" s="19">
        <v>30.1</v>
      </c>
      <c r="D22" s="20">
        <v>0</v>
      </c>
      <c r="E22" s="21"/>
      <c r="F22" s="22">
        <f>+C22</f>
        <v>30.1</v>
      </c>
    </row>
    <row r="23" spans="1:6" x14ac:dyDescent="0.2">
      <c r="A23" s="23" t="s">
        <v>19</v>
      </c>
      <c r="B23" s="25"/>
      <c r="C23" s="34">
        <f>SUM(C17:C22)</f>
        <v>1158.6999999999998</v>
      </c>
      <c r="D23" s="26">
        <f>SUM(D17:D22)</f>
        <v>919.50000000000011</v>
      </c>
      <c r="E23" s="43"/>
      <c r="F23" s="28">
        <f>SUM(F17:F22)</f>
        <v>239.2</v>
      </c>
    </row>
    <row r="24" spans="1:6" x14ac:dyDescent="0.2">
      <c r="A24" s="18"/>
      <c r="B24" s="19"/>
      <c r="C24" s="35"/>
      <c r="D24" s="36"/>
      <c r="E24" s="35"/>
      <c r="F24" s="37"/>
    </row>
    <row r="25" spans="1:6" x14ac:dyDescent="0.2">
      <c r="A25" s="38" t="s">
        <v>20</v>
      </c>
      <c r="B25" s="39"/>
      <c r="C25" s="39">
        <f>C15-C23</f>
        <v>91.600000000000136</v>
      </c>
      <c r="D25" s="40">
        <f>D15-D23</f>
        <v>64.899999999999864</v>
      </c>
      <c r="E25" s="41"/>
      <c r="F25" s="42">
        <f>F15-F23</f>
        <v>26.699999999999989</v>
      </c>
    </row>
    <row r="26" spans="1:6" ht="25.5" customHeight="1" x14ac:dyDescent="0.2">
      <c r="A26" s="24"/>
      <c r="B26" s="24"/>
      <c r="C26" s="13"/>
      <c r="D26" s="44"/>
      <c r="E26" s="27"/>
      <c r="F26" s="27"/>
    </row>
    <row r="27" spans="1:6" x14ac:dyDescent="0.2">
      <c r="A27" s="11" t="s">
        <v>21</v>
      </c>
      <c r="B27" s="11"/>
      <c r="C27" s="45" t="s">
        <v>4</v>
      </c>
      <c r="D27" s="45" t="s">
        <v>5</v>
      </c>
      <c r="E27" s="9"/>
      <c r="F27" s="9" t="s">
        <v>5</v>
      </c>
    </row>
    <row r="28" spans="1:6" x14ac:dyDescent="0.2">
      <c r="A28" s="12" t="s">
        <v>6</v>
      </c>
      <c r="B28" s="13"/>
      <c r="C28" s="14"/>
      <c r="D28" s="15"/>
      <c r="E28" s="16"/>
      <c r="F28" s="17"/>
    </row>
    <row r="29" spans="1:6" x14ac:dyDescent="0.2">
      <c r="A29" s="18" t="s">
        <v>22</v>
      </c>
      <c r="B29" s="19"/>
      <c r="C29" s="19">
        <f>C25</f>
        <v>91.600000000000136</v>
      </c>
      <c r="D29" s="20">
        <v>0</v>
      </c>
      <c r="E29" s="21"/>
      <c r="F29" s="22">
        <f>+C29</f>
        <v>91.600000000000136</v>
      </c>
    </row>
    <row r="30" spans="1:6" x14ac:dyDescent="0.2">
      <c r="A30" s="18" t="s">
        <v>8</v>
      </c>
      <c r="B30" s="19"/>
      <c r="C30" s="19">
        <v>981.8</v>
      </c>
      <c r="D30" s="20">
        <f>C30-F30</f>
        <v>981.8</v>
      </c>
      <c r="E30" s="21"/>
      <c r="F30" s="22">
        <v>0</v>
      </c>
    </row>
    <row r="31" spans="1:6" x14ac:dyDescent="0.2">
      <c r="A31" s="18" t="s">
        <v>24</v>
      </c>
      <c r="B31" s="19"/>
      <c r="C31" s="19">
        <v>36.200000000000003</v>
      </c>
      <c r="D31" s="20">
        <f>+C31</f>
        <v>36.200000000000003</v>
      </c>
      <c r="E31" s="21"/>
      <c r="F31" s="22">
        <v>0</v>
      </c>
    </row>
    <row r="32" spans="1:6" x14ac:dyDescent="0.2">
      <c r="A32" s="18" t="s">
        <v>11</v>
      </c>
      <c r="B32" s="19"/>
      <c r="C32" s="19">
        <v>1.5</v>
      </c>
      <c r="D32" s="20">
        <f>C32-F32</f>
        <v>1.5</v>
      </c>
      <c r="E32" s="21"/>
      <c r="F32" s="22">
        <v>0</v>
      </c>
    </row>
    <row r="33" spans="1:6" x14ac:dyDescent="0.2">
      <c r="A33" s="23" t="s">
        <v>23</v>
      </c>
      <c r="B33" s="25"/>
      <c r="C33" s="25">
        <f>SUM(C28:C32)</f>
        <v>1111.1000000000001</v>
      </c>
      <c r="D33" s="26">
        <f>SUM(D28:D32)</f>
        <v>1019.5</v>
      </c>
      <c r="E33" s="43"/>
      <c r="F33" s="28">
        <f>SUM(F28:F32)</f>
        <v>91.600000000000136</v>
      </c>
    </row>
    <row r="34" spans="1:6" x14ac:dyDescent="0.2">
      <c r="A34" s="29"/>
      <c r="B34" s="24"/>
      <c r="C34" s="24"/>
      <c r="D34" s="30"/>
      <c r="E34" s="27"/>
      <c r="F34" s="31"/>
    </row>
    <row r="35" spans="1:6" x14ac:dyDescent="0.2">
      <c r="A35" s="29" t="s">
        <v>13</v>
      </c>
      <c r="B35" s="24"/>
      <c r="C35" s="19"/>
      <c r="D35" s="20"/>
      <c r="E35" s="21"/>
      <c r="F35" s="22"/>
    </row>
    <row r="36" spans="1:6" x14ac:dyDescent="0.2">
      <c r="A36" s="32" t="s">
        <v>14</v>
      </c>
      <c r="B36" s="19"/>
      <c r="C36" s="19">
        <v>377</v>
      </c>
      <c r="D36" s="20">
        <f>+C36-F36</f>
        <v>307.7</v>
      </c>
      <c r="E36" s="21"/>
      <c r="F36" s="22">
        <v>69.3</v>
      </c>
    </row>
    <row r="37" spans="1:6" x14ac:dyDescent="0.2">
      <c r="A37" s="32" t="s">
        <v>15</v>
      </c>
      <c r="B37" s="19"/>
      <c r="C37" s="19">
        <v>139</v>
      </c>
      <c r="D37" s="20">
        <f>+C37-F37</f>
        <v>116.7</v>
      </c>
      <c r="E37" s="21"/>
      <c r="F37" s="22">
        <v>22.3</v>
      </c>
    </row>
    <row r="38" spans="1:6" x14ac:dyDescent="0.2">
      <c r="A38" s="32" t="s">
        <v>16</v>
      </c>
      <c r="B38" s="19"/>
      <c r="C38" s="19">
        <v>98.1</v>
      </c>
      <c r="D38" s="20">
        <f>+C38-F38</f>
        <v>98.1</v>
      </c>
      <c r="E38" s="21"/>
      <c r="F38" s="22">
        <v>0</v>
      </c>
    </row>
    <row r="39" spans="1:6" x14ac:dyDescent="0.2">
      <c r="A39" s="32" t="s">
        <v>17</v>
      </c>
      <c r="B39" s="19"/>
      <c r="C39" s="19">
        <v>496.1</v>
      </c>
      <c r="D39" s="20">
        <f>+C39-F39</f>
        <v>496.1</v>
      </c>
      <c r="E39" s="21"/>
      <c r="F39" s="22">
        <v>0</v>
      </c>
    </row>
    <row r="40" spans="1:6" x14ac:dyDescent="0.2">
      <c r="A40" s="23" t="s">
        <v>25</v>
      </c>
      <c r="B40" s="25"/>
      <c r="C40" s="34">
        <f>SUM(C35:C39)</f>
        <v>1110.2</v>
      </c>
      <c r="D40" s="26">
        <f>SUM(D35:D39)</f>
        <v>1018.6</v>
      </c>
      <c r="E40" s="43"/>
      <c r="F40" s="28">
        <f>SUM(F35:F39)</f>
        <v>91.6</v>
      </c>
    </row>
    <row r="41" spans="1:6" x14ac:dyDescent="0.2">
      <c r="A41" s="18"/>
      <c r="B41" s="19"/>
      <c r="C41" s="35"/>
      <c r="D41" s="36"/>
      <c r="E41" s="35"/>
      <c r="F41" s="37"/>
    </row>
    <row r="42" spans="1:6" x14ac:dyDescent="0.2">
      <c r="A42" s="38" t="s">
        <v>20</v>
      </c>
      <c r="B42" s="39"/>
      <c r="C42" s="39">
        <f>C33-C40</f>
        <v>0.90000000000009095</v>
      </c>
      <c r="D42" s="40">
        <f>D33-D40</f>
        <v>0.89999999999997726</v>
      </c>
      <c r="E42" s="41"/>
      <c r="F42" s="42">
        <f>F33-F40</f>
        <v>1.4210854715202004E-13</v>
      </c>
    </row>
    <row r="43" spans="1:6" x14ac:dyDescent="0.2">
      <c r="A43" s="47"/>
      <c r="B43" s="47"/>
      <c r="C43" s="47"/>
      <c r="D43" s="47"/>
      <c r="E43" s="47"/>
      <c r="F43"/>
    </row>
  </sheetData>
  <mergeCells count="5">
    <mergeCell ref="A1:F1"/>
    <mergeCell ref="A43:E43"/>
    <mergeCell ref="A2:F2"/>
    <mergeCell ref="A3:F3"/>
    <mergeCell ref="A4:F4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D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Systems Design and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Voyles</dc:creator>
  <cp:lastModifiedBy>Ben Zorn</cp:lastModifiedBy>
  <cp:lastPrinted>2004-01-17T00:46:22Z</cp:lastPrinted>
  <dcterms:created xsi:type="dcterms:W3CDTF">2003-12-02T19:59:33Z</dcterms:created>
  <dcterms:modified xsi:type="dcterms:W3CDTF">2018-06-14T00:27:46Z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-885417775</vt:i4>
  </property>
  <property fmtid="{D5CDD505-2E9C-101B-9397-08002B2CF9AE}" pid="3" name="_EmailSubject">
    <vt:lpwstr>Economic Outlook Reports - Revised</vt:lpwstr>
  </property>
  <property fmtid="{D5CDD505-2E9C-101B-9397-08002B2CF9AE}" pid="4" name="_AuthorEmail">
    <vt:lpwstr>Sheila.Mullens@LASPBS.STATE.FL.US</vt:lpwstr>
  </property>
  <property fmtid="{D5CDD505-2E9C-101B-9397-08002B2CF9AE}" pid="5" name="_AuthorEmailDisplayName">
    <vt:lpwstr>Mullens, Sheila</vt:lpwstr>
  </property>
  <property fmtid="{D5CDD505-2E9C-101B-9397-08002B2CF9AE}" pid="6" name="_ReviewingToolsShownOnce">
    <vt:lpwstr/>
  </property>
</Properties>
</file>