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2A7EE35E-8986-441C-B458-4708AD72F883}" xr6:coauthVersionLast="34" xr6:coauthVersionMax="34" xr10:uidLastSave="{00000000-0000-0000-0000-000000000000}"/>
  <bookViews>
    <workbookView xWindow="2325" yWindow="210" windowWidth="8400" windowHeight="6795" firstSheet="2" activeTab="3"/>
  </bookViews>
  <sheets>
    <sheet name="Five Year Review" sheetId="1" r:id="rId1"/>
    <sheet name="Balance Sheet" sheetId="2" r:id="rId2"/>
    <sheet name="Changes in Fund Balances" sheetId="3" r:id="rId3"/>
    <sheet name="Current Funds" sheetId="4" r:id="rId4"/>
    <sheet name="Major Construction" sheetId="5" r:id="rId5"/>
    <sheet name="Bonded Indebtedness" sheetId="6" r:id="rId6"/>
  </sheets>
  <definedNames>
    <definedName name="HTML_CodePage" hidden="1">1252</definedName>
    <definedName name="HTML_Control" hidden="1">{"'Balance Sheet (2)'!$A$1:$L$62"}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"C:\Works\Web\genacct\stmts\balsht98.htm"</definedName>
    <definedName name="HTML_Title" hidden="1">""</definedName>
    <definedName name="_xlnm.Print_Area" localSheetId="1">'Balance Sheet'!$A$1:$M$65</definedName>
    <definedName name="_xlnm.Print_Area" localSheetId="5">'Bonded Indebtedness'!$A$1:$F$77</definedName>
    <definedName name="_xlnm.Print_Area" localSheetId="2">'Changes in Fund Balances'!$A$1:$M$63</definedName>
    <definedName name="_xlnm.Print_Area" localSheetId="3">'Current Funds'!$A$1:$L$49</definedName>
    <definedName name="_xlnm.Print_Area" localSheetId="0">'Five Year Review'!$A$1:$J$54</definedName>
    <definedName name="Print_Area_MI" localSheetId="1">'Balance Sheet'!$A$3:$M$65</definedName>
    <definedName name="Print_Area_MI" localSheetId="5">'Bonded Indebtedness'!$A$2:$F$77</definedName>
    <definedName name="Print_Area_MI" localSheetId="2">'Changes in Fund Balances'!$D$1:$M$63</definedName>
    <definedName name="Print_Area_MI" localSheetId="3">'Current Funds'!$E$1:$L$66</definedName>
    <definedName name="Print_Area_MI" localSheetId="0">'Five Year Review'!$A$1:$J$58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C33" i="2"/>
  <c r="D33" i="2"/>
  <c r="E33" i="2"/>
  <c r="F33" i="2"/>
  <c r="G33" i="2"/>
  <c r="H33" i="2"/>
  <c r="I33" i="2"/>
  <c r="J33" i="2"/>
  <c r="L33" i="2"/>
  <c r="L39" i="2"/>
  <c r="L49" i="2" s="1"/>
  <c r="L64" i="2" s="1"/>
  <c r="L40" i="2"/>
  <c r="L41" i="2"/>
  <c r="L42" i="2"/>
  <c r="L43" i="2"/>
  <c r="L44" i="2"/>
  <c r="L45" i="2"/>
  <c r="L46" i="2"/>
  <c r="C49" i="2"/>
  <c r="D49" i="2"/>
  <c r="E49" i="2"/>
  <c r="F49" i="2"/>
  <c r="G49" i="2"/>
  <c r="H49" i="2"/>
  <c r="I49" i="2"/>
  <c r="J49" i="2"/>
  <c r="L52" i="2"/>
  <c r="L53" i="2"/>
  <c r="L54" i="2"/>
  <c r="L55" i="2"/>
  <c r="L56" i="2"/>
  <c r="L57" i="2"/>
  <c r="L58" i="2"/>
  <c r="L59" i="2"/>
  <c r="C62" i="2"/>
  <c r="D62" i="2"/>
  <c r="E62" i="2"/>
  <c r="F62" i="2"/>
  <c r="G62" i="2"/>
  <c r="H62" i="2"/>
  <c r="I62" i="2"/>
  <c r="I64" i="2" s="1"/>
  <c r="J62" i="2"/>
  <c r="J64" i="2" s="1"/>
  <c r="L62" i="2"/>
  <c r="C64" i="2"/>
  <c r="D64" i="2"/>
  <c r="E64" i="2"/>
  <c r="F64" i="2"/>
  <c r="G64" i="2"/>
  <c r="H64" i="2"/>
  <c r="B76" i="6"/>
  <c r="C76" i="6"/>
  <c r="D76" i="6"/>
  <c r="E76" i="6"/>
  <c r="F76" i="6"/>
  <c r="E28" i="3"/>
  <c r="F28" i="3"/>
  <c r="H28" i="3"/>
  <c r="I28" i="3"/>
  <c r="K28" i="3"/>
  <c r="K57" i="3" s="1"/>
  <c r="K61" i="3" s="1"/>
  <c r="L28" i="3"/>
  <c r="L57" i="3" s="1"/>
  <c r="L61" i="3" s="1"/>
  <c r="M28" i="3"/>
  <c r="M57" i="3" s="1"/>
  <c r="M61" i="3" s="1"/>
  <c r="E46" i="3"/>
  <c r="F46" i="3"/>
  <c r="H46" i="3"/>
  <c r="I46" i="3"/>
  <c r="K46" i="3"/>
  <c r="L46" i="3"/>
  <c r="M46" i="3"/>
  <c r="E54" i="3"/>
  <c r="F54" i="3"/>
  <c r="H54" i="3"/>
  <c r="I54" i="3"/>
  <c r="K54" i="3"/>
  <c r="L54" i="3"/>
  <c r="E57" i="3"/>
  <c r="E61" i="3" s="1"/>
  <c r="F57" i="3"/>
  <c r="F61" i="3" s="1"/>
  <c r="H57" i="3"/>
  <c r="H61" i="3" s="1"/>
  <c r="I57" i="3"/>
  <c r="I61" i="3" s="1"/>
  <c r="J8" i="4"/>
  <c r="J9" i="4"/>
  <c r="J10" i="4"/>
  <c r="J11" i="4"/>
  <c r="J12" i="4"/>
  <c r="J13" i="4"/>
  <c r="J14" i="4"/>
  <c r="J15" i="4"/>
  <c r="J16" i="4"/>
  <c r="F18" i="4"/>
  <c r="H18" i="4"/>
  <c r="J18" i="4"/>
  <c r="J22" i="4"/>
  <c r="J31" i="4" s="1"/>
  <c r="J35" i="4" s="1"/>
  <c r="J43" i="4" s="1"/>
  <c r="J23" i="4"/>
  <c r="J24" i="4"/>
  <c r="J25" i="4"/>
  <c r="J26" i="4"/>
  <c r="J27" i="4"/>
  <c r="J28" i="4"/>
  <c r="J29" i="4"/>
  <c r="F31" i="4"/>
  <c r="F35" i="4" s="1"/>
  <c r="F43" i="4" s="1"/>
  <c r="H31" i="4"/>
  <c r="H35" i="4" s="1"/>
  <c r="H43" i="4" s="1"/>
  <c r="J33" i="4"/>
  <c r="J38" i="4"/>
  <c r="J39" i="4"/>
  <c r="F41" i="4"/>
  <c r="H41" i="4"/>
  <c r="J41" i="4"/>
  <c r="J46" i="4"/>
  <c r="J47" i="4"/>
  <c r="F12" i="1"/>
  <c r="H12" i="1"/>
  <c r="J12" i="1"/>
  <c r="B13" i="1"/>
  <c r="D13" i="1"/>
  <c r="F13" i="1"/>
  <c r="H13" i="1"/>
  <c r="J13" i="1"/>
  <c r="B25" i="1"/>
  <c r="D25" i="1"/>
  <c r="F25" i="1"/>
  <c r="H25" i="1"/>
  <c r="J25" i="1"/>
  <c r="F39" i="1"/>
  <c r="F40" i="1" s="1"/>
  <c r="J39" i="1"/>
  <c r="J40" i="1" s="1"/>
  <c r="B40" i="1"/>
  <c r="D40" i="1"/>
  <c r="H40" i="1"/>
  <c r="F42" i="1"/>
  <c r="B17" i="5"/>
  <c r="C17" i="5"/>
  <c r="E17" i="5"/>
  <c r="F17" i="5"/>
  <c r="G17" i="5"/>
  <c r="H17" i="5"/>
  <c r="B44" i="5"/>
  <c r="C44" i="5"/>
  <c r="D44" i="5"/>
  <c r="E44" i="5"/>
  <c r="F44" i="5"/>
  <c r="G44" i="5"/>
  <c r="H44" i="5"/>
  <c r="J49" i="4" l="1"/>
  <c r="H49" i="4"/>
  <c r="F49" i="4"/>
</calcChain>
</file>

<file path=xl/sharedStrings.xml><?xml version="1.0" encoding="utf-8"?>
<sst xmlns="http://schemas.openxmlformats.org/spreadsheetml/2006/main" count="319" uniqueCount="278">
  <si>
    <t>WASHINGTON STATE UNIVERSITY</t>
  </si>
  <si>
    <t>Five Years in Review (memorandum only)</t>
  </si>
  <si>
    <t xml:space="preserve">               1999</t>
  </si>
  <si>
    <t xml:space="preserve">               1998</t>
  </si>
  <si>
    <t xml:space="preserve">               1997</t>
  </si>
  <si>
    <t xml:space="preserve">               1996</t>
  </si>
  <si>
    <t>FUND BALANCES</t>
  </si>
  <si>
    <t xml:space="preserve">     Current-Unrestricted</t>
  </si>
  <si>
    <t xml:space="preserve">     Current-Restricted</t>
  </si>
  <si>
    <t xml:space="preserve">     Loan</t>
  </si>
  <si>
    <t xml:space="preserve">     Endowment</t>
  </si>
  <si>
    <t xml:space="preserve">     Plant</t>
  </si>
  <si>
    <r>
      <t xml:space="preserve">          Fund Balance </t>
    </r>
    <r>
      <rPr>
        <b/>
        <sz val="12"/>
        <color indexed="8"/>
        <rFont val="Arial"/>
        <family val="2"/>
      </rPr>
      <t>Total</t>
    </r>
  </si>
  <si>
    <t>MAJOR SOURCES OF OPERATING REVENUE</t>
  </si>
  <si>
    <t xml:space="preserve">     Tuition and Fees</t>
  </si>
  <si>
    <t xml:space="preserve">     Federal Appropriations</t>
  </si>
  <si>
    <t xml:space="preserve">     State Appropriations</t>
  </si>
  <si>
    <t xml:space="preserve">     Federal Grants &amp; Contracts</t>
  </si>
  <si>
    <t xml:space="preserve">     State Grants &amp; Contracts</t>
  </si>
  <si>
    <t xml:space="preserve">     Private Grants, Gifts, &amp; Contracts</t>
  </si>
  <si>
    <t xml:space="preserve">     Sales &amp; Services of Educational Activities</t>
  </si>
  <si>
    <t xml:space="preserve">     Sales &amp; Services of Auxiliary Enterprises</t>
  </si>
  <si>
    <t xml:space="preserve">     Other Sources</t>
  </si>
  <si>
    <t xml:space="preserve">          Operating Revenue Total</t>
  </si>
  <si>
    <t>MAJOR OPERATING EXPENDITURES</t>
  </si>
  <si>
    <t xml:space="preserve">     Instruction</t>
  </si>
  <si>
    <t xml:space="preserve">     Research</t>
  </si>
  <si>
    <t xml:space="preserve">     Public Service</t>
  </si>
  <si>
    <t xml:space="preserve">     Academic Support</t>
  </si>
  <si>
    <t xml:space="preserve">     Student Services</t>
  </si>
  <si>
    <t xml:space="preserve">     Institutional Support *</t>
  </si>
  <si>
    <t xml:space="preserve">     Operation &amp; Maintenance of Plant</t>
  </si>
  <si>
    <t xml:space="preserve">     Scholarships &amp; Fellowships *</t>
  </si>
  <si>
    <t xml:space="preserve">     Retirement of Indebtedness</t>
  </si>
  <si>
    <t xml:space="preserve">     Interest on Indebtedness</t>
  </si>
  <si>
    <t xml:space="preserve">     Mandatory Transfer for Tuition</t>
  </si>
  <si>
    <t xml:space="preserve">     Auxiliary Enterprises</t>
  </si>
  <si>
    <t xml:space="preserve">          Operating Expenditure Total</t>
  </si>
  <si>
    <t>NET STUDENT LOANS OUTSTANDING</t>
  </si>
  <si>
    <t>WSU REGENTS/FOUNDATION ENDOWMENT FUND, FAIR VALUE</t>
  </si>
  <si>
    <t>LAND GRANT ENDOWMENT FUND, FAIR VALUE</t>
  </si>
  <si>
    <t>PLANT IN USE, NET OF ACCUMULATED DEPRECIATION</t>
  </si>
  <si>
    <t>PLANT LIABILITIES</t>
  </si>
  <si>
    <r>
      <t xml:space="preserve">*  See </t>
    </r>
    <r>
      <rPr>
        <sz val="12"/>
        <color indexed="8"/>
        <rFont val="Arial"/>
        <family val="2"/>
      </rPr>
      <t>Note 12</t>
    </r>
    <r>
      <rPr>
        <sz val="12"/>
        <rFont val="Arial"/>
        <family val="2"/>
      </rPr>
      <t>, Notes to the Financial Statements</t>
    </r>
  </si>
  <si>
    <t>Totals</t>
  </si>
  <si>
    <t>Current Funds</t>
  </si>
  <si>
    <t>Plant Funds</t>
  </si>
  <si>
    <t>Memorandum Only</t>
  </si>
  <si>
    <t>Endowment &amp;</t>
  </si>
  <si>
    <t>Unexpended</t>
  </si>
  <si>
    <t>Retirement of</t>
  </si>
  <si>
    <t>Investment</t>
  </si>
  <si>
    <t>Agency</t>
  </si>
  <si>
    <t>Unrestricted</t>
  </si>
  <si>
    <t>Restricted</t>
  </si>
  <si>
    <t>Loan Funds</t>
  </si>
  <si>
    <t>Similar Funds</t>
  </si>
  <si>
    <t>Plant</t>
  </si>
  <si>
    <t>Indebtedness</t>
  </si>
  <si>
    <t>in Plant</t>
  </si>
  <si>
    <t>Funds</t>
  </si>
  <si>
    <t xml:space="preserve">            1999</t>
  </si>
  <si>
    <t>ASSETS</t>
  </si>
  <si>
    <t>Cash and Temporary Investments</t>
  </si>
  <si>
    <t>Net Accounts Receivable (See Note 3)</t>
  </si>
  <si>
    <t>Investments  (See Notes 2 and 10)</t>
  </si>
  <si>
    <t>Land Grant Endowment Investments  (See Notes 2 and 10)</t>
  </si>
  <si>
    <t>Net Loans Receivable (See Note 3)</t>
  </si>
  <si>
    <t>Inventories</t>
  </si>
  <si>
    <t>Prepaid Expenses</t>
  </si>
  <si>
    <t>Due From Other Funds</t>
  </si>
  <si>
    <t>Deposits in Escrow</t>
  </si>
  <si>
    <t>Land</t>
  </si>
  <si>
    <t>Buildings Less Accumulated Depreciation (See Note 1)</t>
  </si>
  <si>
    <t>Other Improvements Less Accumulated Depreciation (See Note 1)</t>
  </si>
  <si>
    <t>Library Resources</t>
  </si>
  <si>
    <t>Equipment Less Accumulated Depreciation (See Note 1)</t>
  </si>
  <si>
    <t>Construction in Progress</t>
  </si>
  <si>
    <t xml:space="preserve">       TOTAL ASSETS</t>
  </si>
  <si>
    <t>LIABILITIES AND FUND BALANCES</t>
  </si>
  <si>
    <t>Liabilities</t>
  </si>
  <si>
    <t>Accounts Payable and Accrued Liabilities (See Note 4)</t>
  </si>
  <si>
    <t>Due to Other Funds</t>
  </si>
  <si>
    <t>Deferred Revenue</t>
  </si>
  <si>
    <t>Deposits</t>
  </si>
  <si>
    <t>Deposits Held in Custody For Others</t>
  </si>
  <si>
    <t>Deferred Gain on Bond Refunding</t>
  </si>
  <si>
    <t>Bonds Payable</t>
  </si>
  <si>
    <t>Long Term Installment Contracts and Leases Payable</t>
  </si>
  <si>
    <t xml:space="preserve">    Total Liabilities</t>
  </si>
  <si>
    <t>Fund Balances</t>
  </si>
  <si>
    <t>Unrestricted--General</t>
  </si>
  <si>
    <t>Federal Capital Contributions</t>
  </si>
  <si>
    <t>University Loan Funds--Restricted</t>
  </si>
  <si>
    <t>Endowment</t>
  </si>
  <si>
    <t>Unexpended Plant</t>
  </si>
  <si>
    <t>Retirement of Indebtedness</t>
  </si>
  <si>
    <t>Net Investment in Plant</t>
  </si>
  <si>
    <t xml:space="preserve">    Total Fund Balances</t>
  </si>
  <si>
    <t xml:space="preserve">        TOTAL LIABILITIES AND FUND BALANCES</t>
  </si>
  <si>
    <t>Statement of Changes in Fund Balances</t>
  </si>
  <si>
    <t>REVENUES AND OTHER ADDITIONS</t>
  </si>
  <si>
    <t>Current Unrestricted Revenue</t>
  </si>
  <si>
    <t>Tuition and Fees</t>
  </si>
  <si>
    <t>Federal Appropriations</t>
  </si>
  <si>
    <t>Federal Grants and Contracts</t>
  </si>
  <si>
    <t>State Grants and Contracts</t>
  </si>
  <si>
    <t>Private Gifts, Grants, and Contracts</t>
  </si>
  <si>
    <t>Net Change in Fair Market Value of Investments</t>
  </si>
  <si>
    <t>Interest on Loans Receivable</t>
  </si>
  <si>
    <t>Expended for Plant Facilities and Equipment</t>
  </si>
  <si>
    <t>Donations of Property</t>
  </si>
  <si>
    <t>Retirement of Bonded Indebtedness</t>
  </si>
  <si>
    <t>Retirement of Long-Term Installment Contract and Lease Obligations</t>
  </si>
  <si>
    <t>Net Realized Gain on Sale of Investments</t>
  </si>
  <si>
    <t>State Appropriations for Capital Outlay</t>
  </si>
  <si>
    <t>Revenue Bond Proceeds</t>
  </si>
  <si>
    <t>Other Additions</t>
  </si>
  <si>
    <t>Total Revenues and Other Additions</t>
  </si>
  <si>
    <t>EXPENDITURES AND OTHER DEDUCTIONS</t>
  </si>
  <si>
    <t>Educational and General Expenditures</t>
  </si>
  <si>
    <t>Auxiliary Enterprise Expenditures</t>
  </si>
  <si>
    <t>Indirect Costs Recovered</t>
  </si>
  <si>
    <t>Administrative and Collection Costs</t>
  </si>
  <si>
    <t>Loan Cancellations and Write-Offs</t>
  </si>
  <si>
    <t>Expended for Plant Facilities</t>
  </si>
  <si>
    <t>Interest on Bonded Indebtedness</t>
  </si>
  <si>
    <t>Depreciation on Plant Facilities and Equipment</t>
  </si>
  <si>
    <t>Disposal of Plant Facilities</t>
  </si>
  <si>
    <t>Bonds Issued and Refunding Adjustments</t>
  </si>
  <si>
    <t>New Long-Term Installment Contract and Lease Obligations</t>
  </si>
  <si>
    <t>Other Deductions</t>
  </si>
  <si>
    <t>Total Expenditures and Other Deductions</t>
  </si>
  <si>
    <t>TRANSFERS AMONG FUNDS</t>
  </si>
  <si>
    <t>Mandatory:</t>
  </si>
  <si>
    <t>Principal and Interest</t>
  </si>
  <si>
    <t>Tuition Receipts</t>
  </si>
  <si>
    <t>Non-mandatory Transfers</t>
  </si>
  <si>
    <t>Total Transfers Among Funds</t>
  </si>
  <si>
    <t>Net Increase (Decrease)</t>
  </si>
  <si>
    <t>Fund Balance - Beginning</t>
  </si>
  <si>
    <t>Fund Balance - Ending</t>
  </si>
  <si>
    <t>Statement of Current Funds Revenues, Expenditures, and Other Changes</t>
  </si>
  <si>
    <t xml:space="preserve">   Totals</t>
  </si>
  <si>
    <t xml:space="preserve">   Memorandum Only</t>
  </si>
  <si>
    <t>REVENUES</t>
  </si>
  <si>
    <t>State Appropriations</t>
  </si>
  <si>
    <t>Sales and Services of Educational Activities</t>
  </si>
  <si>
    <t>Sales and Services of Auxiliary Enterprises</t>
  </si>
  <si>
    <t>Other Sources</t>
  </si>
  <si>
    <t>Total Current Revenues</t>
  </si>
  <si>
    <t>EXPENDITURES AND MANDATORY TRANSFERS</t>
  </si>
  <si>
    <t>Educational and Mandatory Transfers:</t>
  </si>
  <si>
    <t>Instruction</t>
  </si>
  <si>
    <t>Research</t>
  </si>
  <si>
    <t>Public Service</t>
  </si>
  <si>
    <t>Academic Support</t>
  </si>
  <si>
    <t>Student Services</t>
  </si>
  <si>
    <t>Institutional Support</t>
  </si>
  <si>
    <t>Operation and Maintenance of Plant</t>
  </si>
  <si>
    <t>Scholarships and Fellowships</t>
  </si>
  <si>
    <t>Mandatory Transfers for Tuition Receipts</t>
  </si>
  <si>
    <t>Total Educational and General Expenditures</t>
  </si>
  <si>
    <t>Auxiliary Enterprises:</t>
  </si>
  <si>
    <t>Expenditures</t>
  </si>
  <si>
    <t>Mandatory Transfers for Principal and Interest</t>
  </si>
  <si>
    <t>Total Auxiliary Enterprises</t>
  </si>
  <si>
    <t>Total Expenditures and Mandatory Transfers</t>
  </si>
  <si>
    <t>OTHER TRANSFERS AND ADDITIONS (DEDUCTIONS)</t>
  </si>
  <si>
    <t>Restricted Receipts Over (Under) Transfers to Revenues</t>
  </si>
  <si>
    <t>Non-Mandatory Transfers</t>
  </si>
  <si>
    <t>NET INCREASE (DECREASE) IN FUND BALANCES</t>
  </si>
  <si>
    <t>Sources of Funds</t>
  </si>
  <si>
    <t>State</t>
  </si>
  <si>
    <t>WSU</t>
  </si>
  <si>
    <t>Approved</t>
  </si>
  <si>
    <t>Capital</t>
  </si>
  <si>
    <t>Building</t>
  </si>
  <si>
    <t>Federal</t>
  </si>
  <si>
    <t>Local</t>
  </si>
  <si>
    <t>Budget</t>
  </si>
  <si>
    <t>to Date</t>
  </si>
  <si>
    <t>Fund</t>
  </si>
  <si>
    <t>Grants</t>
  </si>
  <si>
    <t>Construction Projects Completed</t>
  </si>
  <si>
    <t xml:space="preserve">      Total Projects Completed</t>
  </si>
  <si>
    <t>Construction In Progress</t>
  </si>
  <si>
    <t xml:space="preserve">   AMID/Landscape Architecture Facility</t>
  </si>
  <si>
    <t xml:space="preserve">   Bohler Gym Renovation</t>
  </si>
  <si>
    <t xml:space="preserve">   Campus Infrastructure Project</t>
  </si>
  <si>
    <t xml:space="preserve">   Chemical Waste Collection Sites</t>
  </si>
  <si>
    <t xml:space="preserve">   Children's Center Development Lab</t>
  </si>
  <si>
    <t xml:space="preserve">   Cleveland Hall Addition</t>
  </si>
  <si>
    <t xml:space="preserve">   Creamery Warehouse</t>
  </si>
  <si>
    <t xml:space="preserve">   Hazardous Waste Incinerator</t>
  </si>
  <si>
    <t xml:space="preserve">   Hazardous Waste Projects</t>
  </si>
  <si>
    <t xml:space="preserve">   Kimbrough Addition and Remodel</t>
  </si>
  <si>
    <t xml:space="preserve">   Murrow Hall Renovation/Addition</t>
  </si>
  <si>
    <t xml:space="preserve">   Shock Physics Building</t>
  </si>
  <si>
    <t xml:space="preserve">   South Campus Electrical Upgrade</t>
  </si>
  <si>
    <t xml:space="preserve">   Spokane Health Sciences Building</t>
  </si>
  <si>
    <t xml:space="preserve">   Teaching and Learning Center</t>
  </si>
  <si>
    <t xml:space="preserve">   Thompson Hall Renovation</t>
  </si>
  <si>
    <t xml:space="preserve">   Vancouver Campus Circulation</t>
  </si>
  <si>
    <t xml:space="preserve">   Vancouver Engineering and Life Science</t>
  </si>
  <si>
    <t xml:space="preserve">   Vancouver Media/Electonic Communication</t>
  </si>
  <si>
    <t xml:space="preserve">   Vancouver Physical Plant Maintenance Shop</t>
  </si>
  <si>
    <t xml:space="preserve">   White Hall Renovation</t>
  </si>
  <si>
    <t xml:space="preserve">      Total Construction in Progress</t>
  </si>
  <si>
    <t>Schedule of Bonded Indebtedness</t>
  </si>
  <si>
    <t>Total</t>
  </si>
  <si>
    <t>Balance</t>
  </si>
  <si>
    <t>Currently Issued</t>
  </si>
  <si>
    <t>Currently</t>
  </si>
  <si>
    <t>Amount</t>
  </si>
  <si>
    <t>Outstanding</t>
  </si>
  <si>
    <t>and Refunding</t>
  </si>
  <si>
    <t>Retired or</t>
  </si>
  <si>
    <t>Issued</t>
  </si>
  <si>
    <t>Adjustments</t>
  </si>
  <si>
    <t>Defeased</t>
  </si>
  <si>
    <t>6/30/99</t>
  </si>
  <si>
    <t>Washington State University</t>
  </si>
  <si>
    <t>General Obligation Refunding Bonds, Series C</t>
  </si>
  <si>
    <t>Student Activity Facilities Fee Revenue Bonds</t>
  </si>
  <si>
    <t>State of Washington General Obligation Bonds</t>
  </si>
  <si>
    <t>for Benefit of Washington State University</t>
  </si>
  <si>
    <t>Series O, issued 1978 to 1995, due serially</t>
  </si>
  <si>
    <t>Series W, issued 1979 to 1998, due serially</t>
  </si>
  <si>
    <t xml:space="preserve">   to 2004, interest rates 3.95% to 6.50%</t>
  </si>
  <si>
    <t>Series 1990A, due serially to 2010,</t>
  </si>
  <si>
    <t>Series 1991B, due serially to 2015,</t>
  </si>
  <si>
    <t>Series 1992A, due serially to 2017,</t>
  </si>
  <si>
    <t>Series 1992B, due serially to 2017,</t>
  </si>
  <si>
    <t>Series 1993B, due serially to 2018,</t>
  </si>
  <si>
    <t>Series 1995A, due serially to 2019,</t>
  </si>
  <si>
    <t>Series 1995C, due serially to 2020,</t>
  </si>
  <si>
    <t>Series 1996A, due serially to 2020,</t>
  </si>
  <si>
    <t xml:space="preserve">   interest rates 5.125% to 6.75%</t>
  </si>
  <si>
    <t>Series 1997A, due serially to 2021,</t>
  </si>
  <si>
    <t xml:space="preserve">   interest rates 5.25% to 6.5%</t>
  </si>
  <si>
    <t>for the fiscal year ending June 30, 2000</t>
  </si>
  <si>
    <t>Balance Sheet for the fiscal year ending June 30, 2000</t>
  </si>
  <si>
    <t>with comparative totals for 1999</t>
  </si>
  <si>
    <t xml:space="preserve">Investment Income </t>
  </si>
  <si>
    <t>Bonds Issuance Costs</t>
  </si>
  <si>
    <t xml:space="preserve">            2000</t>
  </si>
  <si>
    <t>MAJOR CONSTRUCTION REPORT FOR 2000</t>
  </si>
  <si>
    <t>in Fiscal Year 2000</t>
  </si>
  <si>
    <t xml:space="preserve">   Animal Disease Biotechnical Facility</t>
  </si>
  <si>
    <t xml:space="preserve">   Johnson Hall Addition</t>
  </si>
  <si>
    <t xml:space="preserve">   McCroskey Hall Renovation</t>
  </si>
  <si>
    <t xml:space="preserve">   Power Plant Boiler Renewal</t>
  </si>
  <si>
    <t>6/30/00</t>
  </si>
  <si>
    <t xml:space="preserve">   issued 1978, due serially to 2001, interest</t>
  </si>
  <si>
    <t xml:space="preserve">   rates 5.50% to 7.00%.</t>
  </si>
  <si>
    <t>Housing and Dining Service Revenue Bonds,</t>
  </si>
  <si>
    <t xml:space="preserve">   issued 1994, due serially to 2024,</t>
  </si>
  <si>
    <t xml:space="preserve">   interest rates 5.20% to 6.40%</t>
  </si>
  <si>
    <t xml:space="preserve">   issued 1999, due serially to 2029,</t>
  </si>
  <si>
    <t xml:space="preserve">   interest rates 5.00% to 5.90%</t>
  </si>
  <si>
    <t xml:space="preserve">   issued 1998, due serially to 2032,</t>
  </si>
  <si>
    <t xml:space="preserve">   interest rates 4.10% to 5.15%.</t>
  </si>
  <si>
    <t>Parking System Revenue Bonds</t>
  </si>
  <si>
    <t xml:space="preserve">   issued 1999, due serially to 2024,</t>
  </si>
  <si>
    <t xml:space="preserve">   interest rates 4.40% to 5.95%</t>
  </si>
  <si>
    <t xml:space="preserve">   to 2002, interest rates 4.50% to 7.00%</t>
  </si>
  <si>
    <t>Series AQ, issued 1982 to 1998, due serially</t>
  </si>
  <si>
    <t xml:space="preserve">   to 2010, interest rates 3.95% to 6.75%</t>
  </si>
  <si>
    <t>Series BK, issued 1987 to 1999, due serially</t>
  </si>
  <si>
    <t xml:space="preserve">   to 2008, interest rates 4.625% to 7.00%</t>
  </si>
  <si>
    <t xml:space="preserve">   interest rates 6.50% to 6.75%</t>
  </si>
  <si>
    <t xml:space="preserve">   interest rates 4.75% to 6.20%</t>
  </si>
  <si>
    <t xml:space="preserve">   interest rates 3.50% to 6.25%</t>
  </si>
  <si>
    <t xml:space="preserve">   interest rates 5.60% to 6.40%</t>
  </si>
  <si>
    <t xml:space="preserve">   interest rates 4.875% to 5.50%</t>
  </si>
  <si>
    <t xml:space="preserve">   interest rates 5.00% to 7.00%</t>
  </si>
  <si>
    <t xml:space="preserve">   Student Recreation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</si>
</sst>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dd\-mmm\-yy_)"/>
    <numFmt numFmtId="165" formatCode="0_);\(0\)"/>
    <numFmt numFmtId="166" formatCode="General_)"/>
  </numFmts>
  <fonts count="16">
    <font>
      <sz val="10"/>
      <name val="Arial"/>
    </font>
    <font>
      <b/>
      <sz val="10"/>
      <name val="Arial"/>
    </font>
    <font>
      <sz val="10"/>
      <name val="Arial"/>
    </font>
    <font>
      <sz val="12"/>
      <name val="Arial MT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Courier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name val="Arial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37" fontId="7" fillId="0" borderId="0"/>
    <xf numFmtId="37" fontId="3" fillId="0" borderId="0"/>
    <xf numFmtId="0" fontId="3" fillId="0" borderId="0"/>
    <xf numFmtId="37" fontId="7" fillId="0" borderId="0"/>
    <xf numFmtId="166" fontId="7" fillId="0" borderId="0"/>
    <xf numFmtId="0" fontId="2" fillId="0" borderId="0"/>
  </cellStyleXfs>
  <cellXfs count="182">
    <xf numFmtId="0" fontId="0" fillId="0" borderId="0" xfId="0"/>
    <xf numFmtId="37" fontId="4" fillId="0" borderId="0" xfId="3" applyFont="1"/>
    <xf numFmtId="37" fontId="3" fillId="0" borderId="0" xfId="3"/>
    <xf numFmtId="37" fontId="5" fillId="0" borderId="0" xfId="3" applyFont="1"/>
    <xf numFmtId="164" fontId="4" fillId="0" borderId="0" xfId="3" applyNumberFormat="1" applyFont="1" applyProtection="1"/>
    <xf numFmtId="37" fontId="5" fillId="0" borderId="0" xfId="3" quotePrefix="1" applyFont="1" applyAlignment="1">
      <alignment horizontal="left"/>
    </xf>
    <xf numFmtId="37" fontId="6" fillId="0" borderId="0" xfId="3" applyFont="1"/>
    <xf numFmtId="37" fontId="6" fillId="0" borderId="0" xfId="3" applyFont="1" applyAlignment="1">
      <alignment horizontal="centerContinuous"/>
    </xf>
    <xf numFmtId="37" fontId="6" fillId="0" borderId="0" xfId="3" quotePrefix="1" applyFont="1" applyAlignment="1">
      <alignment horizontal="left"/>
    </xf>
    <xf numFmtId="37" fontId="6" fillId="0" borderId="1" xfId="3" applyNumberFormat="1" applyFont="1" applyBorder="1" applyAlignment="1" applyProtection="1">
      <alignment horizontal="centerContinuous"/>
    </xf>
    <xf numFmtId="37" fontId="6" fillId="0" borderId="1" xfId="3" applyFont="1" applyBorder="1" applyAlignment="1">
      <alignment horizontal="centerContinuous"/>
    </xf>
    <xf numFmtId="37" fontId="4" fillId="0" borderId="0" xfId="3" applyNumberFormat="1" applyFont="1" applyProtection="1"/>
    <xf numFmtId="37" fontId="6" fillId="0" borderId="0" xfId="3" applyNumberFormat="1" applyFont="1" applyProtection="1"/>
    <xf numFmtId="37" fontId="6" fillId="0" borderId="0" xfId="3" applyNumberFormat="1" applyFont="1" applyAlignment="1" applyProtection="1">
      <alignment horizontal="fill"/>
    </xf>
    <xf numFmtId="37" fontId="6" fillId="0" borderId="0" xfId="3" applyNumberFormat="1" applyFont="1" applyAlignment="1" applyProtection="1">
      <alignment horizontal="right"/>
    </xf>
    <xf numFmtId="37" fontId="6" fillId="0" borderId="0" xfId="3" applyFont="1" applyAlignment="1">
      <alignment horizontal="right"/>
    </xf>
    <xf numFmtId="37" fontId="6" fillId="0" borderId="1" xfId="3" applyNumberFormat="1" applyFont="1" applyBorder="1" applyAlignment="1" applyProtection="1">
      <alignment horizontal="right"/>
    </xf>
    <xf numFmtId="37" fontId="6" fillId="0" borderId="0" xfId="3" applyNumberFormat="1" applyFont="1" applyBorder="1" applyAlignment="1" applyProtection="1">
      <alignment horizontal="right"/>
    </xf>
    <xf numFmtId="37" fontId="6" fillId="0" borderId="0" xfId="3" quotePrefix="1" applyNumberFormat="1" applyFont="1" applyBorder="1" applyAlignment="1" applyProtection="1">
      <alignment horizontal="right"/>
    </xf>
    <xf numFmtId="37" fontId="6" fillId="0" borderId="0" xfId="3" applyNumberFormat="1" applyFont="1" applyAlignment="1" applyProtection="1">
      <alignment horizontal="left"/>
    </xf>
    <xf numFmtId="37" fontId="4" fillId="0" borderId="0" xfId="3" applyNumberFormat="1" applyFont="1" applyBorder="1" applyProtection="1"/>
    <xf numFmtId="37" fontId="4" fillId="0" borderId="1" xfId="3" applyNumberFormat="1" applyFont="1" applyBorder="1" applyProtection="1"/>
    <xf numFmtId="37" fontId="4" fillId="0" borderId="1" xfId="3" applyNumberFormat="1" applyFont="1" applyBorder="1" applyAlignment="1" applyProtection="1"/>
    <xf numFmtId="37" fontId="6" fillId="0" borderId="0" xfId="3" quotePrefix="1" applyNumberFormat="1" applyFont="1" applyAlignment="1" applyProtection="1">
      <alignment horizontal="left"/>
    </xf>
    <xf numFmtId="37" fontId="4" fillId="0" borderId="0" xfId="3" applyNumberFormat="1" applyFont="1" applyAlignment="1" applyProtection="1">
      <alignment horizontal="fill"/>
    </xf>
    <xf numFmtId="37" fontId="4" fillId="0" borderId="0" xfId="1" applyNumberFormat="1" applyFont="1"/>
    <xf numFmtId="166" fontId="8" fillId="0" borderId="0" xfId="6" applyFont="1" applyFill="1"/>
    <xf numFmtId="166" fontId="7" fillId="0" borderId="0" xfId="6"/>
    <xf numFmtId="166" fontId="8" fillId="0" borderId="0" xfId="6" applyFont="1" applyFill="1" applyBorder="1"/>
    <xf numFmtId="166" fontId="7" fillId="0" borderId="0" xfId="6" applyFill="1"/>
    <xf numFmtId="166" fontId="9" fillId="0" borderId="0" xfId="6" applyNumberFormat="1" applyFont="1" applyFill="1" applyBorder="1" applyAlignment="1" applyProtection="1">
      <alignment horizontal="center"/>
    </xf>
    <xf numFmtId="166" fontId="9" fillId="0" borderId="1" xfId="6" quotePrefix="1" applyNumberFormat="1" applyFont="1" applyFill="1" applyBorder="1" applyAlignment="1" applyProtection="1">
      <alignment horizontal="left"/>
    </xf>
    <xf numFmtId="166" fontId="9" fillId="0" borderId="0" xfId="6" applyNumberFormat="1" applyFont="1" applyFill="1" applyBorder="1" applyAlignment="1" applyProtection="1">
      <alignment horizontal="centerContinuous"/>
    </xf>
    <xf numFmtId="166" fontId="9" fillId="0" borderId="0" xfId="6" applyFont="1" applyFill="1" applyAlignment="1">
      <alignment horizontal="centerContinuous"/>
    </xf>
    <xf numFmtId="166" fontId="8" fillId="0" borderId="0" xfId="6" applyNumberFormat="1" applyFont="1" applyFill="1" applyAlignment="1" applyProtection="1">
      <alignment horizontal="center"/>
    </xf>
    <xf numFmtId="166" fontId="9" fillId="0" borderId="0" xfId="6" applyNumberFormat="1" applyFont="1" applyFill="1" applyAlignment="1" applyProtection="1">
      <alignment horizontal="center"/>
    </xf>
    <xf numFmtId="166" fontId="9" fillId="0" borderId="0" xfId="6" applyNumberFormat="1" applyFont="1" applyFill="1" applyAlignment="1" applyProtection="1">
      <alignment horizontal="left"/>
    </xf>
    <xf numFmtId="37" fontId="8" fillId="0" borderId="0" xfId="6" applyNumberFormat="1" applyFont="1" applyFill="1" applyProtection="1"/>
    <xf numFmtId="37" fontId="8" fillId="0" borderId="1" xfId="6" applyNumberFormat="1" applyFont="1" applyFill="1" applyBorder="1" applyProtection="1"/>
    <xf numFmtId="38" fontId="8" fillId="0" borderId="0" xfId="6" applyNumberFormat="1" applyFont="1" applyFill="1" applyProtection="1"/>
    <xf numFmtId="38" fontId="8" fillId="0" borderId="0" xfId="6" applyNumberFormat="1" applyFont="1" applyFill="1"/>
    <xf numFmtId="38" fontId="8" fillId="0" borderId="0" xfId="6" quotePrefix="1" applyNumberFormat="1" applyFont="1" applyFill="1" applyAlignment="1" applyProtection="1">
      <alignment horizontal="left"/>
    </xf>
    <xf numFmtId="38" fontId="1" fillId="0" borderId="0" xfId="6" applyNumberFormat="1" applyFont="1" applyFill="1" applyAlignment="1" applyProtection="1">
      <alignment horizontal="left"/>
    </xf>
    <xf numFmtId="38" fontId="1" fillId="0" borderId="0" xfId="6" applyNumberFormat="1" applyFont="1" applyFill="1" applyProtection="1"/>
    <xf numFmtId="38" fontId="8" fillId="0" borderId="1" xfId="6" applyNumberFormat="1" applyFont="1" applyFill="1" applyBorder="1" applyProtection="1"/>
    <xf numFmtId="166" fontId="8" fillId="0" borderId="0" xfId="6" applyFont="1"/>
    <xf numFmtId="37" fontId="8" fillId="0" borderId="0" xfId="6" applyNumberFormat="1" applyFont="1"/>
    <xf numFmtId="166" fontId="1" fillId="0" borderId="0" xfId="6" applyFont="1"/>
    <xf numFmtId="37" fontId="1" fillId="0" borderId="0" xfId="6" applyNumberFormat="1" applyFont="1"/>
    <xf numFmtId="37" fontId="8" fillId="0" borderId="0" xfId="6" applyNumberFormat="1" applyFont="1" applyFill="1"/>
    <xf numFmtId="0" fontId="5" fillId="0" borderId="0" xfId="4" applyFont="1"/>
    <xf numFmtId="0" fontId="3" fillId="0" borderId="0" xfId="4"/>
    <xf numFmtId="37" fontId="4" fillId="0" borderId="0" xfId="4" applyNumberFormat="1" applyFont="1" applyProtection="1"/>
    <xf numFmtId="164" fontId="4" fillId="0" borderId="0" xfId="4" applyNumberFormat="1" applyFont="1" applyProtection="1"/>
    <xf numFmtId="37" fontId="10" fillId="0" borderId="0" xfId="4" applyNumberFormat="1" applyFont="1" applyAlignment="1" applyProtection="1">
      <alignment horizontal="left"/>
    </xf>
    <xf numFmtId="37" fontId="10" fillId="0" borderId="0" xfId="4" quotePrefix="1" applyNumberFormat="1" applyFont="1" applyAlignment="1" applyProtection="1">
      <alignment horizontal="left"/>
    </xf>
    <xf numFmtId="37" fontId="6" fillId="0" borderId="0" xfId="4" applyNumberFormat="1" applyFont="1" applyAlignment="1" applyProtection="1">
      <alignment horizontal="centerContinuous"/>
    </xf>
    <xf numFmtId="0" fontId="4" fillId="0" borderId="0" xfId="4" applyFont="1" applyAlignment="1">
      <alignment horizontal="centerContinuous"/>
    </xf>
    <xf numFmtId="37" fontId="4" fillId="0" borderId="0" xfId="4" applyNumberFormat="1" applyFont="1" applyAlignment="1" applyProtection="1">
      <alignment horizontal="centerContinuous"/>
    </xf>
    <xf numFmtId="37" fontId="11" fillId="0" borderId="0" xfId="4" applyNumberFormat="1" applyFont="1" applyProtection="1"/>
    <xf numFmtId="37" fontId="6" fillId="0" borderId="0" xfId="4" applyNumberFormat="1" applyFont="1" applyFill="1" applyAlignment="1" applyProtection="1">
      <alignment horizontal="right"/>
    </xf>
    <xf numFmtId="37" fontId="6" fillId="0" borderId="0" xfId="4" applyNumberFormat="1" applyFont="1" applyFill="1" applyProtection="1"/>
    <xf numFmtId="37" fontId="6" fillId="0" borderId="0" xfId="4" quotePrefix="1" applyNumberFormat="1" applyFont="1" applyFill="1" applyAlignment="1" applyProtection="1">
      <alignment horizontal="right"/>
    </xf>
    <xf numFmtId="49" fontId="6" fillId="0" borderId="0" xfId="4" quotePrefix="1" applyNumberFormat="1" applyFont="1" applyFill="1" applyAlignment="1" applyProtection="1">
      <alignment horizontal="left"/>
    </xf>
    <xf numFmtId="49" fontId="6" fillId="0" borderId="0" xfId="4" applyNumberFormat="1" applyFont="1" applyFill="1" applyAlignment="1" applyProtection="1">
      <alignment horizontal="left"/>
    </xf>
    <xf numFmtId="37" fontId="12" fillId="0" borderId="0" xfId="4" applyNumberFormat="1" applyFont="1" applyBorder="1" applyProtection="1"/>
    <xf numFmtId="37" fontId="4" fillId="0" borderId="0" xfId="4" applyNumberFormat="1" applyFont="1" applyBorder="1" applyProtection="1"/>
    <xf numFmtId="37" fontId="11" fillId="0" borderId="0" xfId="4" quotePrefix="1" applyNumberFormat="1" applyFont="1" applyAlignment="1" applyProtection="1">
      <alignment horizontal="left"/>
    </xf>
    <xf numFmtId="37" fontId="3" fillId="0" borderId="0" xfId="4" applyNumberFormat="1" applyProtection="1"/>
    <xf numFmtId="37" fontId="11" fillId="0" borderId="0" xfId="4" quotePrefix="1" applyNumberFormat="1" applyFont="1" applyBorder="1" applyAlignment="1" applyProtection="1">
      <alignment horizontal="left"/>
    </xf>
    <xf numFmtId="37" fontId="11" fillId="0" borderId="1" xfId="4" quotePrefix="1" applyNumberFormat="1" applyFont="1" applyBorder="1" applyAlignment="1" applyProtection="1">
      <alignment horizontal="left"/>
    </xf>
    <xf numFmtId="37" fontId="12" fillId="0" borderId="2" xfId="4" quotePrefix="1" applyNumberFormat="1" applyFont="1" applyBorder="1" applyAlignment="1" applyProtection="1">
      <alignment horizontal="left"/>
    </xf>
    <xf numFmtId="37" fontId="4" fillId="0" borderId="2" xfId="4" applyNumberFormat="1" applyFont="1" applyFill="1" applyBorder="1" applyProtection="1"/>
    <xf numFmtId="37" fontId="12" fillId="0" borderId="0" xfId="4" quotePrefix="1" applyNumberFormat="1" applyFont="1" applyAlignment="1" applyProtection="1">
      <alignment horizontal="left"/>
    </xf>
    <xf numFmtId="37" fontId="4" fillId="0" borderId="0" xfId="4" quotePrefix="1" applyNumberFormat="1" applyFont="1" applyAlignment="1" applyProtection="1">
      <alignment horizontal="left"/>
    </xf>
    <xf numFmtId="37" fontId="4" fillId="0" borderId="0" xfId="4" quotePrefix="1" applyNumberFormat="1" applyFont="1" applyBorder="1" applyAlignment="1" applyProtection="1">
      <alignment horizontal="left"/>
    </xf>
    <xf numFmtId="37" fontId="4" fillId="0" borderId="1" xfId="4" quotePrefix="1" applyNumberFormat="1" applyFont="1" applyBorder="1" applyAlignment="1" applyProtection="1">
      <alignment horizontal="left"/>
    </xf>
    <xf numFmtId="37" fontId="4" fillId="0" borderId="1" xfId="4" applyNumberFormat="1" applyFont="1" applyBorder="1" applyProtection="1"/>
    <xf numFmtId="37" fontId="4" fillId="0" borderId="0" xfId="4" applyNumberFormat="1" applyFont="1" applyBorder="1" applyAlignment="1" applyProtection="1">
      <alignment horizontal="fill"/>
    </xf>
    <xf numFmtId="37" fontId="12" fillId="0" borderId="1" xfId="4" quotePrefix="1" applyNumberFormat="1" applyFont="1" applyBorder="1" applyAlignment="1" applyProtection="1">
      <alignment horizontal="left"/>
    </xf>
    <xf numFmtId="37" fontId="4" fillId="0" borderId="0" xfId="4" applyNumberFormat="1" applyFont="1" applyFill="1" applyBorder="1" applyProtection="1"/>
    <xf numFmtId="37" fontId="12" fillId="0" borderId="0" xfId="4" quotePrefix="1" applyNumberFormat="1" applyFont="1" applyBorder="1" applyAlignment="1" applyProtection="1">
      <alignment horizontal="left"/>
    </xf>
    <xf numFmtId="37" fontId="4" fillId="0" borderId="0" xfId="4" applyNumberFormat="1" applyFont="1" applyFill="1" applyProtection="1"/>
    <xf numFmtId="0" fontId="4" fillId="0" borderId="0" xfId="4" applyFont="1" applyFill="1" applyBorder="1"/>
    <xf numFmtId="0" fontId="4" fillId="0" borderId="0" xfId="4" applyFont="1"/>
    <xf numFmtId="37" fontId="4" fillId="0" borderId="0" xfId="4" applyNumberFormat="1" applyFont="1" applyAlignment="1" applyProtection="1">
      <alignment horizontal="fill"/>
    </xf>
    <xf numFmtId="0" fontId="13" fillId="0" borderId="0" xfId="4" applyFont="1" applyFill="1"/>
    <xf numFmtId="0" fontId="11" fillId="0" borderId="0" xfId="4" applyFont="1" applyFill="1"/>
    <xf numFmtId="0" fontId="6" fillId="0" borderId="0" xfId="4" applyFont="1"/>
    <xf numFmtId="0" fontId="6" fillId="0" borderId="0" xfId="4" quotePrefix="1" applyFont="1" applyAlignment="1">
      <alignment horizontal="left"/>
    </xf>
    <xf numFmtId="0" fontId="6" fillId="0" borderId="1" xfId="4" quotePrefix="1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4" fillId="0" borderId="0" xfId="4" applyFont="1" applyAlignment="1">
      <alignment horizontal="fill"/>
    </xf>
    <xf numFmtId="37" fontId="4" fillId="0" borderId="0" xfId="4" applyNumberFormat="1" applyFont="1" applyAlignment="1">
      <alignment horizontal="fill"/>
    </xf>
    <xf numFmtId="37" fontId="4" fillId="0" borderId="0" xfId="4" applyNumberFormat="1" applyFont="1"/>
    <xf numFmtId="0" fontId="4" fillId="0" borderId="0" xfId="4" quotePrefix="1" applyFont="1" applyAlignment="1">
      <alignment horizontal="left"/>
    </xf>
    <xf numFmtId="37" fontId="4" fillId="0" borderId="1" xfId="3" applyFont="1" applyBorder="1" applyAlignment="1"/>
    <xf numFmtId="37" fontId="4" fillId="0" borderId="0" xfId="3" applyFont="1" applyAlignment="1">
      <alignment horizontal="centerContinuous"/>
    </xf>
    <xf numFmtId="37" fontId="4" fillId="0" borderId="0" xfId="3" applyFont="1" applyAlignment="1">
      <alignment horizontal="fill"/>
    </xf>
    <xf numFmtId="37" fontId="4" fillId="0" borderId="0" xfId="3" quotePrefix="1" applyFont="1" applyAlignment="1">
      <alignment horizontal="left"/>
    </xf>
    <xf numFmtId="37" fontId="4" fillId="0" borderId="0" xfId="3" quotePrefix="1" applyFont="1" applyBorder="1" applyAlignment="1">
      <alignment horizontal="left"/>
    </xf>
    <xf numFmtId="37" fontId="4" fillId="0" borderId="1" xfId="3" quotePrefix="1" applyFont="1" applyBorder="1" applyAlignment="1">
      <alignment horizontal="left"/>
    </xf>
    <xf numFmtId="37" fontId="4" fillId="0" borderId="0" xfId="3" quotePrefix="1" applyFont="1"/>
    <xf numFmtId="39" fontId="4" fillId="0" borderId="0" xfId="3" applyNumberFormat="1" applyFont="1" applyProtection="1"/>
    <xf numFmtId="37" fontId="8" fillId="0" borderId="0" xfId="2" applyFont="1"/>
    <xf numFmtId="37" fontId="5" fillId="0" borderId="0" xfId="2" applyFont="1" applyAlignment="1">
      <alignment horizontal="left"/>
    </xf>
    <xf numFmtId="164" fontId="8" fillId="0" borderId="0" xfId="2" applyNumberFormat="1" applyFont="1" applyProtection="1"/>
    <xf numFmtId="37" fontId="5" fillId="0" borderId="0" xfId="2" quotePrefix="1" applyFont="1" applyAlignment="1">
      <alignment horizontal="left"/>
    </xf>
    <xf numFmtId="37" fontId="4" fillId="0" borderId="0" xfId="2" applyFont="1" applyAlignment="1">
      <alignment horizontal="left"/>
    </xf>
    <xf numFmtId="37" fontId="4" fillId="0" borderId="0" xfId="2" applyFont="1"/>
    <xf numFmtId="37" fontId="4" fillId="0" borderId="0" xfId="2" applyFont="1" applyAlignment="1">
      <alignment horizontal="center"/>
    </xf>
    <xf numFmtId="37" fontId="4" fillId="0" borderId="0" xfId="2" quotePrefix="1" applyFont="1" applyAlignment="1">
      <alignment horizontal="center"/>
    </xf>
    <xf numFmtId="37" fontId="4" fillId="0" borderId="1" xfId="2" applyFont="1" applyBorder="1" applyAlignment="1">
      <alignment horizontal="center"/>
    </xf>
    <xf numFmtId="37" fontId="4" fillId="0" borderId="1" xfId="2" quotePrefix="1" applyFont="1" applyBorder="1" applyAlignment="1">
      <alignment horizontal="center"/>
    </xf>
    <xf numFmtId="37" fontId="4" fillId="0" borderId="0" xfId="2" applyNumberFormat="1" applyFont="1" applyProtection="1"/>
    <xf numFmtId="37" fontId="8" fillId="0" borderId="0" xfId="2" applyNumberFormat="1" applyFont="1" applyProtection="1"/>
    <xf numFmtId="37" fontId="4" fillId="0" borderId="0" xfId="2" quotePrefix="1" applyFont="1" applyAlignment="1">
      <alignment horizontal="left"/>
    </xf>
    <xf numFmtId="5" fontId="4" fillId="0" borderId="0" xfId="2" applyNumberFormat="1" applyFont="1" applyProtection="1"/>
    <xf numFmtId="37" fontId="4" fillId="0" borderId="1" xfId="2" applyNumberFormat="1" applyFont="1" applyBorder="1" applyProtection="1"/>
    <xf numFmtId="5" fontId="8" fillId="0" borderId="0" xfId="2" applyNumberFormat="1" applyFont="1" applyProtection="1"/>
    <xf numFmtId="37" fontId="4" fillId="0" borderId="1" xfId="2" quotePrefix="1" applyFont="1" applyBorder="1" applyAlignment="1">
      <alignment horizontal="left"/>
    </xf>
    <xf numFmtId="37" fontId="4" fillId="0" borderId="1" xfId="2" applyFont="1" applyBorder="1"/>
    <xf numFmtId="37" fontId="4" fillId="0" borderId="0" xfId="2" applyNumberFormat="1" applyFont="1" applyAlignment="1" applyProtection="1">
      <alignment horizontal="fill"/>
    </xf>
    <xf numFmtId="37" fontId="6" fillId="0" borderId="0" xfId="3" applyFont="1" applyAlignment="1">
      <alignment horizontal="left"/>
    </xf>
    <xf numFmtId="37" fontId="14" fillId="0" borderId="0" xfId="0" applyNumberFormat="1" applyFont="1" applyProtection="1"/>
    <xf numFmtId="37" fontId="14" fillId="0" borderId="0" xfId="0" applyNumberFormat="1" applyFont="1" applyBorder="1" applyProtection="1"/>
    <xf numFmtId="0" fontId="14" fillId="0" borderId="0" xfId="0" applyFont="1"/>
    <xf numFmtId="37" fontId="14" fillId="0" borderId="0" xfId="0" applyNumberFormat="1" applyFont="1"/>
    <xf numFmtId="165" fontId="14" fillId="0" borderId="0" xfId="0" applyNumberFormat="1" applyFont="1" applyProtection="1"/>
    <xf numFmtId="37" fontId="14" fillId="0" borderId="0" xfId="1" applyNumberFormat="1" applyFont="1"/>
    <xf numFmtId="37" fontId="3" fillId="0" borderId="0" xfId="3" applyFont="1"/>
    <xf numFmtId="37" fontId="4" fillId="0" borderId="0" xfId="3" applyFont="1" applyAlignment="1">
      <alignment horizontal="left"/>
    </xf>
    <xf numFmtId="37" fontId="4" fillId="0" borderId="0" xfId="0" applyNumberFormat="1" applyFont="1" applyProtection="1"/>
    <xf numFmtId="37" fontId="4" fillId="0" borderId="0" xfId="0" applyNumberFormat="1" applyFont="1" applyFill="1" applyProtection="1"/>
    <xf numFmtId="0" fontId="4" fillId="0" borderId="0" xfId="0" applyFont="1"/>
    <xf numFmtId="41" fontId="4" fillId="0" borderId="0" xfId="1" applyNumberFormat="1" applyFont="1"/>
    <xf numFmtId="37" fontId="4" fillId="0" borderId="0" xfId="0" applyNumberFormat="1" applyFont="1" applyBorder="1" applyProtection="1"/>
    <xf numFmtId="0" fontId="4" fillId="0" borderId="1" xfId="4" applyFont="1" applyBorder="1"/>
    <xf numFmtId="37" fontId="6" fillId="0" borderId="1" xfId="3" applyFont="1" applyBorder="1" applyAlignment="1"/>
    <xf numFmtId="37" fontId="15" fillId="0" borderId="1" xfId="3" applyFont="1" applyBorder="1"/>
    <xf numFmtId="37" fontId="4" fillId="0" borderId="1" xfId="3" applyFont="1" applyBorder="1"/>
    <xf numFmtId="0" fontId="8" fillId="0" borderId="0" xfId="7" applyFont="1" applyFill="1" applyAlignment="1">
      <alignment vertical="center"/>
    </xf>
    <xf numFmtId="37" fontId="8" fillId="0" borderId="0" xfId="7" applyNumberFormat="1" applyFont="1" applyFill="1" applyAlignment="1">
      <alignment vertical="center"/>
    </xf>
    <xf numFmtId="38" fontId="8" fillId="0" borderId="0" xfId="7" quotePrefix="1" applyNumberFormat="1" applyFont="1" applyFill="1" applyAlignment="1" applyProtection="1">
      <alignment horizontal="left" vertical="center"/>
    </xf>
    <xf numFmtId="38" fontId="8" fillId="0" borderId="0" xfId="7" applyNumberFormat="1" applyFont="1" applyFill="1" applyAlignment="1" applyProtection="1">
      <alignment vertical="center"/>
    </xf>
    <xf numFmtId="37" fontId="8" fillId="0" borderId="0" xfId="7" applyNumberFormat="1" applyFont="1" applyAlignment="1">
      <alignment vertical="center"/>
    </xf>
    <xf numFmtId="37" fontId="8" fillId="0" borderId="0" xfId="7" applyNumberFormat="1" applyFont="1" applyFill="1" applyAlignment="1" applyProtection="1">
      <alignment vertical="center"/>
    </xf>
    <xf numFmtId="38" fontId="8" fillId="0" borderId="0" xfId="7" applyNumberFormat="1" applyFont="1" applyFill="1" applyAlignment="1" applyProtection="1">
      <alignment horizontal="left" vertical="center"/>
    </xf>
    <xf numFmtId="0" fontId="8" fillId="0" borderId="0" xfId="7" quotePrefix="1" applyFont="1" applyAlignment="1">
      <alignment horizontal="left" vertical="center"/>
    </xf>
    <xf numFmtId="0" fontId="8" fillId="0" borderId="0" xfId="7" applyFont="1" applyAlignment="1">
      <alignment vertical="center"/>
    </xf>
    <xf numFmtId="38" fontId="8" fillId="0" borderId="0" xfId="7" applyNumberFormat="1" applyFont="1" applyFill="1" applyBorder="1" applyAlignment="1" applyProtection="1">
      <alignment vertical="center"/>
    </xf>
    <xf numFmtId="38" fontId="8" fillId="0" borderId="0" xfId="7" quotePrefix="1" applyNumberFormat="1" applyFont="1" applyFill="1" applyBorder="1" applyAlignment="1" applyProtection="1">
      <alignment horizontal="left" vertical="center"/>
    </xf>
    <xf numFmtId="0" fontId="8" fillId="0" borderId="0" xfId="7" quotePrefix="1" applyFont="1" applyFill="1" applyAlignment="1">
      <alignment horizontal="left" vertical="center"/>
    </xf>
    <xf numFmtId="166" fontId="9" fillId="0" borderId="0" xfId="6" applyFont="1" applyFill="1" applyAlignment="1">
      <alignment horizontal="center"/>
    </xf>
    <xf numFmtId="166" fontId="9" fillId="0" borderId="1" xfId="6" applyFont="1" applyFill="1" applyBorder="1" applyAlignment="1">
      <alignment horizontal="centerContinuous"/>
    </xf>
    <xf numFmtId="166" fontId="5" fillId="0" borderId="0" xfId="6" applyFont="1" applyFill="1" applyAlignment="1">
      <alignment horizontal="centerContinuous"/>
    </xf>
    <xf numFmtId="166" fontId="9" fillId="0" borderId="0" xfId="6" applyNumberFormat="1" applyFont="1" applyFill="1" applyAlignment="1" applyProtection="1">
      <alignment horizontal="centerContinuous"/>
    </xf>
    <xf numFmtId="166" fontId="9" fillId="0" borderId="0" xfId="6" quotePrefix="1" applyNumberFormat="1" applyFont="1" applyFill="1" applyBorder="1" applyAlignment="1" applyProtection="1">
      <alignment horizontal="left"/>
    </xf>
    <xf numFmtId="37" fontId="8" fillId="0" borderId="0" xfId="6" applyNumberFormat="1" applyFont="1" applyFill="1" applyBorder="1" applyProtection="1"/>
    <xf numFmtId="38" fontId="8" fillId="0" borderId="0" xfId="6" applyNumberFormat="1" applyFont="1" applyFill="1" applyBorder="1" applyProtection="1"/>
    <xf numFmtId="37" fontId="8" fillId="0" borderId="0" xfId="5" applyFont="1" applyAlignment="1">
      <alignment horizontal="left"/>
    </xf>
    <xf numFmtId="37" fontId="8" fillId="0" borderId="0" xfId="5" applyNumberFormat="1" applyFont="1" applyProtection="1"/>
    <xf numFmtId="37" fontId="8" fillId="0" borderId="0" xfId="5" quotePrefix="1" applyFont="1" applyAlignment="1">
      <alignment horizontal="left"/>
    </xf>
    <xf numFmtId="5" fontId="8" fillId="0" borderId="0" xfId="5" applyNumberFormat="1" applyFont="1" applyProtection="1"/>
    <xf numFmtId="37" fontId="8" fillId="0" borderId="0" xfId="5" applyFont="1"/>
    <xf numFmtId="37" fontId="5" fillId="0" borderId="0" xfId="2" applyFont="1"/>
    <xf numFmtId="37" fontId="6" fillId="0" borderId="0" xfId="2" applyFont="1" applyAlignment="1">
      <alignment horizontal="right"/>
    </xf>
    <xf numFmtId="37" fontId="6" fillId="0" borderId="0" xfId="2" quotePrefix="1" applyFont="1" applyAlignment="1">
      <alignment horizontal="right"/>
    </xf>
    <xf numFmtId="37" fontId="6" fillId="0" borderId="1" xfId="2" applyFont="1" applyBorder="1"/>
    <xf numFmtId="37" fontId="6" fillId="0" borderId="0" xfId="2" applyFont="1" applyAlignment="1">
      <alignment horizontal="left"/>
    </xf>
    <xf numFmtId="37" fontId="6" fillId="0" borderId="1" xfId="2" quotePrefix="1" applyFont="1" applyBorder="1" applyAlignment="1">
      <alignment horizontal="left"/>
    </xf>
    <xf numFmtId="37" fontId="6" fillId="0" borderId="0" xfId="2" quotePrefix="1" applyFont="1" applyAlignment="1">
      <alignment horizontal="left"/>
    </xf>
    <xf numFmtId="5" fontId="6" fillId="0" borderId="0" xfId="2" applyNumberFormat="1" applyFont="1" applyBorder="1" applyProtection="1"/>
    <xf numFmtId="0" fontId="4" fillId="0" borderId="0" xfId="4" applyFont="1" applyBorder="1"/>
    <xf numFmtId="0" fontId="4" fillId="0" borderId="0" xfId="0" applyFont="1" applyBorder="1"/>
    <xf numFmtId="37" fontId="4" fillId="0" borderId="1" xfId="0" applyNumberFormat="1" applyFont="1" applyBorder="1" applyProtection="1"/>
    <xf numFmtId="0" fontId="4" fillId="0" borderId="1" xfId="0" applyFont="1" applyBorder="1"/>
    <xf numFmtId="37" fontId="4" fillId="0" borderId="0" xfId="0" applyNumberFormat="1" applyFont="1" applyFill="1" applyBorder="1" applyProtection="1"/>
    <xf numFmtId="49" fontId="6" fillId="0" borderId="1" xfId="3" quotePrefix="1" applyNumberFormat="1" applyFont="1" applyBorder="1" applyAlignment="1" applyProtection="1">
      <alignment horizontal="center"/>
    </xf>
    <xf numFmtId="37" fontId="6" fillId="0" borderId="1" xfId="3" quotePrefix="1" applyNumberFormat="1" applyFont="1" applyBorder="1" applyAlignment="1" applyProtection="1"/>
    <xf numFmtId="37" fontId="8" fillId="0" borderId="0" xfId="1" applyNumberFormat="1" applyFont="1" applyProtection="1"/>
    <xf numFmtId="37" fontId="4" fillId="0" borderId="0" xfId="1" applyNumberFormat="1" applyFont="1" applyProtection="1"/>
  </cellXfs>
  <cellStyles count="8">
    <cellStyle name="Comma" xfId="1" builtinId="3"/>
    <cellStyle name="Normal" xfId="0" builtinId="0"/>
    <cellStyle name="Normal_1997" xfId="2"/>
    <cellStyle name="Normal_A" xfId="3"/>
    <cellStyle name="Normal_A_1" xfId="4"/>
    <cellStyle name="Normal_Annual Rpt Bonded Debt" xfId="5"/>
    <cellStyle name="Normal_FY98" xfId="6"/>
    <cellStyle name="Normal_TEMP CONSTRUCTIO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L109"/>
  <sheetViews>
    <sheetView showGridLines="0" zoomScale="65" workbookViewId="0"/>
  </sheetViews>
  <sheetFormatPr defaultColWidth="11.7109375" defaultRowHeight="15"/>
  <cols>
    <col min="1" max="1" width="78.28515625" style="51" customWidth="1"/>
    <col min="2" max="2" width="19.140625" style="51" customWidth="1"/>
    <col min="3" max="3" width="3.28515625" style="51" customWidth="1"/>
    <col min="4" max="4" width="19.140625" style="51" customWidth="1"/>
    <col min="5" max="5" width="3.28515625" style="51" customWidth="1"/>
    <col min="6" max="6" width="19.140625" style="51" customWidth="1"/>
    <col min="7" max="7" width="3.28515625" style="51" customWidth="1"/>
    <col min="8" max="8" width="19.140625" style="51" customWidth="1"/>
    <col min="9" max="9" width="3.28515625" style="51" customWidth="1"/>
    <col min="10" max="10" width="19.140625" style="51" customWidth="1"/>
    <col min="11" max="16384" width="11.7109375" style="51"/>
  </cols>
  <sheetData>
    <row r="1" spans="1:12" ht="20.45" customHeight="1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</row>
    <row r="2" spans="1:12" ht="15" customHeight="1">
      <c r="A2" s="88" t="s">
        <v>1</v>
      </c>
      <c r="B2" s="84"/>
      <c r="C2" s="84"/>
      <c r="D2" s="84"/>
      <c r="E2" s="84"/>
      <c r="F2" s="84"/>
      <c r="G2" s="84"/>
      <c r="H2" s="84"/>
      <c r="I2" s="84"/>
      <c r="J2" s="84"/>
    </row>
    <row r="3" spans="1:12" ht="15" customHeight="1">
      <c r="A3" s="89" t="s">
        <v>241</v>
      </c>
      <c r="B3" s="84"/>
      <c r="C3" s="84"/>
      <c r="D3" s="84"/>
      <c r="E3" s="84"/>
      <c r="F3" s="84"/>
      <c r="G3" s="84"/>
      <c r="H3" s="84"/>
      <c r="I3" s="84"/>
      <c r="J3" s="84"/>
    </row>
    <row r="4" spans="1:12" ht="1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1:12" ht="15.75">
      <c r="A5" s="84"/>
      <c r="B5" s="90" t="s">
        <v>2</v>
      </c>
      <c r="C5" s="91"/>
      <c r="D5" s="90" t="s">
        <v>2</v>
      </c>
      <c r="E5" s="91"/>
      <c r="F5" s="90" t="s">
        <v>3</v>
      </c>
      <c r="G5" s="91"/>
      <c r="H5" s="90" t="s">
        <v>4</v>
      </c>
      <c r="I5" s="91"/>
      <c r="J5" s="90" t="s">
        <v>5</v>
      </c>
      <c r="K5" s="84"/>
      <c r="L5" s="84"/>
    </row>
    <row r="6" spans="1:12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2" ht="15.75">
      <c r="A7" s="88" t="s">
        <v>6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1:12">
      <c r="A8" s="84" t="s">
        <v>7</v>
      </c>
      <c r="B8" s="136">
        <v>35808394</v>
      </c>
      <c r="C8" s="174"/>
      <c r="D8" s="136">
        <v>30037612</v>
      </c>
      <c r="E8" s="174"/>
      <c r="F8" s="136">
        <v>18383899</v>
      </c>
      <c r="G8" s="174"/>
      <c r="H8" s="136">
        <v>20615314</v>
      </c>
      <c r="I8" s="174"/>
      <c r="J8" s="136">
        <v>22137552</v>
      </c>
      <c r="K8" s="84"/>
      <c r="L8" s="84"/>
    </row>
    <row r="9" spans="1:12">
      <c r="A9" s="84" t="s">
        <v>8</v>
      </c>
      <c r="B9" s="136">
        <v>28975017</v>
      </c>
      <c r="C9" s="174"/>
      <c r="D9" s="136">
        <v>23250045</v>
      </c>
      <c r="E9" s="174"/>
      <c r="F9" s="136">
        <v>22108237</v>
      </c>
      <c r="G9" s="174"/>
      <c r="H9" s="136">
        <v>24417308</v>
      </c>
      <c r="I9" s="174"/>
      <c r="J9" s="136">
        <v>21514329</v>
      </c>
      <c r="K9" s="84"/>
      <c r="L9" s="84"/>
    </row>
    <row r="10" spans="1:12">
      <c r="A10" s="84" t="s">
        <v>9</v>
      </c>
      <c r="B10" s="136">
        <v>22704490</v>
      </c>
      <c r="C10" s="174"/>
      <c r="D10" s="136">
        <v>22441268</v>
      </c>
      <c r="E10" s="174"/>
      <c r="F10" s="136">
        <v>23242018</v>
      </c>
      <c r="G10" s="174"/>
      <c r="H10" s="136">
        <v>21641722</v>
      </c>
      <c r="I10" s="174"/>
      <c r="J10" s="136">
        <v>21185704</v>
      </c>
      <c r="K10" s="84"/>
      <c r="L10" s="84"/>
    </row>
    <row r="11" spans="1:12">
      <c r="A11" s="84" t="s">
        <v>10</v>
      </c>
      <c r="B11" s="136">
        <v>272469732</v>
      </c>
      <c r="C11" s="174"/>
      <c r="D11" s="136">
        <v>275916539</v>
      </c>
      <c r="E11" s="174"/>
      <c r="F11" s="136">
        <v>259764529</v>
      </c>
      <c r="G11" s="174"/>
      <c r="H11" s="136">
        <v>222572667</v>
      </c>
      <c r="I11" s="174"/>
      <c r="J11" s="136">
        <v>206772664</v>
      </c>
      <c r="K11" s="84"/>
      <c r="L11" s="84"/>
    </row>
    <row r="12" spans="1:12">
      <c r="A12" s="173" t="s">
        <v>11</v>
      </c>
      <c r="B12" s="175">
        <v>740127224</v>
      </c>
      <c r="C12" s="176"/>
      <c r="D12" s="175">
        <v>629227895</v>
      </c>
      <c r="E12" s="176"/>
      <c r="F12" s="175">
        <f>35683900+5411829+540729451</f>
        <v>581825180</v>
      </c>
      <c r="G12" s="176"/>
      <c r="H12" s="175">
        <f>19883352+2181653+505419783</f>
        <v>527484788</v>
      </c>
      <c r="I12" s="176"/>
      <c r="J12" s="175">
        <f>53003318+1718956+465479053</f>
        <v>520201327</v>
      </c>
      <c r="K12" s="84"/>
      <c r="L12" s="84"/>
    </row>
    <row r="13" spans="1:12" ht="19.899999999999999" customHeight="1">
      <c r="A13" s="89" t="s">
        <v>12</v>
      </c>
      <c r="B13" s="52">
        <f>SUM(B8:B12)</f>
        <v>1100084857</v>
      </c>
      <c r="C13" s="84"/>
      <c r="D13" s="52">
        <f>SUM(D8:D12)</f>
        <v>980873359</v>
      </c>
      <c r="E13" s="84"/>
      <c r="F13" s="52">
        <f>SUM(F8:F12)</f>
        <v>905323863</v>
      </c>
      <c r="G13" s="52"/>
      <c r="H13" s="52">
        <f>SUM(H8:H12)</f>
        <v>816731799</v>
      </c>
      <c r="I13" s="52"/>
      <c r="J13" s="52">
        <f>SUM(J8:J12)</f>
        <v>791811576</v>
      </c>
      <c r="K13" s="84"/>
      <c r="L13" s="84"/>
    </row>
    <row r="14" spans="1:12">
      <c r="A14" s="92"/>
      <c r="B14" s="92"/>
      <c r="C14" s="84"/>
      <c r="D14" s="92"/>
      <c r="E14" s="84"/>
      <c r="F14" s="92"/>
      <c r="G14" s="92"/>
      <c r="H14" s="92"/>
      <c r="I14" s="92"/>
      <c r="J14" s="92"/>
      <c r="K14" s="84"/>
      <c r="L14" s="84"/>
    </row>
    <row r="15" spans="1:12" ht="15.75">
      <c r="A15" s="88" t="s">
        <v>13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</row>
    <row r="16" spans="1:12">
      <c r="A16" s="84" t="s">
        <v>14</v>
      </c>
      <c r="B16" s="136">
        <v>98834698</v>
      </c>
      <c r="C16" s="174"/>
      <c r="D16" s="136">
        <v>95773810</v>
      </c>
      <c r="E16" s="174"/>
      <c r="F16" s="136">
        <v>91238786</v>
      </c>
      <c r="G16" s="174"/>
      <c r="H16" s="136">
        <v>90044368</v>
      </c>
      <c r="I16" s="174"/>
      <c r="J16" s="136">
        <v>83727462</v>
      </c>
      <c r="K16" s="84"/>
      <c r="L16" s="84"/>
    </row>
    <row r="17" spans="1:12">
      <c r="A17" s="84" t="s">
        <v>15</v>
      </c>
      <c r="B17" s="136">
        <v>9283842</v>
      </c>
      <c r="C17" s="174"/>
      <c r="D17" s="136">
        <v>8660299</v>
      </c>
      <c r="E17" s="174"/>
      <c r="F17" s="136">
        <v>8249671</v>
      </c>
      <c r="G17" s="174"/>
      <c r="H17" s="136">
        <v>8657445</v>
      </c>
      <c r="I17" s="174"/>
      <c r="J17" s="136">
        <v>9535906</v>
      </c>
      <c r="K17" s="84"/>
      <c r="L17" s="84"/>
    </row>
    <row r="18" spans="1:12">
      <c r="A18" s="84" t="s">
        <v>16</v>
      </c>
      <c r="B18" s="136">
        <v>183361061</v>
      </c>
      <c r="C18" s="174"/>
      <c r="D18" s="136">
        <v>171299147</v>
      </c>
      <c r="E18" s="174"/>
      <c r="F18" s="136">
        <v>170765542</v>
      </c>
      <c r="G18" s="174"/>
      <c r="H18" s="136">
        <v>160848357</v>
      </c>
      <c r="I18" s="174"/>
      <c r="J18" s="136">
        <v>151097924</v>
      </c>
      <c r="K18" s="84"/>
      <c r="L18" s="84"/>
    </row>
    <row r="19" spans="1:12">
      <c r="A19" s="84" t="s">
        <v>17</v>
      </c>
      <c r="B19" s="136">
        <v>65171570</v>
      </c>
      <c r="C19" s="174"/>
      <c r="D19" s="136">
        <v>58931904</v>
      </c>
      <c r="E19" s="174"/>
      <c r="F19" s="136">
        <v>57822469</v>
      </c>
      <c r="G19" s="174"/>
      <c r="H19" s="136">
        <v>60474405</v>
      </c>
      <c r="I19" s="174"/>
      <c r="J19" s="136">
        <v>62252534</v>
      </c>
      <c r="K19" s="84"/>
      <c r="L19" s="84"/>
    </row>
    <row r="20" spans="1:12">
      <c r="A20" s="84" t="s">
        <v>18</v>
      </c>
      <c r="B20" s="136">
        <v>27289909</v>
      </c>
      <c r="C20" s="174"/>
      <c r="D20" s="136">
        <v>26577498</v>
      </c>
      <c r="E20" s="174"/>
      <c r="F20" s="136">
        <v>23298323</v>
      </c>
      <c r="G20" s="174"/>
      <c r="H20" s="136">
        <v>23478148</v>
      </c>
      <c r="I20" s="174"/>
      <c r="J20" s="136">
        <v>19909044</v>
      </c>
      <c r="K20" s="84"/>
      <c r="L20" s="84"/>
    </row>
    <row r="21" spans="1:12">
      <c r="A21" s="84" t="s">
        <v>19</v>
      </c>
      <c r="B21" s="136">
        <v>34480675</v>
      </c>
      <c r="C21" s="174"/>
      <c r="D21" s="136">
        <v>32255297</v>
      </c>
      <c r="E21" s="174"/>
      <c r="F21" s="136">
        <v>27829925</v>
      </c>
      <c r="G21" s="174"/>
      <c r="H21" s="136">
        <v>26759570</v>
      </c>
      <c r="I21" s="174"/>
      <c r="J21" s="136">
        <v>24986032</v>
      </c>
      <c r="K21" s="84"/>
      <c r="L21" s="84"/>
    </row>
    <row r="22" spans="1:12">
      <c r="A22" s="84" t="s">
        <v>20</v>
      </c>
      <c r="B22" s="136">
        <v>10310971</v>
      </c>
      <c r="C22" s="174"/>
      <c r="D22" s="136">
        <v>8501708</v>
      </c>
      <c r="E22" s="174"/>
      <c r="F22" s="136">
        <v>8880469</v>
      </c>
      <c r="G22" s="174"/>
      <c r="H22" s="136">
        <v>9031788</v>
      </c>
      <c r="I22" s="174"/>
      <c r="J22" s="136">
        <v>8440571</v>
      </c>
      <c r="K22" s="84"/>
      <c r="L22" s="84"/>
    </row>
    <row r="23" spans="1:12">
      <c r="A23" s="84" t="s">
        <v>21</v>
      </c>
      <c r="B23" s="136">
        <v>57008414</v>
      </c>
      <c r="C23" s="174"/>
      <c r="D23" s="136">
        <v>56619716</v>
      </c>
      <c r="E23" s="174"/>
      <c r="F23" s="136">
        <v>55363986</v>
      </c>
      <c r="G23" s="174"/>
      <c r="H23" s="136">
        <v>50745899</v>
      </c>
      <c r="I23" s="174"/>
      <c r="J23" s="136">
        <v>48691303</v>
      </c>
      <c r="K23" s="84"/>
      <c r="L23" s="84"/>
    </row>
    <row r="24" spans="1:12">
      <c r="A24" s="173" t="s">
        <v>22</v>
      </c>
      <c r="B24" s="175">
        <v>16216403</v>
      </c>
      <c r="C24" s="176"/>
      <c r="D24" s="175">
        <v>14995402</v>
      </c>
      <c r="E24" s="176"/>
      <c r="F24" s="175">
        <v>12383927</v>
      </c>
      <c r="G24" s="176"/>
      <c r="H24" s="175">
        <v>15391316</v>
      </c>
      <c r="I24" s="176"/>
      <c r="J24" s="175">
        <v>13077286</v>
      </c>
      <c r="K24" s="84"/>
      <c r="L24" s="84"/>
    </row>
    <row r="25" spans="1:12" ht="19.899999999999999" customHeight="1">
      <c r="A25" s="89" t="s">
        <v>23</v>
      </c>
      <c r="B25" s="52">
        <f>SUM(B16:B24)</f>
        <v>501957543</v>
      </c>
      <c r="C25" s="84"/>
      <c r="D25" s="52">
        <f>SUM(D16:D24)</f>
        <v>473614781</v>
      </c>
      <c r="E25" s="84"/>
      <c r="F25" s="52">
        <f>SUM(F16:F24)</f>
        <v>455833098</v>
      </c>
      <c r="G25" s="84"/>
      <c r="H25" s="52">
        <f>SUM(H16:H24)</f>
        <v>445431296</v>
      </c>
      <c r="I25" s="84"/>
      <c r="J25" s="52">
        <f>SUM(J16:J24)</f>
        <v>421718062</v>
      </c>
      <c r="K25" s="84"/>
      <c r="L25" s="84"/>
    </row>
    <row r="26" spans="1:12">
      <c r="A26" s="92"/>
      <c r="B26" s="92"/>
      <c r="C26" s="84"/>
      <c r="D26" s="92"/>
      <c r="E26" s="84"/>
      <c r="F26" s="92"/>
      <c r="G26" s="92"/>
      <c r="H26" s="92"/>
      <c r="I26" s="92"/>
      <c r="J26" s="92"/>
      <c r="K26" s="84"/>
      <c r="L26" s="84"/>
    </row>
    <row r="27" spans="1:12" ht="15.75">
      <c r="A27" s="88" t="s">
        <v>24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2">
      <c r="A28" s="84" t="s">
        <v>25</v>
      </c>
      <c r="B28" s="136">
        <v>125706574</v>
      </c>
      <c r="C28" s="174"/>
      <c r="D28" s="136">
        <v>130684544</v>
      </c>
      <c r="E28" s="174"/>
      <c r="F28" s="136">
        <v>129439962</v>
      </c>
      <c r="G28" s="174"/>
      <c r="H28" s="136">
        <v>124851670</v>
      </c>
      <c r="I28" s="174"/>
      <c r="J28" s="136">
        <v>116261481</v>
      </c>
      <c r="K28" s="84"/>
      <c r="L28" s="84"/>
    </row>
    <row r="29" spans="1:12">
      <c r="A29" s="84" t="s">
        <v>26</v>
      </c>
      <c r="B29" s="136">
        <v>76088604</v>
      </c>
      <c r="C29" s="174"/>
      <c r="D29" s="136">
        <v>70200635</v>
      </c>
      <c r="E29" s="174"/>
      <c r="F29" s="136">
        <v>65040447</v>
      </c>
      <c r="G29" s="174"/>
      <c r="H29" s="136">
        <v>61381393</v>
      </c>
      <c r="I29" s="174"/>
      <c r="J29" s="136">
        <v>63751567</v>
      </c>
      <c r="K29" s="84"/>
      <c r="L29" s="84"/>
    </row>
    <row r="30" spans="1:12">
      <c r="A30" s="84" t="s">
        <v>27</v>
      </c>
      <c r="B30" s="136">
        <v>39127051</v>
      </c>
      <c r="C30" s="174"/>
      <c r="D30" s="136">
        <v>35793656</v>
      </c>
      <c r="E30" s="174"/>
      <c r="F30" s="136">
        <v>32898212</v>
      </c>
      <c r="G30" s="174"/>
      <c r="H30" s="136">
        <v>33843093</v>
      </c>
      <c r="I30" s="174"/>
      <c r="J30" s="136">
        <v>28690608</v>
      </c>
      <c r="K30" s="84"/>
      <c r="L30" s="84"/>
    </row>
    <row r="31" spans="1:12">
      <c r="A31" s="84" t="s">
        <v>28</v>
      </c>
      <c r="B31" s="136">
        <v>68784265</v>
      </c>
      <c r="C31" s="174"/>
      <c r="D31" s="136">
        <v>55658539</v>
      </c>
      <c r="E31" s="174"/>
      <c r="F31" s="136">
        <v>58824709</v>
      </c>
      <c r="G31" s="174"/>
      <c r="H31" s="136">
        <v>63813104</v>
      </c>
      <c r="I31" s="174"/>
      <c r="J31" s="136">
        <v>62657625</v>
      </c>
      <c r="K31" s="84"/>
      <c r="L31" s="84"/>
    </row>
    <row r="32" spans="1:12">
      <c r="A32" s="84" t="s">
        <v>29</v>
      </c>
      <c r="B32" s="136">
        <v>14097606</v>
      </c>
      <c r="C32" s="174"/>
      <c r="D32" s="136">
        <v>13153071</v>
      </c>
      <c r="E32" s="174"/>
      <c r="F32" s="136">
        <v>13953404</v>
      </c>
      <c r="G32" s="174"/>
      <c r="H32" s="136">
        <v>13933812</v>
      </c>
      <c r="I32" s="174"/>
      <c r="J32" s="136">
        <v>12862865</v>
      </c>
      <c r="K32" s="84"/>
      <c r="L32" s="84"/>
    </row>
    <row r="33" spans="1:12">
      <c r="A33" s="84" t="s">
        <v>30</v>
      </c>
      <c r="B33" s="136">
        <v>27614878</v>
      </c>
      <c r="C33" s="174"/>
      <c r="D33" s="136">
        <v>28572219</v>
      </c>
      <c r="E33" s="174"/>
      <c r="F33" s="136">
        <v>28657676</v>
      </c>
      <c r="G33" s="174"/>
      <c r="H33" s="136">
        <v>28319878</v>
      </c>
      <c r="I33" s="174"/>
      <c r="J33" s="136">
        <v>27295426</v>
      </c>
      <c r="K33" s="84"/>
      <c r="L33" s="84"/>
    </row>
    <row r="34" spans="1:12">
      <c r="A34" s="84" t="s">
        <v>31</v>
      </c>
      <c r="B34" s="136">
        <v>31046684</v>
      </c>
      <c r="C34" s="174"/>
      <c r="D34" s="136">
        <v>28366594</v>
      </c>
      <c r="E34" s="174"/>
      <c r="F34" s="136">
        <v>28499798</v>
      </c>
      <c r="G34" s="174"/>
      <c r="H34" s="136">
        <v>26508892</v>
      </c>
      <c r="I34" s="174"/>
      <c r="J34" s="136">
        <v>24904578</v>
      </c>
      <c r="K34" s="84"/>
      <c r="L34" s="84"/>
    </row>
    <row r="35" spans="1:12">
      <c r="A35" s="84" t="s">
        <v>32</v>
      </c>
      <c r="B35" s="136">
        <v>46499245</v>
      </c>
      <c r="C35" s="174"/>
      <c r="D35" s="136">
        <v>42549005</v>
      </c>
      <c r="E35" s="174"/>
      <c r="F35" s="136">
        <v>37483809</v>
      </c>
      <c r="G35" s="174"/>
      <c r="H35" s="136">
        <v>35144799</v>
      </c>
      <c r="I35" s="174"/>
      <c r="J35" s="136">
        <v>30990444</v>
      </c>
      <c r="K35" s="84"/>
      <c r="L35" s="84"/>
    </row>
    <row r="36" spans="1:12">
      <c r="A36" s="84" t="s">
        <v>33</v>
      </c>
      <c r="B36" s="136"/>
      <c r="C36" s="174"/>
      <c r="D36" s="136">
        <v>0</v>
      </c>
      <c r="E36" s="174"/>
      <c r="F36" s="136">
        <v>120000</v>
      </c>
      <c r="G36" s="174"/>
      <c r="H36" s="136">
        <v>120000</v>
      </c>
      <c r="I36" s="174"/>
      <c r="J36" s="136">
        <v>115000</v>
      </c>
      <c r="K36" s="84"/>
      <c r="L36" s="84"/>
    </row>
    <row r="37" spans="1:12">
      <c r="A37" s="84" t="s">
        <v>34</v>
      </c>
      <c r="B37" s="136"/>
      <c r="C37" s="174"/>
      <c r="D37" s="136">
        <v>0</v>
      </c>
      <c r="E37" s="174"/>
      <c r="F37" s="136">
        <v>2340</v>
      </c>
      <c r="G37" s="174"/>
      <c r="H37" s="136">
        <v>6900</v>
      </c>
      <c r="I37" s="174"/>
      <c r="J37" s="136">
        <v>11075</v>
      </c>
      <c r="K37" s="84"/>
      <c r="L37" s="84"/>
    </row>
    <row r="38" spans="1:12">
      <c r="A38" s="84" t="s">
        <v>35</v>
      </c>
      <c r="B38" s="136">
        <v>968000</v>
      </c>
      <c r="C38" s="174"/>
      <c r="D38" s="136">
        <v>974882</v>
      </c>
      <c r="E38" s="174"/>
      <c r="F38" s="136">
        <v>1047899</v>
      </c>
      <c r="G38" s="174"/>
      <c r="H38" s="136">
        <v>1048011</v>
      </c>
      <c r="I38" s="174"/>
      <c r="J38" s="136">
        <v>1042553</v>
      </c>
      <c r="K38" s="84"/>
      <c r="L38" s="84"/>
    </row>
    <row r="39" spans="1:12">
      <c r="A39" s="173" t="s">
        <v>36</v>
      </c>
      <c r="B39" s="175">
        <v>63017672</v>
      </c>
      <c r="C39" s="176"/>
      <c r="D39" s="175">
        <v>53669261</v>
      </c>
      <c r="E39" s="176"/>
      <c r="F39" s="175">
        <f>57080796+1679782+1120389-1</f>
        <v>59880966</v>
      </c>
      <c r="G39" s="176"/>
      <c r="H39" s="175">
        <v>54996740</v>
      </c>
      <c r="I39" s="176"/>
      <c r="J39" s="175">
        <f>54372890-115000-11075</f>
        <v>54246815</v>
      </c>
      <c r="K39" s="84"/>
      <c r="L39" s="84"/>
    </row>
    <row r="40" spans="1:12" ht="19.899999999999999" customHeight="1">
      <c r="A40" s="89" t="s">
        <v>37</v>
      </c>
      <c r="B40" s="52">
        <f>SUM(B28:B39)</f>
        <v>492950579</v>
      </c>
      <c r="C40" s="84"/>
      <c r="D40" s="52">
        <f>SUM(D28:D39)</f>
        <v>459622406</v>
      </c>
      <c r="E40" s="84"/>
      <c r="F40" s="52">
        <f>SUM(F28:F39)</f>
        <v>455849222</v>
      </c>
      <c r="G40" s="84"/>
      <c r="H40" s="52">
        <f>SUM(H28:H39)</f>
        <v>443968292</v>
      </c>
      <c r="I40" s="84"/>
      <c r="J40" s="52">
        <f>SUM(J28:J39)</f>
        <v>422830037</v>
      </c>
      <c r="K40" s="84"/>
      <c r="L40" s="84"/>
    </row>
    <row r="41" spans="1:12">
      <c r="A41" s="92"/>
      <c r="B41" s="92"/>
      <c r="C41" s="84"/>
      <c r="D41" s="92"/>
      <c r="E41" s="84"/>
      <c r="F41" s="92"/>
      <c r="G41" s="92"/>
      <c r="H41" s="92"/>
      <c r="I41" s="92"/>
      <c r="J41" s="92"/>
      <c r="K41" s="84"/>
      <c r="L41" s="84"/>
    </row>
    <row r="42" spans="1:12" ht="15.75">
      <c r="A42" s="88" t="s">
        <v>38</v>
      </c>
      <c r="B42" s="136">
        <v>19447880</v>
      </c>
      <c r="C42" s="174"/>
      <c r="D42" s="136">
        <v>19814946</v>
      </c>
      <c r="E42" s="174"/>
      <c r="F42" s="136">
        <f>24425+19789864</f>
        <v>19814289</v>
      </c>
      <c r="G42" s="174"/>
      <c r="H42" s="136">
        <v>19025707</v>
      </c>
      <c r="I42" s="174"/>
      <c r="J42" s="136">
        <v>18718083</v>
      </c>
      <c r="K42" s="84"/>
      <c r="L42" s="84"/>
    </row>
    <row r="43" spans="1:12">
      <c r="A43" s="92"/>
      <c r="B43" s="92"/>
      <c r="C43" s="84"/>
      <c r="D43" s="92"/>
      <c r="E43" s="84"/>
      <c r="F43" s="92"/>
      <c r="G43" s="92"/>
      <c r="H43" s="92"/>
      <c r="I43" s="92"/>
      <c r="J43" s="92"/>
      <c r="K43" s="84"/>
      <c r="L43" s="84"/>
    </row>
    <row r="44" spans="1:12" ht="15.75">
      <c r="A44" s="89" t="s">
        <v>39</v>
      </c>
      <c r="B44" s="177">
        <v>184694004</v>
      </c>
      <c r="C44" s="174"/>
      <c r="D44" s="177">
        <v>168552267</v>
      </c>
      <c r="E44" s="174"/>
      <c r="F44" s="136">
        <v>152526875</v>
      </c>
      <c r="G44" s="174"/>
      <c r="H44" s="136">
        <v>122385171</v>
      </c>
      <c r="I44" s="174"/>
      <c r="J44" s="136">
        <v>97272534</v>
      </c>
      <c r="K44" s="84"/>
      <c r="L44" s="84"/>
    </row>
    <row r="45" spans="1:12">
      <c r="A45" s="92"/>
      <c r="B45" s="93"/>
      <c r="C45" s="94"/>
      <c r="D45" s="93"/>
      <c r="E45" s="94"/>
      <c r="F45" s="93"/>
      <c r="G45" s="93"/>
      <c r="H45" s="93"/>
      <c r="I45" s="93"/>
      <c r="J45" s="93"/>
      <c r="K45" s="84"/>
      <c r="L45" s="84"/>
    </row>
    <row r="46" spans="1:12" ht="15.75">
      <c r="A46" s="89" t="s">
        <v>40</v>
      </c>
      <c r="B46" s="177">
        <v>274587373</v>
      </c>
      <c r="C46" s="174"/>
      <c r="D46" s="177">
        <v>249313144</v>
      </c>
      <c r="E46" s="174"/>
      <c r="F46" s="136">
        <v>232842856</v>
      </c>
      <c r="G46" s="174"/>
      <c r="H46" s="136">
        <v>208573602</v>
      </c>
      <c r="I46" s="174"/>
      <c r="J46" s="136">
        <v>192506216</v>
      </c>
      <c r="K46" s="84"/>
      <c r="L46" s="84"/>
    </row>
    <row r="47" spans="1:12">
      <c r="A47" s="92"/>
      <c r="B47" s="92"/>
      <c r="C47" s="84"/>
      <c r="D47" s="92"/>
      <c r="E47" s="84"/>
      <c r="F47" s="92"/>
      <c r="G47" s="92"/>
      <c r="H47" s="92"/>
      <c r="I47" s="92"/>
      <c r="J47" s="92"/>
      <c r="K47" s="84"/>
      <c r="L47" s="84"/>
    </row>
    <row r="48" spans="1:12" ht="15.75">
      <c r="A48" s="89" t="s">
        <v>41</v>
      </c>
      <c r="B48" s="136">
        <v>785405906</v>
      </c>
      <c r="C48" s="174"/>
      <c r="D48" s="136">
        <v>695515391</v>
      </c>
      <c r="E48" s="174"/>
      <c r="F48" s="136">
        <v>640371621</v>
      </c>
      <c r="G48" s="174"/>
      <c r="H48" s="136">
        <v>611002566</v>
      </c>
      <c r="I48" s="174"/>
      <c r="J48" s="136">
        <v>563172016</v>
      </c>
      <c r="K48" s="84"/>
      <c r="L48" s="84"/>
    </row>
    <row r="49" spans="1:12">
      <c r="A49" s="92"/>
      <c r="B49" s="92"/>
      <c r="C49" s="84"/>
      <c r="D49" s="92"/>
      <c r="E49" s="84"/>
      <c r="F49" s="92"/>
      <c r="G49" s="92"/>
      <c r="H49" s="92"/>
      <c r="I49" s="92"/>
      <c r="J49" s="92"/>
      <c r="K49" s="84"/>
      <c r="L49" s="84"/>
    </row>
    <row r="50" spans="1:12" ht="15.75">
      <c r="A50" s="88" t="s">
        <v>42</v>
      </c>
      <c r="B50" s="136">
        <v>163627570</v>
      </c>
      <c r="C50" s="174"/>
      <c r="D50" s="136">
        <v>140913254</v>
      </c>
      <c r="E50" s="174"/>
      <c r="F50" s="136">
        <v>99642170</v>
      </c>
      <c r="G50" s="174"/>
      <c r="H50" s="136">
        <v>105582783</v>
      </c>
      <c r="I50" s="174"/>
      <c r="J50" s="136">
        <v>97692963</v>
      </c>
      <c r="K50" s="84"/>
      <c r="L50" s="84"/>
    </row>
    <row r="51" spans="1:12">
      <c r="A51" s="92"/>
      <c r="B51" s="92"/>
      <c r="C51" s="84"/>
      <c r="D51" s="92"/>
      <c r="E51" s="84"/>
      <c r="F51" s="92"/>
      <c r="G51" s="92"/>
      <c r="H51" s="92"/>
      <c r="I51" s="92"/>
      <c r="J51" s="92"/>
      <c r="K51" s="84"/>
      <c r="L51" s="84"/>
    </row>
    <row r="52" spans="1:12">
      <c r="A52" s="84"/>
      <c r="B52" s="84"/>
      <c r="C52" s="84"/>
      <c r="D52" s="84"/>
      <c r="E52" s="84"/>
      <c r="F52" s="84"/>
      <c r="G52" s="84"/>
      <c r="H52" s="84"/>
      <c r="I52" s="52"/>
      <c r="J52" s="84"/>
      <c r="K52" s="84"/>
      <c r="L52" s="84"/>
    </row>
    <row r="53" spans="1:12">
      <c r="A53" s="95" t="s">
        <v>43</v>
      </c>
      <c r="B53" s="84"/>
      <c r="C53" s="84"/>
      <c r="D53" s="84"/>
      <c r="E53" s="84"/>
      <c r="F53" s="84"/>
      <c r="G53" s="84"/>
      <c r="H53" s="84"/>
      <c r="I53" s="52"/>
      <c r="J53" s="84"/>
      <c r="K53" s="84"/>
      <c r="L53" s="84"/>
    </row>
    <row r="54" spans="1:12">
      <c r="A54" s="84"/>
      <c r="B54" s="84"/>
      <c r="C54" s="84"/>
      <c r="D54" s="84"/>
      <c r="E54" s="84"/>
      <c r="F54" s="84"/>
      <c r="G54" s="84"/>
      <c r="H54" s="84"/>
      <c r="I54" s="52"/>
      <c r="J54" s="52"/>
      <c r="K54" s="84"/>
      <c r="L54" s="84"/>
    </row>
    <row r="55" spans="1:12">
      <c r="A55" s="84"/>
      <c r="B55" s="84"/>
      <c r="C55" s="84"/>
      <c r="D55" s="84"/>
      <c r="E55" s="84"/>
      <c r="F55" s="84"/>
      <c r="G55" s="52"/>
      <c r="H55" s="52"/>
      <c r="I55" s="52"/>
      <c r="J55" s="52"/>
      <c r="K55" s="84"/>
      <c r="L55" s="84"/>
    </row>
    <row r="56" spans="1:12">
      <c r="A56" s="84"/>
      <c r="B56" s="84"/>
      <c r="C56" s="84"/>
      <c r="D56" s="84"/>
      <c r="E56" s="84"/>
      <c r="F56" s="52"/>
      <c r="G56" s="52"/>
      <c r="H56" s="52"/>
      <c r="I56" s="52"/>
      <c r="J56" s="52"/>
      <c r="K56" s="84"/>
      <c r="L56" s="84"/>
    </row>
    <row r="57" spans="1:12">
      <c r="A57" s="84"/>
      <c r="B57" s="84"/>
      <c r="C57" s="84"/>
      <c r="D57" s="84"/>
      <c r="E57" s="84"/>
      <c r="F57" s="52"/>
      <c r="G57" s="52"/>
      <c r="H57" s="52"/>
      <c r="I57" s="52"/>
      <c r="J57" s="52"/>
      <c r="K57" s="84"/>
      <c r="L57" s="84"/>
    </row>
    <row r="58" spans="1:12">
      <c r="A58" s="84"/>
      <c r="B58" s="84"/>
      <c r="C58" s="84"/>
      <c r="D58" s="84"/>
      <c r="E58" s="84"/>
      <c r="F58" s="52"/>
      <c r="G58" s="52"/>
      <c r="H58" s="52"/>
      <c r="I58" s="52"/>
      <c r="J58" s="52"/>
      <c r="K58" s="84"/>
      <c r="L58" s="84"/>
    </row>
    <row r="59" spans="1:12">
      <c r="A59" s="84"/>
      <c r="B59" s="84"/>
      <c r="C59" s="84"/>
      <c r="D59" s="84"/>
      <c r="E59" s="84"/>
      <c r="F59" s="52"/>
      <c r="G59" s="52"/>
      <c r="H59" s="52"/>
      <c r="I59" s="52"/>
      <c r="J59" s="52"/>
      <c r="K59" s="84"/>
      <c r="L59" s="84"/>
    </row>
    <row r="60" spans="1:12">
      <c r="A60" s="84"/>
      <c r="B60" s="84"/>
      <c r="C60" s="84"/>
      <c r="D60" s="84"/>
      <c r="E60" s="84"/>
      <c r="F60" s="52"/>
      <c r="G60" s="52"/>
      <c r="H60" s="52"/>
      <c r="I60" s="52"/>
      <c r="J60" s="52"/>
      <c r="K60" s="84"/>
      <c r="L60" s="84"/>
    </row>
    <row r="61" spans="1:12">
      <c r="A61" s="84"/>
      <c r="B61" s="84"/>
      <c r="C61" s="84"/>
      <c r="D61" s="84"/>
      <c r="E61" s="84"/>
      <c r="F61" s="52"/>
      <c r="G61" s="52"/>
      <c r="H61" s="52"/>
      <c r="I61" s="52"/>
      <c r="J61" s="52"/>
      <c r="K61" s="84"/>
      <c r="L61" s="84"/>
    </row>
    <row r="62" spans="1:12">
      <c r="A62" s="84"/>
      <c r="B62" s="84"/>
      <c r="C62" s="84"/>
      <c r="D62" s="84"/>
      <c r="E62" s="84"/>
      <c r="F62" s="52"/>
      <c r="G62" s="52"/>
      <c r="H62" s="52"/>
      <c r="I62" s="52"/>
      <c r="J62" s="52"/>
      <c r="K62" s="84"/>
      <c r="L62" s="84"/>
    </row>
    <row r="63" spans="1:12">
      <c r="A63" s="84"/>
      <c r="B63" s="84"/>
      <c r="C63" s="84"/>
      <c r="D63" s="84"/>
      <c r="E63" s="84"/>
      <c r="F63" s="52"/>
      <c r="G63" s="52"/>
      <c r="H63" s="52"/>
      <c r="I63" s="52"/>
      <c r="J63" s="52"/>
      <c r="K63" s="84"/>
      <c r="L63" s="84"/>
    </row>
    <row r="64" spans="1:12">
      <c r="A64" s="84"/>
      <c r="B64" s="84"/>
      <c r="C64" s="84"/>
      <c r="D64" s="84"/>
      <c r="E64" s="84"/>
      <c r="F64" s="52"/>
      <c r="G64" s="52"/>
      <c r="H64" s="52"/>
      <c r="I64" s="52"/>
      <c r="J64" s="52"/>
      <c r="K64" s="84"/>
      <c r="L64" s="84"/>
    </row>
    <row r="65" spans="1:12">
      <c r="A65" s="84"/>
      <c r="B65" s="84"/>
      <c r="C65" s="84"/>
      <c r="D65" s="84"/>
      <c r="E65" s="84"/>
      <c r="F65" s="52"/>
      <c r="G65" s="52"/>
      <c r="H65" s="52"/>
      <c r="I65" s="52"/>
      <c r="J65" s="52"/>
      <c r="K65" s="84"/>
      <c r="L65" s="84"/>
    </row>
    <row r="66" spans="1:12">
      <c r="A66" s="84"/>
      <c r="B66" s="84"/>
      <c r="C66" s="84"/>
      <c r="D66" s="84"/>
      <c r="E66" s="84"/>
      <c r="F66" s="52"/>
      <c r="G66" s="52"/>
      <c r="H66" s="52"/>
      <c r="I66" s="52"/>
      <c r="J66" s="52"/>
      <c r="K66" s="84"/>
      <c r="L66" s="84"/>
    </row>
    <row r="67" spans="1:12">
      <c r="A67" s="84"/>
      <c r="B67" s="84"/>
      <c r="C67" s="84"/>
      <c r="D67" s="84"/>
      <c r="E67" s="84"/>
      <c r="F67" s="52"/>
      <c r="G67" s="52"/>
      <c r="H67" s="52"/>
      <c r="I67" s="52"/>
      <c r="J67" s="52"/>
      <c r="K67" s="84"/>
      <c r="L67" s="84"/>
    </row>
    <row r="68" spans="1:12">
      <c r="A68" s="84"/>
      <c r="B68" s="84"/>
      <c r="C68" s="84"/>
      <c r="D68" s="52"/>
      <c r="E68" s="84"/>
      <c r="F68" s="52"/>
      <c r="G68" s="52"/>
      <c r="H68" s="52"/>
      <c r="I68" s="52"/>
      <c r="J68" s="52"/>
      <c r="K68" s="84"/>
      <c r="L68" s="84"/>
    </row>
    <row r="69" spans="1:12">
      <c r="A69" s="84"/>
      <c r="B69" s="84"/>
      <c r="C69" s="84"/>
      <c r="D69" s="52"/>
      <c r="E69" s="84"/>
      <c r="F69" s="52"/>
      <c r="G69" s="52"/>
      <c r="H69" s="52"/>
      <c r="I69" s="52"/>
      <c r="J69" s="52"/>
      <c r="K69" s="84"/>
      <c r="L69" s="84"/>
    </row>
    <row r="70" spans="1:12">
      <c r="A70" s="84"/>
      <c r="B70" s="84"/>
      <c r="C70" s="84"/>
      <c r="D70" s="52"/>
      <c r="E70" s="84"/>
      <c r="F70" s="52"/>
      <c r="G70" s="52"/>
      <c r="H70" s="52"/>
      <c r="I70" s="52"/>
      <c r="J70" s="52"/>
      <c r="K70" s="84"/>
      <c r="L70" s="84"/>
    </row>
    <row r="71" spans="1:12">
      <c r="A71" s="84"/>
      <c r="B71" s="84"/>
      <c r="C71" s="84"/>
      <c r="D71" s="52"/>
      <c r="E71" s="84"/>
      <c r="F71" s="52"/>
      <c r="G71" s="52"/>
      <c r="H71" s="52"/>
      <c r="I71" s="52"/>
      <c r="J71" s="52"/>
      <c r="K71" s="84"/>
      <c r="L71" s="84"/>
    </row>
    <row r="72" spans="1:12">
      <c r="A72" s="84"/>
      <c r="B72" s="84"/>
      <c r="C72" s="84"/>
      <c r="D72" s="52"/>
      <c r="E72" s="84"/>
      <c r="F72" s="52"/>
      <c r="G72" s="52"/>
      <c r="H72" s="52"/>
      <c r="I72" s="52"/>
      <c r="J72" s="52"/>
      <c r="K72" s="84"/>
      <c r="L72" s="84"/>
    </row>
    <row r="73" spans="1:12">
      <c r="A73" s="84"/>
      <c r="B73" s="84"/>
      <c r="C73" s="84"/>
      <c r="D73" s="52"/>
      <c r="E73" s="84"/>
      <c r="F73" s="52"/>
      <c r="G73" s="52"/>
      <c r="H73" s="52"/>
      <c r="I73" s="52"/>
      <c r="J73" s="52"/>
      <c r="K73" s="84"/>
      <c r="L73" s="84"/>
    </row>
    <row r="74" spans="1:12">
      <c r="A74" s="84"/>
      <c r="B74" s="84"/>
      <c r="C74" s="84"/>
      <c r="D74" s="52"/>
      <c r="E74" s="84"/>
      <c r="F74" s="52"/>
      <c r="G74" s="52"/>
      <c r="H74" s="52"/>
      <c r="I74" s="52"/>
      <c r="J74" s="52"/>
      <c r="K74" s="84"/>
      <c r="L74" s="84"/>
    </row>
    <row r="75" spans="1:12">
      <c r="A75" s="84"/>
      <c r="B75" s="84"/>
      <c r="C75" s="84"/>
      <c r="D75" s="52"/>
      <c r="E75" s="84"/>
      <c r="F75" s="52"/>
      <c r="G75" s="52"/>
      <c r="H75" s="52"/>
      <c r="I75" s="52"/>
      <c r="J75" s="52"/>
      <c r="K75" s="84"/>
      <c r="L75" s="84"/>
    </row>
    <row r="76" spans="1:12">
      <c r="A76" s="84"/>
      <c r="B76" s="84"/>
      <c r="C76" s="84"/>
      <c r="D76" s="84"/>
      <c r="E76" s="84"/>
      <c r="F76" s="52"/>
      <c r="G76" s="52"/>
      <c r="H76" s="52"/>
      <c r="I76" s="52"/>
      <c r="J76" s="52"/>
      <c r="K76" s="84"/>
      <c r="L76" s="84"/>
    </row>
    <row r="77" spans="1:12">
      <c r="A77" s="84"/>
      <c r="B77" s="84"/>
      <c r="C77" s="84"/>
      <c r="D77" s="84"/>
      <c r="E77" s="84"/>
      <c r="F77" s="52"/>
      <c r="G77" s="52"/>
      <c r="H77" s="52"/>
      <c r="I77" s="52"/>
      <c r="J77" s="52"/>
      <c r="K77" s="84"/>
      <c r="L77" s="84"/>
    </row>
    <row r="78" spans="1:12">
      <c r="A78" s="84"/>
      <c r="B78" s="84"/>
      <c r="C78" s="84"/>
      <c r="D78" s="84"/>
      <c r="E78" s="84"/>
      <c r="F78" s="52"/>
      <c r="G78" s="52"/>
      <c r="H78" s="52"/>
      <c r="I78" s="52"/>
      <c r="J78" s="52"/>
      <c r="K78" s="84"/>
      <c r="L78" s="84"/>
    </row>
    <row r="79" spans="1:12">
      <c r="A79" s="84"/>
      <c r="B79" s="84"/>
      <c r="C79" s="84"/>
      <c r="D79" s="84"/>
      <c r="E79" s="84"/>
      <c r="F79" s="52"/>
      <c r="G79" s="52"/>
      <c r="H79" s="52"/>
      <c r="I79" s="52"/>
      <c r="J79" s="52"/>
      <c r="K79" s="84"/>
      <c r="L79" s="84"/>
    </row>
    <row r="80" spans="1:12">
      <c r="A80" s="84"/>
      <c r="B80" s="84"/>
      <c r="C80" s="84"/>
      <c r="D80" s="84"/>
      <c r="E80" s="84"/>
      <c r="F80" s="52"/>
      <c r="G80" s="52"/>
      <c r="H80" s="52"/>
      <c r="I80" s="52"/>
      <c r="J80" s="52"/>
      <c r="K80" s="84"/>
      <c r="L80" s="84"/>
    </row>
    <row r="81" spans="1:12">
      <c r="A81" s="84"/>
      <c r="B81" s="84"/>
      <c r="C81" s="84"/>
      <c r="D81" s="84"/>
      <c r="E81" s="84"/>
      <c r="F81" s="52"/>
      <c r="G81" s="52"/>
      <c r="H81" s="52"/>
      <c r="I81" s="52"/>
      <c r="J81" s="52"/>
      <c r="K81" s="84"/>
      <c r="L81" s="84"/>
    </row>
    <row r="82" spans="1:12">
      <c r="A82" s="84"/>
      <c r="B82" s="84"/>
      <c r="C82" s="84"/>
      <c r="D82" s="84"/>
      <c r="E82" s="84"/>
      <c r="F82" s="52"/>
      <c r="G82" s="52"/>
      <c r="H82" s="52"/>
      <c r="I82" s="52"/>
      <c r="J82" s="52"/>
      <c r="K82" s="84"/>
      <c r="L82" s="84"/>
    </row>
    <row r="83" spans="1:12">
      <c r="A83" s="84"/>
      <c r="B83" s="84"/>
      <c r="C83" s="84"/>
      <c r="D83" s="84"/>
      <c r="E83" s="84"/>
      <c r="F83" s="52"/>
      <c r="G83" s="52"/>
      <c r="H83" s="52"/>
      <c r="I83" s="52"/>
      <c r="J83" s="52"/>
      <c r="K83" s="84"/>
      <c r="L83" s="84"/>
    </row>
    <row r="84" spans="1:12">
      <c r="A84" s="84"/>
      <c r="B84" s="84"/>
      <c r="C84" s="84"/>
      <c r="D84" s="84"/>
      <c r="E84" s="84"/>
      <c r="F84" s="52"/>
      <c r="G84" s="52"/>
      <c r="H84" s="52"/>
      <c r="I84" s="52"/>
      <c r="J84" s="52"/>
      <c r="K84" s="84"/>
      <c r="L84" s="84"/>
    </row>
    <row r="85" spans="1:12">
      <c r="A85" s="84"/>
      <c r="B85" s="84"/>
      <c r="C85" s="84"/>
      <c r="D85" s="84"/>
      <c r="E85" s="84"/>
      <c r="F85" s="52"/>
      <c r="G85" s="52"/>
      <c r="H85" s="52"/>
      <c r="I85" s="52"/>
      <c r="J85" s="52"/>
      <c r="K85" s="84"/>
      <c r="L85" s="84"/>
    </row>
    <row r="86" spans="1:12">
      <c r="A86" s="84"/>
      <c r="B86" s="84"/>
      <c r="C86" s="84"/>
      <c r="D86" s="84"/>
      <c r="E86" s="84"/>
      <c r="F86" s="52"/>
      <c r="G86" s="52"/>
      <c r="H86" s="52"/>
      <c r="I86" s="52"/>
      <c r="J86" s="52"/>
      <c r="K86" s="84"/>
      <c r="L86" s="84"/>
    </row>
    <row r="87" spans="1:12">
      <c r="A87" s="84"/>
      <c r="B87" s="84"/>
      <c r="C87" s="84"/>
      <c r="D87" s="84"/>
      <c r="E87" s="84"/>
      <c r="F87" s="52"/>
      <c r="G87" s="52"/>
      <c r="H87" s="52"/>
      <c r="I87" s="52"/>
      <c r="J87" s="52"/>
      <c r="K87" s="84"/>
      <c r="L87" s="84"/>
    </row>
    <row r="88" spans="1:12">
      <c r="A88" s="84"/>
      <c r="B88" s="84"/>
      <c r="C88" s="84"/>
      <c r="D88" s="84"/>
      <c r="E88" s="84"/>
      <c r="F88" s="52"/>
      <c r="G88" s="52"/>
      <c r="H88" s="52"/>
      <c r="I88" s="52"/>
      <c r="J88" s="52"/>
      <c r="K88" s="84"/>
      <c r="L88" s="84"/>
    </row>
    <row r="89" spans="1:12">
      <c r="A89" s="84"/>
      <c r="B89" s="84"/>
      <c r="C89" s="84"/>
      <c r="D89" s="84"/>
      <c r="E89" s="84"/>
      <c r="F89" s="52"/>
      <c r="G89" s="52"/>
      <c r="H89" s="52"/>
      <c r="I89" s="52"/>
      <c r="J89" s="52"/>
      <c r="K89" s="84"/>
      <c r="L89" s="84"/>
    </row>
    <row r="90" spans="1:12">
      <c r="A90" s="84"/>
      <c r="B90" s="84"/>
      <c r="C90" s="84"/>
      <c r="D90" s="84"/>
      <c r="E90" s="84"/>
      <c r="F90" s="52"/>
      <c r="G90" s="52"/>
      <c r="H90" s="52"/>
      <c r="I90" s="52"/>
      <c r="J90" s="52"/>
      <c r="K90" s="84"/>
      <c r="L90" s="84"/>
    </row>
    <row r="91" spans="1:12">
      <c r="A91" s="84"/>
      <c r="B91" s="84"/>
      <c r="C91" s="84"/>
      <c r="D91" s="84"/>
      <c r="E91" s="84"/>
      <c r="F91" s="52"/>
      <c r="G91" s="52"/>
      <c r="H91" s="52"/>
      <c r="I91" s="52"/>
      <c r="J91" s="52"/>
      <c r="K91" s="84"/>
      <c r="L91" s="84"/>
    </row>
    <row r="92" spans="1:12">
      <c r="A92" s="84"/>
      <c r="B92" s="84"/>
      <c r="C92" s="84"/>
      <c r="D92" s="84"/>
      <c r="E92" s="84"/>
      <c r="F92" s="52"/>
      <c r="G92" s="52"/>
      <c r="H92" s="52"/>
      <c r="I92" s="52"/>
      <c r="J92" s="52"/>
      <c r="K92" s="84"/>
      <c r="L92" s="84"/>
    </row>
    <row r="93" spans="1:12">
      <c r="A93" s="84"/>
      <c r="B93" s="84"/>
      <c r="C93" s="84"/>
      <c r="D93" s="84"/>
      <c r="E93" s="84"/>
      <c r="F93" s="52"/>
      <c r="G93" s="52"/>
      <c r="H93" s="52"/>
      <c r="I93" s="52"/>
      <c r="J93" s="52"/>
      <c r="K93" s="84"/>
      <c r="L93" s="84"/>
    </row>
    <row r="94" spans="1:12">
      <c r="A94" s="84"/>
      <c r="B94" s="84"/>
      <c r="C94" s="84"/>
      <c r="D94" s="84"/>
      <c r="E94" s="84"/>
      <c r="F94" s="52"/>
      <c r="G94" s="52"/>
      <c r="H94" s="52"/>
      <c r="I94" s="52"/>
      <c r="J94" s="52"/>
      <c r="K94" s="84"/>
      <c r="L94" s="84"/>
    </row>
    <row r="95" spans="1:12">
      <c r="A95" s="84"/>
      <c r="B95" s="84"/>
      <c r="C95" s="84"/>
      <c r="D95" s="84"/>
      <c r="E95" s="84"/>
      <c r="F95" s="52"/>
      <c r="G95" s="52"/>
      <c r="H95" s="52"/>
      <c r="I95" s="52"/>
      <c r="J95" s="52"/>
      <c r="K95" s="84"/>
      <c r="L95" s="84"/>
    </row>
    <row r="96" spans="1:12">
      <c r="F96" s="68"/>
      <c r="G96" s="68"/>
      <c r="H96" s="68"/>
      <c r="I96" s="68"/>
      <c r="J96" s="68"/>
    </row>
    <row r="97" spans="6:10">
      <c r="F97" s="68"/>
      <c r="G97" s="68"/>
      <c r="H97" s="68"/>
      <c r="I97" s="68"/>
      <c r="J97" s="68"/>
    </row>
    <row r="98" spans="6:10">
      <c r="F98" s="68"/>
      <c r="G98" s="68"/>
      <c r="H98" s="68"/>
      <c r="I98" s="68"/>
      <c r="J98" s="68"/>
    </row>
    <row r="99" spans="6:10">
      <c r="F99" s="68"/>
      <c r="G99" s="68"/>
      <c r="H99" s="68"/>
      <c r="I99" s="68"/>
      <c r="J99" s="68"/>
    </row>
    <row r="100" spans="6:10">
      <c r="F100" s="68"/>
      <c r="G100" s="68"/>
      <c r="H100" s="68"/>
      <c r="I100" s="68"/>
      <c r="J100" s="68"/>
    </row>
    <row r="101" spans="6:10">
      <c r="F101" s="68"/>
      <c r="G101" s="68"/>
      <c r="H101" s="68"/>
      <c r="I101" s="68"/>
      <c r="J101" s="68"/>
    </row>
    <row r="102" spans="6:10">
      <c r="F102" s="68"/>
      <c r="G102" s="68"/>
      <c r="H102" s="68"/>
      <c r="I102" s="68"/>
      <c r="J102" s="68"/>
    </row>
    <row r="103" spans="6:10">
      <c r="F103" s="68"/>
      <c r="G103" s="68"/>
      <c r="H103" s="68"/>
      <c r="I103" s="68"/>
      <c r="J103" s="68"/>
    </row>
    <row r="104" spans="6:10">
      <c r="F104" s="68"/>
      <c r="G104" s="68"/>
      <c r="H104" s="68"/>
      <c r="I104" s="68"/>
      <c r="J104" s="68"/>
    </row>
    <row r="105" spans="6:10">
      <c r="F105" s="68"/>
      <c r="G105" s="68"/>
      <c r="H105" s="68"/>
      <c r="I105" s="68"/>
      <c r="J105" s="68"/>
    </row>
    <row r="106" spans="6:10">
      <c r="F106" s="68"/>
      <c r="G106" s="68"/>
      <c r="H106" s="68"/>
      <c r="I106" s="68"/>
      <c r="J106" s="68"/>
    </row>
    <row r="107" spans="6:10">
      <c r="F107" s="68"/>
      <c r="G107" s="68"/>
      <c r="H107" s="68"/>
      <c r="I107" s="68"/>
      <c r="J107" s="68"/>
    </row>
    <row r="108" spans="6:10">
      <c r="F108" s="68"/>
      <c r="G108" s="68"/>
      <c r="H108" s="68"/>
      <c r="I108" s="68"/>
      <c r="J108" s="68"/>
    </row>
    <row r="109" spans="6:10">
      <c r="F109" s="68"/>
      <c r="G109" s="68"/>
      <c r="H109" s="68"/>
      <c r="I109" s="68"/>
      <c r="J109" s="68"/>
    </row>
  </sheetData>
  <printOptions horizontalCentered="1"/>
  <pageMargins left="0.5" right="0.5" top="0.5" bottom="0.55000000000000004" header="0.5" footer="0.5"/>
  <pageSetup scale="64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33"/>
  <sheetViews>
    <sheetView showGridLines="0" zoomScale="65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A3" sqref="A3"/>
    </sheetView>
  </sheetViews>
  <sheetFormatPr defaultColWidth="19.140625" defaultRowHeight="15"/>
  <cols>
    <col min="1" max="1" width="4.42578125" style="2" customWidth="1"/>
    <col min="2" max="2" width="71.42578125" style="2" customWidth="1"/>
    <col min="3" max="5" width="16.7109375" style="2" customWidth="1"/>
    <col min="6" max="6" width="18" style="2" customWidth="1"/>
    <col min="7" max="10" width="16.7109375" style="2" customWidth="1"/>
    <col min="11" max="11" width="2.85546875" style="2" customWidth="1"/>
    <col min="12" max="12" width="17.28515625" style="2" customWidth="1"/>
    <col min="13" max="13" width="20.28515625" style="2" customWidth="1"/>
    <col min="14" max="16384" width="19.140625" style="2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0" ht="20.25">
      <c r="A3" s="3" t="s">
        <v>0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4"/>
      <c r="N3" s="1"/>
      <c r="O3" s="1"/>
      <c r="P3" s="1"/>
      <c r="Q3" s="1"/>
      <c r="R3" s="1"/>
      <c r="S3" s="1"/>
      <c r="T3" s="1"/>
    </row>
    <row r="4" spans="1:20" ht="20.25">
      <c r="A4" s="5" t="s">
        <v>242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4"/>
      <c r="N4" s="1"/>
      <c r="O4" s="1"/>
      <c r="P4" s="1"/>
      <c r="Q4" s="1"/>
      <c r="R4" s="1"/>
      <c r="S4" s="1"/>
      <c r="T4" s="1"/>
    </row>
    <row r="5" spans="1:20" ht="20.25">
      <c r="A5" s="5" t="s">
        <v>243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7"/>
      <c r="N5" s="1"/>
      <c r="O5" s="1"/>
      <c r="P5" s="1"/>
      <c r="Q5" s="1"/>
      <c r="R5" s="1"/>
      <c r="S5" s="1"/>
      <c r="T5" s="1"/>
    </row>
    <row r="6" spans="1:20" ht="15.75">
      <c r="A6" s="123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7"/>
      <c r="N6" s="1"/>
      <c r="O6" s="1"/>
      <c r="P6" s="1"/>
      <c r="Q6" s="1"/>
      <c r="R6" s="1"/>
      <c r="S6" s="1"/>
      <c r="T6" s="1"/>
    </row>
    <row r="7" spans="1:20" ht="15.75">
      <c r="A7" s="123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7"/>
      <c r="N7" s="1"/>
      <c r="O7" s="1"/>
      <c r="P7" s="1"/>
      <c r="Q7" s="1"/>
      <c r="R7" s="1"/>
      <c r="S7" s="1"/>
      <c r="T7" s="1"/>
    </row>
    <row r="8" spans="1:20" ht="15.75">
      <c r="A8" s="8"/>
      <c r="B8" s="6"/>
      <c r="C8" s="1"/>
      <c r="D8" s="1"/>
      <c r="E8" s="1"/>
      <c r="F8" s="1"/>
      <c r="G8" s="1"/>
      <c r="H8" s="1"/>
      <c r="I8" s="1"/>
      <c r="J8" s="1"/>
      <c r="K8" s="1"/>
      <c r="L8" s="7" t="s">
        <v>44</v>
      </c>
      <c r="M8" s="7"/>
      <c r="N8" s="1"/>
      <c r="O8" s="1"/>
      <c r="P8" s="1"/>
      <c r="Q8" s="1"/>
      <c r="R8" s="1"/>
      <c r="S8" s="1"/>
      <c r="T8" s="1"/>
    </row>
    <row r="9" spans="1:20" ht="15.75">
      <c r="A9" s="8"/>
      <c r="B9" s="6"/>
      <c r="C9" s="9" t="s">
        <v>45</v>
      </c>
      <c r="D9" s="10"/>
      <c r="E9" s="6"/>
      <c r="F9" s="6"/>
      <c r="G9" s="10" t="s">
        <v>46</v>
      </c>
      <c r="H9" s="10"/>
      <c r="I9" s="10"/>
      <c r="J9" s="6"/>
      <c r="K9" s="6"/>
      <c r="L9" s="10" t="s">
        <v>47</v>
      </c>
      <c r="M9" s="10"/>
      <c r="N9" s="1"/>
      <c r="O9" s="1"/>
      <c r="P9" s="1"/>
      <c r="Q9" s="1"/>
      <c r="R9" s="1"/>
      <c r="S9" s="1"/>
      <c r="T9" s="1"/>
    </row>
    <row r="10" spans="1:20" ht="15.75">
      <c r="A10" s="11"/>
      <c r="B10" s="11"/>
      <c r="C10" s="6"/>
      <c r="D10" s="12"/>
      <c r="E10" s="12"/>
      <c r="F10" s="12"/>
      <c r="G10" s="13"/>
      <c r="H10" s="13"/>
      <c r="I10" s="13"/>
      <c r="J10" s="12"/>
      <c r="K10" s="12"/>
      <c r="L10" s="12"/>
      <c r="M10" s="12"/>
      <c r="N10" s="1"/>
      <c r="O10" s="1"/>
      <c r="P10" s="1"/>
      <c r="Q10" s="1"/>
      <c r="R10" s="1"/>
      <c r="S10" s="1"/>
      <c r="T10" s="1"/>
    </row>
    <row r="11" spans="1:20" ht="15.75">
      <c r="A11" s="11"/>
      <c r="B11" s="11"/>
      <c r="C11" s="14"/>
      <c r="D11" s="14"/>
      <c r="E11" s="14"/>
      <c r="F11" s="14" t="s">
        <v>48</v>
      </c>
      <c r="G11" s="14" t="s">
        <v>49</v>
      </c>
      <c r="H11" s="14" t="s">
        <v>50</v>
      </c>
      <c r="I11" s="14" t="s">
        <v>51</v>
      </c>
      <c r="J11" s="14" t="s">
        <v>52</v>
      </c>
      <c r="K11" s="14"/>
      <c r="L11" s="15"/>
      <c r="M11" s="14"/>
      <c r="N11" s="1"/>
      <c r="O11" s="1"/>
      <c r="P11" s="1"/>
      <c r="Q11" s="1"/>
      <c r="R11" s="1"/>
      <c r="S11" s="1"/>
      <c r="T11" s="1"/>
    </row>
    <row r="12" spans="1:20" ht="15.75">
      <c r="A12" s="11"/>
      <c r="B12" s="11"/>
      <c r="C12" s="16" t="s">
        <v>53</v>
      </c>
      <c r="D12" s="16" t="s">
        <v>54</v>
      </c>
      <c r="E12" s="16" t="s">
        <v>55</v>
      </c>
      <c r="F12" s="16" t="s">
        <v>56</v>
      </c>
      <c r="G12" s="16" t="s">
        <v>57</v>
      </c>
      <c r="H12" s="16" t="s">
        <v>58</v>
      </c>
      <c r="I12" s="16" t="s">
        <v>59</v>
      </c>
      <c r="J12" s="16" t="s">
        <v>60</v>
      </c>
      <c r="K12" s="16"/>
      <c r="L12" s="178">
        <v>2000</v>
      </c>
      <c r="M12" s="179" t="s">
        <v>61</v>
      </c>
      <c r="N12" s="1"/>
      <c r="O12" s="1"/>
      <c r="P12" s="1"/>
      <c r="Q12" s="1"/>
      <c r="R12" s="1"/>
      <c r="S12" s="1"/>
      <c r="T12" s="1"/>
    </row>
    <row r="13" spans="1:20" ht="15.75">
      <c r="A13" s="11"/>
      <c r="B13" s="11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"/>
      <c r="O13" s="1"/>
      <c r="P13" s="1"/>
      <c r="Q13" s="1"/>
      <c r="R13" s="1"/>
      <c r="S13" s="1"/>
      <c r="T13" s="1"/>
    </row>
    <row r="14" spans="1:20" ht="15.75">
      <c r="A14" s="19" t="s">
        <v>62</v>
      </c>
      <c r="B14" s="11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"/>
      <c r="O14" s="1"/>
      <c r="P14" s="1"/>
      <c r="Q14" s="1"/>
      <c r="R14" s="1"/>
      <c r="S14" s="1"/>
      <c r="T14" s="1"/>
    </row>
    <row r="15" spans="1:20" ht="7.15" customHeight="1">
      <c r="A15" s="19"/>
      <c r="B15" s="11"/>
      <c r="C15" s="17"/>
      <c r="D15" s="17"/>
      <c r="E15" s="17"/>
      <c r="F15" s="17"/>
      <c r="G15" s="17"/>
      <c r="H15" s="17"/>
      <c r="I15" s="17"/>
      <c r="J15" s="17"/>
      <c r="K15" s="17"/>
      <c r="L15" s="18"/>
      <c r="M15" s="18"/>
      <c r="N15" s="1"/>
      <c r="O15" s="1"/>
      <c r="P15" s="1"/>
      <c r="Q15" s="1"/>
      <c r="R15" s="1"/>
      <c r="S15" s="1"/>
      <c r="T15" s="1"/>
    </row>
    <row r="16" spans="1:20">
      <c r="A16" s="11"/>
      <c r="B16" s="11" t="s">
        <v>63</v>
      </c>
      <c r="C16" s="124">
        <v>43667061</v>
      </c>
      <c r="D16" s="124">
        <v>20006140</v>
      </c>
      <c r="E16" s="124">
        <v>3669893</v>
      </c>
      <c r="F16" s="124">
        <v>17470149</v>
      </c>
      <c r="G16" s="124">
        <v>78767775</v>
      </c>
      <c r="H16" s="124">
        <v>2818445</v>
      </c>
      <c r="I16" s="124"/>
      <c r="J16" s="124">
        <v>8844527</v>
      </c>
      <c r="K16" s="11"/>
      <c r="L16" s="11">
        <f>SUM(C16:J16)</f>
        <v>175243990</v>
      </c>
      <c r="M16" s="124">
        <v>127413603</v>
      </c>
      <c r="N16" s="1"/>
      <c r="O16" s="1"/>
      <c r="P16" s="1"/>
      <c r="Q16" s="1"/>
      <c r="R16" s="1"/>
      <c r="S16" s="1"/>
      <c r="T16" s="1"/>
    </row>
    <row r="17" spans="1:20">
      <c r="A17" s="11"/>
      <c r="B17" s="11" t="s">
        <v>64</v>
      </c>
      <c r="C17" s="124">
        <v>5970957</v>
      </c>
      <c r="D17" s="124">
        <v>15596552</v>
      </c>
      <c r="E17" s="124">
        <v>20249</v>
      </c>
      <c r="F17" s="124">
        <v>18543748</v>
      </c>
      <c r="G17" s="124">
        <v>895083</v>
      </c>
      <c r="H17" s="124">
        <v>108328</v>
      </c>
      <c r="I17" s="124"/>
      <c r="J17" s="124">
        <v>1069146</v>
      </c>
      <c r="K17" s="11"/>
      <c r="L17" s="11">
        <f t="shared" ref="L17:L30" si="0">SUM(C17:J17)</f>
        <v>42204063</v>
      </c>
      <c r="M17" s="124">
        <v>30703508</v>
      </c>
      <c r="N17" s="1"/>
      <c r="O17" s="1"/>
      <c r="P17" s="1"/>
      <c r="Q17" s="1"/>
      <c r="R17" s="1"/>
      <c r="S17" s="1"/>
      <c r="T17" s="1"/>
    </row>
    <row r="18" spans="1:20">
      <c r="A18" s="11"/>
      <c r="B18" s="11" t="s">
        <v>65</v>
      </c>
      <c r="C18" s="124"/>
      <c r="D18" s="124"/>
      <c r="E18" s="124"/>
      <c r="F18" s="124">
        <v>180554823</v>
      </c>
      <c r="G18" s="124">
        <v>39696881</v>
      </c>
      <c r="H18" s="124">
        <v>3766136</v>
      </c>
      <c r="I18" s="124"/>
      <c r="J18" s="124">
        <v>921452</v>
      </c>
      <c r="K18" s="11"/>
      <c r="L18" s="11">
        <f t="shared" si="0"/>
        <v>224939292</v>
      </c>
      <c r="M18" s="124">
        <v>203226700</v>
      </c>
      <c r="N18" s="1"/>
      <c r="O18" s="1"/>
      <c r="P18" s="1"/>
      <c r="Q18" s="1"/>
      <c r="R18" s="1"/>
      <c r="S18" s="1"/>
      <c r="T18" s="1"/>
    </row>
    <row r="19" spans="1:20">
      <c r="A19" s="11"/>
      <c r="B19" s="11" t="s">
        <v>66</v>
      </c>
      <c r="C19" s="124"/>
      <c r="D19" s="124"/>
      <c r="E19" s="124"/>
      <c r="F19" s="124">
        <v>257662494</v>
      </c>
      <c r="G19" s="124"/>
      <c r="H19" s="124"/>
      <c r="I19" s="124"/>
      <c r="J19" s="124"/>
      <c r="K19" s="11"/>
      <c r="L19" s="11">
        <f t="shared" si="0"/>
        <v>257662494</v>
      </c>
      <c r="M19" s="124">
        <v>232087278</v>
      </c>
      <c r="N19" s="1"/>
      <c r="O19" s="1"/>
      <c r="P19" s="1"/>
      <c r="Q19" s="1"/>
      <c r="R19" s="1"/>
      <c r="S19" s="1"/>
      <c r="T19" s="1"/>
    </row>
    <row r="20" spans="1:20">
      <c r="A20" s="11"/>
      <c r="B20" s="11" t="s">
        <v>67</v>
      </c>
      <c r="C20" s="124"/>
      <c r="D20" s="124">
        <v>33544</v>
      </c>
      <c r="E20" s="124">
        <v>19414336</v>
      </c>
      <c r="F20" s="124"/>
      <c r="G20" s="124"/>
      <c r="H20" s="124"/>
      <c r="I20" s="124"/>
      <c r="J20" s="124"/>
      <c r="K20" s="11"/>
      <c r="L20" s="11">
        <f t="shared" si="0"/>
        <v>19447880</v>
      </c>
      <c r="M20" s="124">
        <v>19814946</v>
      </c>
      <c r="N20" s="1"/>
      <c r="O20" s="1"/>
      <c r="P20" s="1"/>
      <c r="Q20" s="1"/>
      <c r="R20" s="1"/>
      <c r="S20" s="1"/>
      <c r="T20" s="1"/>
    </row>
    <row r="21" spans="1:20">
      <c r="A21" s="11"/>
      <c r="B21" s="11" t="s">
        <v>68</v>
      </c>
      <c r="C21" s="124">
        <v>20105278</v>
      </c>
      <c r="D21" s="124">
        <v>57796</v>
      </c>
      <c r="E21" s="124"/>
      <c r="F21" s="124"/>
      <c r="G21" s="124"/>
      <c r="H21" s="124"/>
      <c r="I21" s="124"/>
      <c r="J21" s="124">
        <v>2040</v>
      </c>
      <c r="K21" s="11"/>
      <c r="L21" s="11">
        <f t="shared" si="0"/>
        <v>20165114</v>
      </c>
      <c r="M21" s="124">
        <v>17672556</v>
      </c>
      <c r="N21" s="1"/>
      <c r="O21" s="1"/>
      <c r="P21" s="1"/>
      <c r="Q21" s="1"/>
      <c r="R21" s="1"/>
      <c r="S21" s="1"/>
      <c r="T21" s="1"/>
    </row>
    <row r="22" spans="1:20">
      <c r="A22" s="11"/>
      <c r="B22" s="11" t="s">
        <v>69</v>
      </c>
      <c r="C22" s="124">
        <v>1279347</v>
      </c>
      <c r="D22" s="124"/>
      <c r="E22" s="124"/>
      <c r="F22" s="124"/>
      <c r="G22" s="124"/>
      <c r="H22" s="124"/>
      <c r="I22" s="124"/>
      <c r="J22" s="124"/>
      <c r="K22" s="11"/>
      <c r="L22" s="11">
        <f t="shared" si="0"/>
        <v>1279347</v>
      </c>
      <c r="M22" s="124">
        <v>1134394</v>
      </c>
      <c r="N22" s="1"/>
      <c r="O22" s="1"/>
      <c r="P22" s="1"/>
      <c r="Q22" s="1"/>
      <c r="R22" s="1"/>
      <c r="S22" s="1"/>
      <c r="T22" s="1"/>
    </row>
    <row r="23" spans="1:20">
      <c r="A23" s="11"/>
      <c r="B23" s="11" t="s">
        <v>70</v>
      </c>
      <c r="C23" s="124">
        <v>14863748</v>
      </c>
      <c r="D23" s="124">
        <v>5233814</v>
      </c>
      <c r="E23" s="124">
        <v>3219</v>
      </c>
      <c r="F23" s="124"/>
      <c r="G23" s="124">
        <v>1209182</v>
      </c>
      <c r="H23" s="124">
        <v>1749675</v>
      </c>
      <c r="I23" s="124"/>
      <c r="J23" s="124">
        <v>163941931</v>
      </c>
      <c r="K23" s="11"/>
      <c r="L23" s="11">
        <f t="shared" si="0"/>
        <v>187001569</v>
      </c>
      <c r="M23" s="124">
        <v>157778167</v>
      </c>
      <c r="N23" s="1"/>
      <c r="O23" s="1"/>
      <c r="P23" s="1"/>
      <c r="Q23" s="1"/>
      <c r="R23" s="1"/>
      <c r="S23" s="1"/>
      <c r="T23" s="1"/>
    </row>
    <row r="24" spans="1:20">
      <c r="A24" s="11"/>
      <c r="B24" s="11" t="s">
        <v>71</v>
      </c>
      <c r="C24" s="124">
        <v>35078</v>
      </c>
      <c r="D24" s="124">
        <v>4379</v>
      </c>
      <c r="E24" s="124"/>
      <c r="F24" s="124"/>
      <c r="G24" s="124">
        <v>2393442</v>
      </c>
      <c r="H24" s="124"/>
      <c r="I24" s="124"/>
      <c r="J24" s="124"/>
      <c r="K24" s="11"/>
      <c r="L24" s="11">
        <f t="shared" si="0"/>
        <v>2432899</v>
      </c>
      <c r="M24" s="124">
        <v>1032220</v>
      </c>
      <c r="N24" s="1"/>
      <c r="O24" s="1"/>
      <c r="P24" s="1"/>
      <c r="Q24" s="1"/>
      <c r="R24" s="1"/>
      <c r="S24" s="1"/>
      <c r="T24" s="1"/>
    </row>
    <row r="25" spans="1:20">
      <c r="A25" s="11"/>
      <c r="B25" s="11" t="s">
        <v>72</v>
      </c>
      <c r="C25" s="124"/>
      <c r="D25" s="124"/>
      <c r="E25" s="124"/>
      <c r="F25" s="124"/>
      <c r="G25" s="124"/>
      <c r="H25" s="124"/>
      <c r="I25" s="124">
        <v>27182147</v>
      </c>
      <c r="J25" s="124"/>
      <c r="K25" s="11"/>
      <c r="L25" s="11">
        <f t="shared" si="0"/>
        <v>27182147</v>
      </c>
      <c r="M25" s="124">
        <v>14944806</v>
      </c>
      <c r="N25" s="1"/>
      <c r="O25" s="1"/>
      <c r="P25" s="1"/>
      <c r="Q25" s="1"/>
      <c r="R25" s="1"/>
      <c r="S25" s="1"/>
      <c r="T25" s="1"/>
    </row>
    <row r="26" spans="1:20">
      <c r="A26" s="11"/>
      <c r="B26" s="11" t="s">
        <v>73</v>
      </c>
      <c r="C26" s="124"/>
      <c r="D26" s="124"/>
      <c r="E26" s="124"/>
      <c r="F26" s="124"/>
      <c r="G26" s="124"/>
      <c r="H26" s="124"/>
      <c r="I26" s="124">
        <v>454421185</v>
      </c>
      <c r="J26" s="124"/>
      <c r="K26" s="11"/>
      <c r="L26" s="11">
        <f t="shared" si="0"/>
        <v>454421185</v>
      </c>
      <c r="M26" s="124">
        <v>434427514</v>
      </c>
      <c r="N26" s="1"/>
      <c r="O26" s="1"/>
      <c r="P26" s="1"/>
      <c r="Q26" s="1"/>
      <c r="R26" s="1"/>
      <c r="S26" s="1"/>
      <c r="T26" s="1"/>
    </row>
    <row r="27" spans="1:20">
      <c r="A27" s="11"/>
      <c r="B27" s="11" t="s">
        <v>74</v>
      </c>
      <c r="C27" s="124"/>
      <c r="D27" s="124"/>
      <c r="E27" s="124"/>
      <c r="F27" s="124"/>
      <c r="G27" s="124"/>
      <c r="H27" s="124"/>
      <c r="I27" s="124">
        <v>75848613</v>
      </c>
      <c r="J27" s="124"/>
      <c r="K27" s="11"/>
      <c r="L27" s="11">
        <f t="shared" si="0"/>
        <v>75848613</v>
      </c>
      <c r="M27" s="124">
        <v>71743926</v>
      </c>
      <c r="N27" s="1"/>
      <c r="O27" s="1"/>
      <c r="P27" s="1"/>
      <c r="Q27" s="1"/>
      <c r="R27" s="1"/>
      <c r="S27" s="1"/>
      <c r="T27" s="1"/>
    </row>
    <row r="28" spans="1:20">
      <c r="A28" s="11"/>
      <c r="B28" s="11" t="s">
        <v>75</v>
      </c>
      <c r="C28" s="124"/>
      <c r="D28" s="124"/>
      <c r="E28" s="124"/>
      <c r="F28" s="124"/>
      <c r="G28" s="124"/>
      <c r="H28" s="124"/>
      <c r="I28" s="124">
        <v>70579665</v>
      </c>
      <c r="J28" s="124"/>
      <c r="K28" s="11"/>
      <c r="L28" s="11">
        <f t="shared" si="0"/>
        <v>70579665</v>
      </c>
      <c r="M28" s="124">
        <v>65792442</v>
      </c>
      <c r="N28" s="1"/>
      <c r="O28" s="1"/>
      <c r="P28" s="1"/>
      <c r="Q28" s="1"/>
      <c r="R28" s="1"/>
      <c r="S28" s="1"/>
      <c r="T28" s="1"/>
    </row>
    <row r="29" spans="1:20">
      <c r="A29" s="11"/>
      <c r="B29" s="11" t="s">
        <v>76</v>
      </c>
      <c r="C29" s="124"/>
      <c r="D29" s="124"/>
      <c r="E29" s="124"/>
      <c r="F29" s="124"/>
      <c r="G29" s="124"/>
      <c r="H29" s="124"/>
      <c r="I29" s="124">
        <v>38776118</v>
      </c>
      <c r="J29" s="124"/>
      <c r="K29" s="11"/>
      <c r="L29" s="11">
        <f t="shared" si="0"/>
        <v>38776118</v>
      </c>
      <c r="M29" s="124">
        <v>35240487</v>
      </c>
      <c r="N29" s="1"/>
      <c r="O29" s="1"/>
      <c r="P29" s="1"/>
      <c r="Q29" s="1"/>
      <c r="R29" s="1"/>
      <c r="S29" s="1"/>
      <c r="T29" s="1"/>
    </row>
    <row r="30" spans="1:20">
      <c r="A30" s="11"/>
      <c r="B30" s="11" t="s">
        <v>77</v>
      </c>
      <c r="C30" s="125"/>
      <c r="D30" s="125"/>
      <c r="E30" s="125"/>
      <c r="F30" s="125"/>
      <c r="G30" s="125"/>
      <c r="H30" s="125"/>
      <c r="I30" s="125">
        <v>118598178</v>
      </c>
      <c r="J30" s="125"/>
      <c r="K30" s="20"/>
      <c r="L30" s="11">
        <f t="shared" si="0"/>
        <v>118598178</v>
      </c>
      <c r="M30" s="125">
        <v>73366216</v>
      </c>
      <c r="N30" s="1"/>
      <c r="O30" s="1"/>
      <c r="P30" s="1"/>
      <c r="Q30" s="1"/>
      <c r="R30" s="1"/>
      <c r="S30" s="1"/>
      <c r="T30" s="1"/>
    </row>
    <row r="31" spans="1:20" ht="7.15" customHeight="1">
      <c r="A31" s="11"/>
      <c r="B31" s="11"/>
      <c r="C31" s="21"/>
      <c r="D31" s="21"/>
      <c r="E31" s="21"/>
      <c r="F31" s="21"/>
      <c r="G31" s="21"/>
      <c r="H31" s="21"/>
      <c r="I31" s="22"/>
      <c r="J31" s="21"/>
      <c r="K31" s="21"/>
      <c r="L31" s="21"/>
      <c r="M31" s="21"/>
      <c r="N31" s="1"/>
      <c r="O31" s="1"/>
      <c r="P31" s="1"/>
      <c r="Q31" s="1"/>
      <c r="R31" s="1"/>
      <c r="S31" s="1"/>
      <c r="T31" s="1"/>
    </row>
    <row r="32" spans="1:20" ht="7.1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"/>
      <c r="O32" s="1"/>
      <c r="P32" s="1"/>
      <c r="Q32" s="1"/>
      <c r="R32" s="1"/>
      <c r="S32" s="1"/>
      <c r="T32" s="1"/>
    </row>
    <row r="33" spans="1:20" ht="15.75">
      <c r="A33" s="11"/>
      <c r="B33" s="23" t="s">
        <v>78</v>
      </c>
      <c r="C33" s="11">
        <f t="shared" ref="C33:J33" si="1">SUM(C16:C31)</f>
        <v>85921469</v>
      </c>
      <c r="D33" s="11">
        <f t="shared" si="1"/>
        <v>40932225</v>
      </c>
      <c r="E33" s="11">
        <f t="shared" si="1"/>
        <v>23107697</v>
      </c>
      <c r="F33" s="11">
        <f t="shared" si="1"/>
        <v>474231214</v>
      </c>
      <c r="G33" s="11">
        <f t="shared" si="1"/>
        <v>122962363</v>
      </c>
      <c r="H33" s="11">
        <f t="shared" si="1"/>
        <v>8442584</v>
      </c>
      <c r="I33" s="11">
        <f t="shared" si="1"/>
        <v>785405906</v>
      </c>
      <c r="J33" s="11">
        <f t="shared" si="1"/>
        <v>174779096</v>
      </c>
      <c r="K33" s="11"/>
      <c r="L33" s="11">
        <f>SUM(L16:L31)</f>
        <v>1715782554</v>
      </c>
      <c r="M33" s="11">
        <v>1486378763</v>
      </c>
      <c r="N33" s="1"/>
      <c r="O33" s="1"/>
      <c r="P33" s="1"/>
      <c r="Q33" s="1"/>
      <c r="R33" s="1"/>
      <c r="S33" s="1"/>
      <c r="T33" s="1"/>
    </row>
    <row r="34" spans="1:20" ht="15.75">
      <c r="A34" s="11"/>
      <c r="B34" s="2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"/>
      <c r="O34" s="1"/>
      <c r="P34" s="1"/>
      <c r="Q34" s="1"/>
      <c r="R34" s="1"/>
      <c r="S34" s="1"/>
      <c r="T34" s="1"/>
    </row>
    <row r="35" spans="1:20">
      <c r="A35" s="11"/>
      <c r="B35" s="1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1"/>
      <c r="O35" s="1"/>
      <c r="P35" s="1"/>
      <c r="Q35" s="1"/>
      <c r="R35" s="1"/>
      <c r="S35" s="1"/>
      <c r="T35" s="1"/>
    </row>
    <row r="36" spans="1:20" ht="15.75">
      <c r="A36" s="19" t="s">
        <v>79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"/>
      <c r="O36" s="1"/>
      <c r="P36" s="1"/>
      <c r="Q36" s="1"/>
      <c r="R36" s="1"/>
      <c r="S36" s="1"/>
      <c r="T36" s="1"/>
    </row>
    <row r="37" spans="1:20" ht="7.1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"/>
      <c r="O37" s="1"/>
      <c r="P37" s="1"/>
      <c r="Q37" s="1"/>
      <c r="R37" s="1"/>
      <c r="S37" s="1"/>
      <c r="T37" s="1"/>
    </row>
    <row r="38" spans="1:20" ht="15.75">
      <c r="A38" s="23" t="s">
        <v>80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"/>
      <c r="O38" s="1"/>
      <c r="P38" s="1"/>
      <c r="Q38" s="1"/>
      <c r="R38" s="1"/>
      <c r="S38" s="1"/>
      <c r="T38" s="1"/>
    </row>
    <row r="39" spans="1:20">
      <c r="A39" s="11"/>
      <c r="B39" s="11" t="s">
        <v>81</v>
      </c>
      <c r="C39" s="124">
        <v>38663533</v>
      </c>
      <c r="D39" s="124">
        <v>6101243</v>
      </c>
      <c r="E39" s="124">
        <v>18363</v>
      </c>
      <c r="F39" s="124">
        <v>26274454</v>
      </c>
      <c r="G39" s="124">
        <v>6348987</v>
      </c>
      <c r="H39" s="124"/>
      <c r="I39" s="124"/>
      <c r="J39" s="124">
        <v>261863</v>
      </c>
      <c r="K39" s="11"/>
      <c r="L39" s="11">
        <f>SUM(C39:J39)</f>
        <v>77668443</v>
      </c>
      <c r="M39" s="124">
        <v>50491751</v>
      </c>
      <c r="N39" s="1"/>
      <c r="O39" s="1"/>
      <c r="P39" s="1"/>
      <c r="Q39" s="1"/>
      <c r="R39" s="1"/>
      <c r="S39" s="1"/>
      <c r="T39" s="1"/>
    </row>
    <row r="40" spans="1:20">
      <c r="A40" s="11"/>
      <c r="B40" s="11" t="s">
        <v>82</v>
      </c>
      <c r="C40" s="124">
        <v>7590723</v>
      </c>
      <c r="D40" s="124">
        <v>5855965</v>
      </c>
      <c r="E40" s="124">
        <v>384844</v>
      </c>
      <c r="F40" s="124">
        <v>165019307</v>
      </c>
      <c r="G40" s="124">
        <v>4402250</v>
      </c>
      <c r="H40" s="124">
        <v>1989930</v>
      </c>
      <c r="I40" s="124"/>
      <c r="J40" s="124">
        <v>1758550</v>
      </c>
      <c r="K40" s="11"/>
      <c r="L40" s="11">
        <f t="shared" ref="L40:L46" si="2">SUM(C40:J40)</f>
        <v>187001569</v>
      </c>
      <c r="M40" s="124">
        <v>157778167</v>
      </c>
      <c r="N40" s="1"/>
      <c r="O40" s="1"/>
      <c r="P40" s="1"/>
      <c r="Q40" s="1"/>
      <c r="R40" s="1"/>
      <c r="S40" s="1"/>
      <c r="T40" s="1"/>
    </row>
    <row r="41" spans="1:20">
      <c r="A41" s="11"/>
      <c r="B41" s="11" t="s">
        <v>83</v>
      </c>
      <c r="C41" s="124">
        <v>3116276</v>
      </c>
      <c r="D41" s="124"/>
      <c r="E41" s="124"/>
      <c r="F41" s="124">
        <v>9186010</v>
      </c>
      <c r="G41" s="124"/>
      <c r="H41" s="124"/>
      <c r="I41" s="124"/>
      <c r="J41" s="124"/>
      <c r="K41" s="11"/>
      <c r="L41" s="11">
        <f t="shared" si="2"/>
        <v>12302286</v>
      </c>
      <c r="M41" s="124">
        <v>3286560</v>
      </c>
      <c r="N41" s="1"/>
      <c r="O41" s="1"/>
      <c r="P41" s="1"/>
      <c r="Q41" s="1"/>
      <c r="R41" s="1"/>
      <c r="S41" s="1"/>
      <c r="T41" s="1"/>
    </row>
    <row r="42" spans="1:20">
      <c r="A42" s="11"/>
      <c r="B42" s="11" t="s">
        <v>84</v>
      </c>
      <c r="C42" s="124">
        <v>742543</v>
      </c>
      <c r="D42" s="124"/>
      <c r="E42" s="124"/>
      <c r="F42" s="124">
        <v>1281711</v>
      </c>
      <c r="G42" s="124"/>
      <c r="H42" s="124"/>
      <c r="I42" s="124"/>
      <c r="J42" s="124">
        <v>460947</v>
      </c>
      <c r="K42" s="11"/>
      <c r="L42" s="11">
        <f t="shared" si="2"/>
        <v>2485201</v>
      </c>
      <c r="M42" s="124">
        <v>2906794</v>
      </c>
      <c r="N42" s="1"/>
      <c r="O42" s="1"/>
      <c r="P42" s="1"/>
      <c r="Q42" s="1"/>
      <c r="R42" s="1"/>
      <c r="S42" s="1"/>
      <c r="T42" s="1"/>
    </row>
    <row r="43" spans="1:20">
      <c r="A43" s="11"/>
      <c r="B43" s="11" t="s">
        <v>85</v>
      </c>
      <c r="C43" s="124"/>
      <c r="D43" s="124"/>
      <c r="E43" s="124"/>
      <c r="F43" s="124"/>
      <c r="G43" s="124"/>
      <c r="H43" s="124"/>
      <c r="I43" s="124"/>
      <c r="J43" s="124">
        <v>172297736</v>
      </c>
      <c r="K43" s="11"/>
      <c r="L43" s="11">
        <f t="shared" si="2"/>
        <v>172297736</v>
      </c>
      <c r="M43" s="124">
        <v>149735829</v>
      </c>
      <c r="N43" s="1"/>
      <c r="O43" s="1"/>
      <c r="P43" s="1"/>
      <c r="Q43" s="1"/>
      <c r="R43" s="1"/>
      <c r="S43" s="1"/>
      <c r="T43" s="1"/>
    </row>
    <row r="44" spans="1:20">
      <c r="A44" s="1"/>
      <c r="B44" s="1" t="s">
        <v>86</v>
      </c>
      <c r="C44" s="126"/>
      <c r="D44" s="126"/>
      <c r="E44" s="126"/>
      <c r="F44" s="126"/>
      <c r="G44" s="126"/>
      <c r="H44" s="127">
        <v>314892</v>
      </c>
      <c r="I44" s="126"/>
      <c r="J44" s="126"/>
      <c r="K44" s="1"/>
      <c r="L44" s="11">
        <f t="shared" si="2"/>
        <v>314892</v>
      </c>
      <c r="M44" s="124">
        <v>393049</v>
      </c>
      <c r="N44" s="1"/>
      <c r="O44" s="1"/>
      <c r="P44" s="1"/>
      <c r="Q44" s="1"/>
      <c r="R44" s="1"/>
      <c r="S44" s="1"/>
      <c r="T44" s="1"/>
    </row>
    <row r="45" spans="1:20">
      <c r="A45" s="11"/>
      <c r="B45" s="11" t="s">
        <v>87</v>
      </c>
      <c r="C45" s="124"/>
      <c r="D45" s="124"/>
      <c r="E45" s="124"/>
      <c r="F45" s="124"/>
      <c r="G45" s="124"/>
      <c r="H45" s="124"/>
      <c r="I45" s="124">
        <v>151447301</v>
      </c>
      <c r="J45" s="124"/>
      <c r="K45" s="11"/>
      <c r="L45" s="11">
        <f t="shared" si="2"/>
        <v>151447301</v>
      </c>
      <c r="M45" s="124">
        <v>128328418</v>
      </c>
      <c r="N45" s="1"/>
      <c r="O45" s="1"/>
      <c r="P45" s="1"/>
      <c r="Q45" s="1"/>
      <c r="R45" s="1"/>
      <c r="S45" s="1"/>
      <c r="T45" s="1"/>
    </row>
    <row r="46" spans="1:20">
      <c r="A46" s="11"/>
      <c r="B46" s="11" t="s">
        <v>88</v>
      </c>
      <c r="C46" s="125"/>
      <c r="D46" s="125"/>
      <c r="E46" s="125"/>
      <c r="F46" s="125"/>
      <c r="G46" s="125"/>
      <c r="H46" s="125"/>
      <c r="I46" s="125">
        <v>12180269</v>
      </c>
      <c r="J46" s="125"/>
      <c r="K46" s="20"/>
      <c r="L46" s="11">
        <f t="shared" si="2"/>
        <v>12180269</v>
      </c>
      <c r="M46" s="125">
        <v>12584836</v>
      </c>
      <c r="N46" s="1"/>
      <c r="O46" s="1"/>
      <c r="P46" s="1"/>
      <c r="Q46" s="1"/>
      <c r="R46" s="1"/>
      <c r="S46" s="1"/>
      <c r="T46" s="1"/>
    </row>
    <row r="47" spans="1:20" ht="7.15" customHeight="1">
      <c r="A47" s="11"/>
      <c r="B47" s="1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"/>
      <c r="O47" s="1"/>
      <c r="P47" s="1"/>
      <c r="Q47" s="1"/>
      <c r="R47" s="1"/>
      <c r="S47" s="1"/>
      <c r="T47" s="1"/>
    </row>
    <row r="48" spans="1:20" ht="7.1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"/>
      <c r="O48" s="1"/>
      <c r="P48" s="1"/>
      <c r="Q48" s="1"/>
      <c r="R48" s="1"/>
      <c r="S48" s="1"/>
      <c r="T48" s="1"/>
    </row>
    <row r="49" spans="1:20" ht="15.75">
      <c r="A49" s="11"/>
      <c r="B49" s="23" t="s">
        <v>89</v>
      </c>
      <c r="C49" s="11">
        <f t="shared" ref="C49:J49" si="3">SUM(C38:C47)</f>
        <v>50113075</v>
      </c>
      <c r="D49" s="11">
        <f t="shared" si="3"/>
        <v>11957208</v>
      </c>
      <c r="E49" s="11">
        <f t="shared" si="3"/>
        <v>403207</v>
      </c>
      <c r="F49" s="11">
        <f t="shared" si="3"/>
        <v>201761482</v>
      </c>
      <c r="G49" s="11">
        <f t="shared" si="3"/>
        <v>10751237</v>
      </c>
      <c r="H49" s="11">
        <f t="shared" si="3"/>
        <v>2304822</v>
      </c>
      <c r="I49" s="11">
        <f t="shared" si="3"/>
        <v>163627570</v>
      </c>
      <c r="J49" s="11">
        <f t="shared" si="3"/>
        <v>174779096</v>
      </c>
      <c r="K49" s="11"/>
      <c r="L49" s="11">
        <f>SUM(L38:L47)</f>
        <v>615697697</v>
      </c>
      <c r="M49" s="11">
        <v>505505404</v>
      </c>
      <c r="N49" s="1"/>
      <c r="O49" s="1"/>
      <c r="P49" s="1"/>
      <c r="Q49" s="1"/>
      <c r="R49" s="1"/>
      <c r="S49" s="1"/>
      <c r="T49" s="1"/>
    </row>
    <row r="50" spans="1:20" ht="7.1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"/>
      <c r="O50" s="1"/>
      <c r="P50" s="1"/>
      <c r="Q50" s="1"/>
      <c r="R50" s="1"/>
      <c r="S50" s="1"/>
      <c r="T50" s="1"/>
    </row>
    <row r="51" spans="1:20" ht="15.75">
      <c r="A51" s="23" t="s">
        <v>90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"/>
      <c r="O51" s="1"/>
      <c r="P51" s="1"/>
      <c r="Q51" s="1"/>
      <c r="R51" s="1"/>
      <c r="S51" s="1"/>
      <c r="T51" s="1"/>
    </row>
    <row r="52" spans="1:20">
      <c r="A52" s="11"/>
      <c r="B52" s="11" t="s">
        <v>91</v>
      </c>
      <c r="C52" s="124">
        <v>35808394</v>
      </c>
      <c r="D52" s="124"/>
      <c r="E52" s="128"/>
      <c r="F52" s="128"/>
      <c r="G52" s="128"/>
      <c r="H52" s="128"/>
      <c r="I52" s="128"/>
      <c r="J52" s="128"/>
      <c r="K52" s="11"/>
      <c r="L52" s="11">
        <f>SUM(C52:J52)</f>
        <v>35808394</v>
      </c>
      <c r="M52" s="124">
        <v>30037612</v>
      </c>
      <c r="N52" s="1"/>
      <c r="O52" s="1"/>
      <c r="P52" s="1"/>
      <c r="Q52" s="1"/>
      <c r="R52" s="1"/>
      <c r="S52" s="1"/>
      <c r="T52" s="1"/>
    </row>
    <row r="53" spans="1:20">
      <c r="A53" s="1"/>
      <c r="B53" s="1" t="s">
        <v>54</v>
      </c>
      <c r="C53" s="126"/>
      <c r="D53" s="129">
        <v>28975017</v>
      </c>
      <c r="E53" s="127"/>
      <c r="F53" s="127"/>
      <c r="G53" s="127"/>
      <c r="H53" s="127"/>
      <c r="I53" s="127"/>
      <c r="J53" s="127"/>
      <c r="K53" s="1"/>
      <c r="L53" s="11">
        <f t="shared" ref="L53:L59" si="4">SUM(C53:J53)</f>
        <v>28975017</v>
      </c>
      <c r="M53" s="124">
        <v>23250045</v>
      </c>
      <c r="N53" s="1"/>
      <c r="O53" s="1"/>
      <c r="P53" s="1"/>
      <c r="Q53" s="1"/>
      <c r="R53" s="1"/>
      <c r="S53" s="1"/>
      <c r="T53" s="1"/>
    </row>
    <row r="54" spans="1:20">
      <c r="A54" s="1"/>
      <c r="B54" s="1" t="s">
        <v>92</v>
      </c>
      <c r="C54" s="126"/>
      <c r="D54" s="126"/>
      <c r="E54" s="127">
        <v>16134322</v>
      </c>
      <c r="F54" s="127"/>
      <c r="G54" s="127"/>
      <c r="H54" s="127"/>
      <c r="I54" s="127"/>
      <c r="J54" s="127"/>
      <c r="K54" s="1"/>
      <c r="L54" s="11">
        <f t="shared" si="4"/>
        <v>16134322</v>
      </c>
      <c r="M54" s="124">
        <v>16058710</v>
      </c>
      <c r="N54" s="1"/>
      <c r="O54" s="1"/>
      <c r="P54" s="1"/>
      <c r="Q54" s="1"/>
      <c r="R54" s="1"/>
      <c r="S54" s="1"/>
      <c r="T54" s="1"/>
    </row>
    <row r="55" spans="1:20">
      <c r="A55" s="1"/>
      <c r="B55" s="1" t="s">
        <v>93</v>
      </c>
      <c r="C55" s="126"/>
      <c r="D55" s="126"/>
      <c r="E55" s="127">
        <v>6570168</v>
      </c>
      <c r="F55" s="127"/>
      <c r="G55" s="127"/>
      <c r="H55" s="127"/>
      <c r="I55" s="127"/>
      <c r="J55" s="127"/>
      <c r="K55" s="1"/>
      <c r="L55" s="11">
        <f t="shared" si="4"/>
        <v>6570168</v>
      </c>
      <c r="M55" s="124">
        <v>6382558</v>
      </c>
      <c r="N55" s="1"/>
      <c r="O55" s="1"/>
      <c r="P55" s="1"/>
      <c r="Q55" s="1"/>
      <c r="R55" s="1"/>
      <c r="S55" s="1"/>
      <c r="T55" s="1"/>
    </row>
    <row r="56" spans="1:20">
      <c r="A56" s="1"/>
      <c r="B56" s="1" t="s">
        <v>94</v>
      </c>
      <c r="C56" s="126"/>
      <c r="D56" s="126"/>
      <c r="E56" s="127"/>
      <c r="F56" s="127">
        <v>272469732</v>
      </c>
      <c r="G56" s="127"/>
      <c r="H56" s="127"/>
      <c r="I56" s="127"/>
      <c r="J56" s="127"/>
      <c r="K56" s="1"/>
      <c r="L56" s="11">
        <f t="shared" si="4"/>
        <v>272469732</v>
      </c>
      <c r="M56" s="124">
        <v>275916539</v>
      </c>
      <c r="N56" s="1"/>
      <c r="O56" s="1"/>
      <c r="P56" s="1"/>
      <c r="Q56" s="1"/>
      <c r="R56" s="1"/>
      <c r="S56" s="1"/>
      <c r="T56" s="1"/>
    </row>
    <row r="57" spans="1:20">
      <c r="A57" s="1"/>
      <c r="B57" s="1" t="s">
        <v>95</v>
      </c>
      <c r="C57" s="126"/>
      <c r="D57" s="126"/>
      <c r="E57" s="127"/>
      <c r="F57" s="127"/>
      <c r="G57" s="127">
        <v>112211126</v>
      </c>
      <c r="H57" s="127"/>
      <c r="I57" s="127"/>
      <c r="J57" s="127"/>
      <c r="K57" s="1"/>
      <c r="L57" s="11">
        <f t="shared" si="4"/>
        <v>112211126</v>
      </c>
      <c r="M57" s="124">
        <v>63097280</v>
      </c>
      <c r="N57" s="1"/>
      <c r="O57" s="1"/>
      <c r="P57" s="1"/>
      <c r="Q57" s="1"/>
      <c r="R57" s="1"/>
      <c r="S57" s="1"/>
      <c r="T57" s="1"/>
    </row>
    <row r="58" spans="1:20">
      <c r="A58" s="1"/>
      <c r="B58" s="1" t="s">
        <v>96</v>
      </c>
      <c r="C58" s="126"/>
      <c r="D58" s="126"/>
      <c r="E58" s="127"/>
      <c r="F58" s="127"/>
      <c r="G58" s="127"/>
      <c r="H58" s="127">
        <v>6137762</v>
      </c>
      <c r="I58" s="127"/>
      <c r="J58" s="127"/>
      <c r="K58" s="1"/>
      <c r="L58" s="11">
        <f t="shared" si="4"/>
        <v>6137762</v>
      </c>
      <c r="M58" s="124">
        <v>11528478</v>
      </c>
      <c r="N58" s="1"/>
      <c r="O58" s="1"/>
      <c r="P58" s="1"/>
      <c r="Q58" s="1"/>
      <c r="R58" s="1"/>
      <c r="S58" s="1"/>
      <c r="T58" s="1"/>
    </row>
    <row r="59" spans="1:20">
      <c r="A59" s="11"/>
      <c r="B59" s="11" t="s">
        <v>97</v>
      </c>
      <c r="C59" s="125"/>
      <c r="D59" s="125"/>
      <c r="E59" s="125"/>
      <c r="F59" s="125"/>
      <c r="G59" s="125"/>
      <c r="H59" s="125"/>
      <c r="I59" s="125">
        <v>621778336</v>
      </c>
      <c r="J59" s="125"/>
      <c r="K59" s="20"/>
      <c r="L59" s="11">
        <f t="shared" si="4"/>
        <v>621778336</v>
      </c>
      <c r="M59" s="125">
        <v>554602137</v>
      </c>
      <c r="N59" s="1"/>
      <c r="O59" s="1"/>
      <c r="P59" s="1"/>
      <c r="Q59" s="1"/>
      <c r="R59" s="1"/>
      <c r="S59" s="1"/>
      <c r="T59" s="1"/>
    </row>
    <row r="60" spans="1:20" ht="7.15" customHeight="1">
      <c r="A60" s="11"/>
      <c r="B60" s="1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"/>
      <c r="O60" s="1"/>
      <c r="P60" s="1"/>
      <c r="Q60" s="1"/>
      <c r="R60" s="1"/>
      <c r="S60" s="1"/>
      <c r="T60" s="1"/>
    </row>
    <row r="61" spans="1:20" ht="7.15" customHeight="1">
      <c r="A61" s="11"/>
      <c r="B61" s="11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1"/>
      <c r="O61" s="1"/>
      <c r="P61" s="1"/>
      <c r="Q61" s="1"/>
      <c r="R61" s="1"/>
      <c r="S61" s="1"/>
      <c r="T61" s="1"/>
    </row>
    <row r="62" spans="1:20" ht="15.75">
      <c r="A62" s="11"/>
      <c r="B62" s="23" t="s">
        <v>98</v>
      </c>
      <c r="C62" s="11">
        <f t="shared" ref="C62:J62" si="5">SUM(C51:C60)</f>
        <v>35808394</v>
      </c>
      <c r="D62" s="11">
        <f t="shared" si="5"/>
        <v>28975017</v>
      </c>
      <c r="E62" s="11">
        <f t="shared" si="5"/>
        <v>22704490</v>
      </c>
      <c r="F62" s="11">
        <f t="shared" si="5"/>
        <v>272469732</v>
      </c>
      <c r="G62" s="11">
        <f t="shared" si="5"/>
        <v>112211126</v>
      </c>
      <c r="H62" s="11">
        <f t="shared" si="5"/>
        <v>6137762</v>
      </c>
      <c r="I62" s="11">
        <f t="shared" si="5"/>
        <v>621778336</v>
      </c>
      <c r="J62" s="11">
        <f t="shared" si="5"/>
        <v>0</v>
      </c>
      <c r="K62" s="11"/>
      <c r="L62" s="11">
        <f>SUM(L51:L60)</f>
        <v>1100084857</v>
      </c>
      <c r="M62" s="11">
        <v>980873359</v>
      </c>
      <c r="N62" s="1"/>
      <c r="O62" s="1"/>
      <c r="P62" s="1"/>
      <c r="Q62" s="1"/>
      <c r="R62" s="1"/>
      <c r="S62" s="1"/>
      <c r="T62" s="1"/>
    </row>
    <row r="63" spans="1:20">
      <c r="A63" s="11"/>
      <c r="B63" s="11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1"/>
      <c r="O63" s="1"/>
      <c r="P63" s="1"/>
      <c r="Q63" s="1"/>
      <c r="R63" s="1"/>
      <c r="S63" s="1"/>
      <c r="T63" s="1"/>
    </row>
    <row r="64" spans="1:20" ht="15.75">
      <c r="A64" s="1"/>
      <c r="B64" s="23" t="s">
        <v>99</v>
      </c>
      <c r="C64" s="11">
        <f t="shared" ref="C64:J64" si="6">C49+C62</f>
        <v>85921469</v>
      </c>
      <c r="D64" s="11">
        <f t="shared" si="6"/>
        <v>40932225</v>
      </c>
      <c r="E64" s="11">
        <f t="shared" si="6"/>
        <v>23107697</v>
      </c>
      <c r="F64" s="11">
        <f t="shared" si="6"/>
        <v>474231214</v>
      </c>
      <c r="G64" s="11">
        <f t="shared" si="6"/>
        <v>122962363</v>
      </c>
      <c r="H64" s="11">
        <f t="shared" si="6"/>
        <v>8442584</v>
      </c>
      <c r="I64" s="11">
        <f t="shared" si="6"/>
        <v>785405906</v>
      </c>
      <c r="J64" s="11">
        <f t="shared" si="6"/>
        <v>174779096</v>
      </c>
      <c r="K64" s="11"/>
      <c r="L64" s="11">
        <f>L49+L62</f>
        <v>1715782554</v>
      </c>
      <c r="M64" s="11">
        <v>1486378763</v>
      </c>
      <c r="N64" s="1"/>
      <c r="O64" s="1"/>
      <c r="P64" s="1"/>
      <c r="Q64" s="1"/>
      <c r="R64" s="1"/>
      <c r="S64" s="1"/>
      <c r="T64" s="1"/>
    </row>
    <row r="65" spans="1:20">
      <c r="A65" s="11"/>
      <c r="B65" s="11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30"/>
    </row>
    <row r="104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30"/>
    </row>
    <row r="105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30"/>
    </row>
    <row r="106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30"/>
    </row>
    <row r="107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30"/>
    </row>
    <row r="108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30"/>
    </row>
    <row r="109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30"/>
    </row>
    <row r="110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30"/>
    </row>
    <row r="111" spans="1:20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</row>
    <row r="112" spans="1:20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</row>
    <row r="113" spans="1:15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</row>
    <row r="114" spans="1:15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</row>
    <row r="115" spans="1:1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</row>
    <row r="116" spans="1:15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</row>
    <row r="117" spans="1:15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</row>
    <row r="118" spans="1:15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</row>
    <row r="119" spans="1:15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</row>
    <row r="120" spans="1:15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</row>
    <row r="121" spans="1:15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</row>
    <row r="122" spans="1:15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</row>
    <row r="123" spans="1:15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</row>
    <row r="124" spans="1:15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</row>
    <row r="125" spans="1:1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</row>
    <row r="126" spans="1:15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</row>
    <row r="127" spans="1:15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</row>
    <row r="128" spans="1:15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</row>
    <row r="129" spans="1:15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</row>
    <row r="130" spans="1:15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</row>
    <row r="131" spans="1:15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</row>
    <row r="132" spans="1:15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</row>
    <row r="133" spans="1:15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</row>
  </sheetData>
  <printOptions horizontalCentered="1"/>
  <pageMargins left="0.5" right="0.5" top="0.5" bottom="0.55000000000000004" header="0.5" footer="0.5"/>
  <pageSetup scale="51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184"/>
  <sheetViews>
    <sheetView showGridLines="0" zoomScale="65" workbookViewId="0">
      <selection activeCell="A2" sqref="A2"/>
    </sheetView>
  </sheetViews>
  <sheetFormatPr defaultColWidth="11.7109375" defaultRowHeight="15"/>
  <cols>
    <col min="1" max="3" width="2.7109375" style="1" customWidth="1"/>
    <col min="4" max="4" width="66.7109375" style="1" customWidth="1"/>
    <col min="5" max="6" width="17.85546875" style="1" customWidth="1"/>
    <col min="7" max="7" width="8.140625" style="1" customWidth="1"/>
    <col min="8" max="9" width="17.85546875" style="1" customWidth="1"/>
    <col min="10" max="10" width="8.140625" style="1" customWidth="1"/>
    <col min="11" max="13" width="17.85546875" style="1" customWidth="1"/>
    <col min="14" max="16384" width="11.7109375" style="1"/>
  </cols>
  <sheetData>
    <row r="1" spans="1:13" ht="20.25">
      <c r="A1" s="3" t="s">
        <v>0</v>
      </c>
      <c r="M1" s="4"/>
    </row>
    <row r="2" spans="1:13" ht="20.25">
      <c r="A2" s="5" t="s">
        <v>100</v>
      </c>
    </row>
    <row r="3" spans="1:13" ht="20.25">
      <c r="A3" s="5" t="s">
        <v>241</v>
      </c>
    </row>
    <row r="4" spans="1:13" ht="15.75">
      <c r="E4" s="10" t="s">
        <v>45</v>
      </c>
      <c r="F4" s="10"/>
      <c r="K4" s="138"/>
      <c r="L4" s="138" t="s">
        <v>46</v>
      </c>
      <c r="M4" s="96"/>
    </row>
    <row r="5" spans="1:13" ht="7.15" customHeight="1">
      <c r="E5" s="97"/>
      <c r="F5" s="97"/>
      <c r="K5" s="98"/>
      <c r="L5" s="98"/>
      <c r="M5" s="98"/>
    </row>
    <row r="6" spans="1:13" ht="15.75">
      <c r="E6" s="15"/>
      <c r="F6" s="15"/>
      <c r="G6" s="15"/>
      <c r="H6" s="15"/>
      <c r="I6" s="15" t="s">
        <v>48</v>
      </c>
      <c r="J6" s="15"/>
      <c r="K6" s="15" t="s">
        <v>49</v>
      </c>
      <c r="L6" s="15" t="s">
        <v>50</v>
      </c>
      <c r="M6" s="15" t="s">
        <v>51</v>
      </c>
    </row>
    <row r="7" spans="1:13" ht="15.75">
      <c r="E7" s="15" t="s">
        <v>53</v>
      </c>
      <c r="F7" s="15" t="s">
        <v>54</v>
      </c>
      <c r="G7" s="15"/>
      <c r="H7" s="15" t="s">
        <v>55</v>
      </c>
      <c r="I7" s="15" t="s">
        <v>56</v>
      </c>
      <c r="J7" s="15"/>
      <c r="K7" s="15" t="s">
        <v>57</v>
      </c>
      <c r="L7" s="15" t="s">
        <v>58</v>
      </c>
      <c r="M7" s="15" t="s">
        <v>59</v>
      </c>
    </row>
    <row r="8" spans="1:13">
      <c r="F8" s="11"/>
      <c r="G8" s="11"/>
      <c r="H8" s="11"/>
      <c r="I8" s="11"/>
      <c r="J8" s="11"/>
      <c r="K8" s="11"/>
      <c r="L8" s="11"/>
      <c r="M8" s="11"/>
    </row>
    <row r="9" spans="1:13" ht="15.75">
      <c r="A9" s="6" t="s">
        <v>101</v>
      </c>
      <c r="E9" s="11"/>
      <c r="F9" s="11"/>
      <c r="G9" s="11"/>
      <c r="H9" s="11"/>
      <c r="I9" s="11"/>
      <c r="J9" s="11"/>
      <c r="K9" s="11"/>
      <c r="L9" s="11"/>
      <c r="M9" s="11"/>
    </row>
    <row r="10" spans="1:13">
      <c r="B10" s="99" t="s">
        <v>102</v>
      </c>
      <c r="E10" s="132">
        <v>267299320</v>
      </c>
      <c r="F10" s="132"/>
      <c r="G10" s="11"/>
      <c r="H10" s="132"/>
      <c r="I10" s="132"/>
      <c r="J10" s="11"/>
      <c r="K10" s="132"/>
      <c r="L10" s="132"/>
      <c r="M10" s="132"/>
    </row>
    <row r="11" spans="1:13">
      <c r="B11" s="99" t="s">
        <v>103</v>
      </c>
      <c r="E11" s="132">
        <v>98834698</v>
      </c>
      <c r="F11" s="132"/>
      <c r="G11" s="11"/>
      <c r="H11" s="132">
        <v>2498325</v>
      </c>
      <c r="I11" s="132"/>
      <c r="J11" s="11"/>
      <c r="K11" s="132">
        <v>1542759</v>
      </c>
      <c r="L11" s="132">
        <v>1542758</v>
      </c>
      <c r="M11" s="132"/>
    </row>
    <row r="12" spans="1:13">
      <c r="B12" s="99" t="s">
        <v>104</v>
      </c>
      <c r="E12" s="132"/>
      <c r="F12" s="132">
        <v>9283842</v>
      </c>
      <c r="G12" s="11"/>
      <c r="H12" s="132"/>
      <c r="I12" s="132"/>
      <c r="J12" s="11"/>
      <c r="K12" s="132"/>
      <c r="L12" s="132"/>
      <c r="M12" s="132"/>
    </row>
    <row r="13" spans="1:13">
      <c r="B13" s="99" t="s">
        <v>105</v>
      </c>
      <c r="E13" s="132">
        <v>10205757</v>
      </c>
      <c r="F13" s="132">
        <v>65960957</v>
      </c>
      <c r="G13" s="11"/>
      <c r="H13" s="132">
        <v>75612</v>
      </c>
      <c r="I13" s="132"/>
      <c r="J13" s="11"/>
      <c r="K13" s="132">
        <v>49165</v>
      </c>
      <c r="L13" s="132"/>
      <c r="M13" s="132"/>
    </row>
    <row r="14" spans="1:13">
      <c r="B14" s="99" t="s">
        <v>106</v>
      </c>
      <c r="E14" s="132">
        <v>994799</v>
      </c>
      <c r="F14" s="132">
        <v>21471054</v>
      </c>
      <c r="G14" s="11"/>
      <c r="H14" s="132"/>
      <c r="I14" s="132"/>
      <c r="J14" s="11"/>
      <c r="K14" s="132"/>
      <c r="L14" s="132"/>
      <c r="M14" s="132"/>
    </row>
    <row r="15" spans="1:13">
      <c r="B15" s="99" t="s">
        <v>107</v>
      </c>
      <c r="E15" s="132">
        <v>1391565</v>
      </c>
      <c r="F15" s="132">
        <v>37023024</v>
      </c>
      <c r="G15" s="11"/>
      <c r="H15" s="132">
        <v>1000</v>
      </c>
      <c r="I15" s="132"/>
      <c r="J15" s="11"/>
      <c r="K15" s="132"/>
      <c r="L15" s="132"/>
      <c r="M15" s="132"/>
    </row>
    <row r="16" spans="1:13">
      <c r="B16" s="99" t="s">
        <v>244</v>
      </c>
      <c r="E16" s="132"/>
      <c r="F16" s="132">
        <v>6536350</v>
      </c>
      <c r="G16" s="11"/>
      <c r="H16" s="132">
        <v>28943</v>
      </c>
      <c r="I16" s="132">
        <v>24833278</v>
      </c>
      <c r="J16" s="11"/>
      <c r="K16" s="132">
        <v>2308640</v>
      </c>
      <c r="L16" s="132">
        <v>1194230</v>
      </c>
      <c r="M16" s="132"/>
    </row>
    <row r="17" spans="1:13">
      <c r="B17" s="99" t="s">
        <v>108</v>
      </c>
      <c r="E17" s="133">
        <v>-402471</v>
      </c>
      <c r="F17" s="133"/>
      <c r="G17" s="11"/>
      <c r="H17" s="133"/>
      <c r="I17" s="133">
        <v>-13985984</v>
      </c>
      <c r="J17" s="11"/>
      <c r="K17" s="133">
        <v>537044</v>
      </c>
      <c r="L17" s="133">
        <v>97596</v>
      </c>
      <c r="M17" s="133"/>
    </row>
    <row r="18" spans="1:13">
      <c r="B18" s="99" t="s">
        <v>109</v>
      </c>
      <c r="E18" s="132"/>
      <c r="F18" s="132"/>
      <c r="G18" s="11"/>
      <c r="H18" s="132">
        <v>444411</v>
      </c>
      <c r="I18" s="132"/>
      <c r="J18" s="11"/>
      <c r="K18" s="132"/>
      <c r="L18" s="132"/>
      <c r="M18" s="132"/>
    </row>
    <row r="19" spans="1:13">
      <c r="B19" s="99" t="s">
        <v>110</v>
      </c>
      <c r="E19" s="132"/>
      <c r="F19" s="132"/>
      <c r="G19" s="11"/>
      <c r="H19" s="132"/>
      <c r="I19" s="132"/>
      <c r="J19" s="11"/>
      <c r="K19" s="132"/>
      <c r="L19" s="132"/>
      <c r="M19" s="132">
        <v>123956927</v>
      </c>
    </row>
    <row r="20" spans="1:13">
      <c r="B20" s="99" t="s">
        <v>111</v>
      </c>
      <c r="E20" s="132"/>
      <c r="F20" s="132"/>
      <c r="G20" s="11"/>
      <c r="H20" s="132"/>
      <c r="I20" s="132"/>
      <c r="J20" s="11"/>
      <c r="K20" s="132"/>
      <c r="L20" s="132"/>
      <c r="M20" s="132">
        <v>907708</v>
      </c>
    </row>
    <row r="21" spans="1:13">
      <c r="B21" s="99" t="s">
        <v>112</v>
      </c>
      <c r="E21" s="132"/>
      <c r="F21" s="132"/>
      <c r="G21" s="11"/>
      <c r="H21" s="132"/>
      <c r="I21" s="132"/>
      <c r="J21" s="11"/>
      <c r="K21" s="132"/>
      <c r="L21" s="132"/>
      <c r="M21" s="132">
        <v>4811117</v>
      </c>
    </row>
    <row r="22" spans="1:13">
      <c r="B22" s="99" t="s">
        <v>113</v>
      </c>
      <c r="E22" s="132"/>
      <c r="F22" s="132"/>
      <c r="G22" s="11"/>
      <c r="H22" s="132"/>
      <c r="I22" s="132"/>
      <c r="J22" s="11"/>
      <c r="K22" s="132"/>
      <c r="L22" s="132"/>
      <c r="M22" s="132">
        <v>2048972</v>
      </c>
    </row>
    <row r="23" spans="1:13">
      <c r="B23" s="99" t="s">
        <v>114</v>
      </c>
      <c r="E23" s="132"/>
      <c r="F23" s="132"/>
      <c r="G23" s="11"/>
      <c r="H23" s="132"/>
      <c r="I23" s="132">
        <v>3151595</v>
      </c>
      <c r="J23" s="11"/>
      <c r="K23" s="132">
        <v>-85202</v>
      </c>
      <c r="L23" s="132"/>
      <c r="M23" s="132"/>
    </row>
    <row r="24" spans="1:13">
      <c r="B24" s="99" t="s">
        <v>115</v>
      </c>
      <c r="E24" s="134"/>
      <c r="F24" s="134"/>
      <c r="G24" s="11"/>
      <c r="H24" s="134"/>
      <c r="I24" s="134"/>
      <c r="J24" s="11"/>
      <c r="K24" s="132">
        <v>99201310</v>
      </c>
      <c r="L24" s="134"/>
      <c r="M24" s="134"/>
    </row>
    <row r="25" spans="1:13">
      <c r="B25" s="131" t="s">
        <v>116</v>
      </c>
      <c r="E25" s="134"/>
      <c r="F25" s="134"/>
      <c r="G25" s="11"/>
      <c r="H25" s="134"/>
      <c r="I25" s="134"/>
      <c r="J25" s="11"/>
      <c r="K25" s="132"/>
      <c r="L25" s="135">
        <v>27955000</v>
      </c>
      <c r="M25" s="134"/>
    </row>
    <row r="26" spans="1:13">
      <c r="B26" s="100" t="s">
        <v>117</v>
      </c>
      <c r="E26" s="136"/>
      <c r="F26" s="136"/>
      <c r="H26" s="136">
        <v>162466</v>
      </c>
      <c r="I26" s="136"/>
      <c r="K26" s="136">
        <v>132957</v>
      </c>
      <c r="L26" s="136">
        <v>78157</v>
      </c>
      <c r="M26" s="136"/>
    </row>
    <row r="27" spans="1:13" ht="7.15" customHeight="1">
      <c r="A27" s="139"/>
      <c r="B27" s="139"/>
      <c r="C27" s="139"/>
      <c r="D27" s="101"/>
      <c r="E27" s="21"/>
      <c r="F27" s="21"/>
      <c r="G27" s="21"/>
      <c r="H27" s="21"/>
      <c r="I27" s="21"/>
      <c r="J27" s="21"/>
      <c r="K27" s="21"/>
      <c r="L27" s="21"/>
      <c r="M27" s="21"/>
    </row>
    <row r="28" spans="1:13" ht="19.899999999999999" customHeight="1">
      <c r="D28" s="8" t="s">
        <v>118</v>
      </c>
      <c r="E28" s="11">
        <f>SUM(E8:E27)</f>
        <v>378323668</v>
      </c>
      <c r="F28" s="11">
        <f>SUM(F8:F27)</f>
        <v>140275227</v>
      </c>
      <c r="G28" s="11"/>
      <c r="H28" s="11">
        <f>SUM(H8:H27)</f>
        <v>3210757</v>
      </c>
      <c r="I28" s="11">
        <f>SUM(I8:I27)</f>
        <v>13998889</v>
      </c>
      <c r="J28" s="11"/>
      <c r="K28" s="11">
        <f>SUM(K8:K27)</f>
        <v>103686673</v>
      </c>
      <c r="L28" s="11">
        <f>SUM(L8:L27)</f>
        <v>30867741</v>
      </c>
      <c r="M28" s="11">
        <f>SUM(M8:M27)</f>
        <v>131724724</v>
      </c>
    </row>
    <row r="29" spans="1:13">
      <c r="E29" s="11"/>
      <c r="F29" s="11"/>
      <c r="G29" s="11"/>
      <c r="H29" s="11"/>
      <c r="I29" s="11"/>
      <c r="J29" s="11"/>
      <c r="K29" s="11"/>
      <c r="L29" s="11"/>
      <c r="M29" s="11"/>
    </row>
    <row r="30" spans="1:13" ht="15.75">
      <c r="A30" s="6" t="s">
        <v>119</v>
      </c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B31" s="102" t="s">
        <v>120</v>
      </c>
      <c r="D31" s="99"/>
      <c r="E31" s="132">
        <v>306808674</v>
      </c>
      <c r="F31" s="132">
        <v>122156233</v>
      </c>
      <c r="G31" s="11"/>
      <c r="H31" s="132"/>
      <c r="I31" s="132"/>
      <c r="J31" s="11"/>
      <c r="K31" s="132"/>
      <c r="L31" s="132"/>
      <c r="M31" s="132"/>
    </row>
    <row r="32" spans="1:13">
      <c r="B32" s="102" t="s">
        <v>121</v>
      </c>
      <c r="D32" s="99"/>
      <c r="E32" s="132">
        <v>59579260</v>
      </c>
      <c r="F32" s="132">
        <v>1477642</v>
      </c>
      <c r="G32" s="11"/>
      <c r="H32" s="132"/>
      <c r="I32" s="132"/>
      <c r="J32" s="11"/>
      <c r="K32" s="132"/>
      <c r="L32" s="132"/>
      <c r="M32" s="132"/>
    </row>
    <row r="33" spans="1:13">
      <c r="B33" s="102" t="s">
        <v>122</v>
      </c>
      <c r="D33" s="99"/>
      <c r="E33" s="134"/>
      <c r="F33" s="132">
        <v>12788907</v>
      </c>
      <c r="H33" s="134"/>
      <c r="I33" s="134"/>
      <c r="K33" s="134"/>
      <c r="L33" s="134"/>
      <c r="M33" s="134"/>
    </row>
    <row r="34" spans="1:13">
      <c r="B34" s="102" t="s">
        <v>123</v>
      </c>
      <c r="D34" s="99"/>
      <c r="E34" s="132"/>
      <c r="F34" s="132"/>
      <c r="G34" s="11"/>
      <c r="H34" s="132">
        <v>55701</v>
      </c>
      <c r="I34" s="132"/>
      <c r="J34" s="11"/>
      <c r="K34" s="132"/>
      <c r="L34" s="132"/>
      <c r="M34" s="132"/>
    </row>
    <row r="35" spans="1:13">
      <c r="B35" s="102" t="s">
        <v>124</v>
      </c>
      <c r="D35" s="99"/>
      <c r="E35" s="132"/>
      <c r="F35" s="132"/>
      <c r="G35" s="11"/>
      <c r="H35" s="132">
        <v>265115</v>
      </c>
      <c r="I35" s="132"/>
      <c r="J35" s="11"/>
      <c r="K35" s="132"/>
      <c r="L35" s="132"/>
      <c r="M35" s="132"/>
    </row>
    <row r="36" spans="1:13">
      <c r="B36" s="102" t="s">
        <v>125</v>
      </c>
      <c r="D36" s="99"/>
      <c r="E36" s="132"/>
      <c r="F36" s="132"/>
      <c r="G36" s="11"/>
      <c r="H36" s="132"/>
      <c r="I36" s="132"/>
      <c r="J36" s="11"/>
      <c r="K36" s="132">
        <v>101800664</v>
      </c>
      <c r="L36" s="132"/>
      <c r="M36" s="132"/>
    </row>
    <row r="37" spans="1:13">
      <c r="B37" s="102" t="s">
        <v>112</v>
      </c>
      <c r="D37" s="99"/>
      <c r="E37" s="132"/>
      <c r="F37" s="132"/>
      <c r="G37" s="11"/>
      <c r="H37" s="132"/>
      <c r="I37" s="132"/>
      <c r="J37" s="11"/>
      <c r="K37" s="132">
        <v>4138331</v>
      </c>
      <c r="L37" s="132">
        <v>672786</v>
      </c>
      <c r="M37" s="132"/>
    </row>
    <row r="38" spans="1:13">
      <c r="B38" s="102" t="s">
        <v>126</v>
      </c>
      <c r="D38" s="99"/>
      <c r="E38" s="132"/>
      <c r="F38" s="132"/>
      <c r="G38" s="11"/>
      <c r="H38" s="132"/>
      <c r="I38" s="132"/>
      <c r="J38" s="11"/>
      <c r="K38" s="132">
        <v>3223085</v>
      </c>
      <c r="L38" s="132">
        <v>4529235</v>
      </c>
      <c r="M38" s="132"/>
    </row>
    <row r="39" spans="1:13">
      <c r="B39" s="102" t="s">
        <v>127</v>
      </c>
      <c r="D39" s="99"/>
      <c r="E39" s="132"/>
      <c r="F39" s="132"/>
      <c r="G39" s="11"/>
      <c r="H39" s="132"/>
      <c r="I39" s="132"/>
      <c r="J39" s="11"/>
      <c r="K39" s="132"/>
      <c r="L39" s="132"/>
      <c r="M39" s="132">
        <v>32874734</v>
      </c>
    </row>
    <row r="40" spans="1:13">
      <c r="B40" s="102" t="s">
        <v>128</v>
      </c>
      <c r="D40" s="99"/>
      <c r="E40" s="132"/>
      <c r="F40" s="132"/>
      <c r="G40" s="11"/>
      <c r="H40" s="132"/>
      <c r="I40" s="132"/>
      <c r="J40" s="11"/>
      <c r="K40" s="132"/>
      <c r="L40" s="132"/>
      <c r="M40" s="132">
        <v>2099386</v>
      </c>
    </row>
    <row r="41" spans="1:13">
      <c r="B41" s="102" t="s">
        <v>129</v>
      </c>
      <c r="D41" s="99"/>
      <c r="E41" s="134"/>
      <c r="F41" s="134"/>
      <c r="G41" s="11"/>
      <c r="H41" s="134"/>
      <c r="I41" s="134"/>
      <c r="J41" s="11"/>
      <c r="K41" s="134"/>
      <c r="L41" s="134"/>
      <c r="M41" s="25">
        <v>27930000</v>
      </c>
    </row>
    <row r="42" spans="1:13">
      <c r="B42" s="1" t="s">
        <v>245</v>
      </c>
      <c r="D42" s="99"/>
      <c r="E42" s="134"/>
      <c r="F42" s="134"/>
      <c r="G42" s="11"/>
      <c r="H42" s="134"/>
      <c r="I42" s="134"/>
      <c r="J42" s="11"/>
      <c r="K42" s="134"/>
      <c r="L42" s="132">
        <v>545544</v>
      </c>
      <c r="M42" s="25"/>
    </row>
    <row r="43" spans="1:13">
      <c r="B43" s="102" t="s">
        <v>130</v>
      </c>
      <c r="D43" s="99"/>
      <c r="E43" s="132"/>
      <c r="F43" s="132"/>
      <c r="G43" s="11"/>
      <c r="H43" s="132"/>
      <c r="I43" s="132"/>
      <c r="J43" s="11"/>
      <c r="K43" s="132"/>
      <c r="L43" s="132"/>
      <c r="M43" s="132">
        <v>1644405</v>
      </c>
    </row>
    <row r="44" spans="1:13">
      <c r="B44" s="102" t="s">
        <v>131</v>
      </c>
      <c r="D44" s="99"/>
      <c r="E44" s="136"/>
      <c r="F44" s="136"/>
      <c r="H44" s="136"/>
      <c r="I44" s="136">
        <v>604</v>
      </c>
      <c r="K44" s="136">
        <v>266887</v>
      </c>
      <c r="L44" s="136">
        <v>18988</v>
      </c>
      <c r="M44" s="136"/>
    </row>
    <row r="45" spans="1:13" ht="7.15" customHeight="1">
      <c r="A45" s="140"/>
      <c r="B45" s="140"/>
      <c r="C45" s="140"/>
      <c r="D45" s="101"/>
      <c r="E45" s="21"/>
      <c r="F45" s="21"/>
      <c r="G45" s="21"/>
      <c r="H45" s="21"/>
      <c r="I45" s="21"/>
      <c r="J45" s="21"/>
      <c r="K45" s="21"/>
      <c r="L45" s="21"/>
      <c r="M45" s="21"/>
    </row>
    <row r="46" spans="1:13" ht="19.899999999999999" customHeight="1">
      <c r="D46" s="8" t="s">
        <v>132</v>
      </c>
      <c r="E46" s="11">
        <f>SUM(E31:E45)</f>
        <v>366387934</v>
      </c>
      <c r="F46" s="11">
        <f>SUM(F31:F45)</f>
        <v>136422782</v>
      </c>
      <c r="G46" s="11"/>
      <c r="H46" s="11">
        <f>SUM(H31:H45)</f>
        <v>320816</v>
      </c>
      <c r="I46" s="11">
        <f>SUM(I31:I45)</f>
        <v>604</v>
      </c>
      <c r="J46" s="11"/>
      <c r="K46" s="11">
        <f>SUM(K31:K45)</f>
        <v>109428967</v>
      </c>
      <c r="L46" s="11">
        <f>SUM(L31:L45)</f>
        <v>5766553</v>
      </c>
      <c r="M46" s="11">
        <f>SUM(M31:M45)</f>
        <v>64548525</v>
      </c>
    </row>
    <row r="47" spans="1:13">
      <c r="E47" s="11"/>
      <c r="F47" s="11"/>
      <c r="G47" s="11"/>
      <c r="H47" s="11"/>
      <c r="I47" s="11"/>
      <c r="J47" s="11"/>
      <c r="K47" s="11"/>
      <c r="L47" s="11"/>
      <c r="M47" s="11"/>
    </row>
    <row r="48" spans="1:13" ht="15.75">
      <c r="A48" s="6" t="s">
        <v>133</v>
      </c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B49" s="102" t="s">
        <v>134</v>
      </c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C50" s="99" t="s">
        <v>135</v>
      </c>
      <c r="E50" s="132">
        <v>-1680325</v>
      </c>
      <c r="F50" s="132"/>
      <c r="G50" s="132"/>
      <c r="H50" s="132"/>
      <c r="I50" s="132"/>
      <c r="J50" s="132"/>
      <c r="K50" s="132"/>
      <c r="L50" s="132">
        <v>1680325</v>
      </c>
      <c r="M50" s="132"/>
    </row>
    <row r="51" spans="1:13">
      <c r="C51" s="99" t="s">
        <v>136</v>
      </c>
      <c r="E51" s="132">
        <v>-968000</v>
      </c>
      <c r="F51" s="132"/>
      <c r="G51" s="132"/>
      <c r="H51" s="132"/>
      <c r="I51" s="132"/>
      <c r="J51" s="132"/>
      <c r="K51" s="132"/>
      <c r="L51" s="132">
        <v>968000</v>
      </c>
      <c r="M51" s="132"/>
    </row>
    <row r="52" spans="1:13">
      <c r="B52" s="100" t="s">
        <v>137</v>
      </c>
      <c r="C52" s="99"/>
      <c r="E52" s="136">
        <v>-3516627</v>
      </c>
      <c r="F52" s="136">
        <v>1872527</v>
      </c>
      <c r="G52" s="136"/>
      <c r="H52" s="136">
        <v>-2626719</v>
      </c>
      <c r="I52" s="136">
        <v>-17445092</v>
      </c>
      <c r="J52" s="136"/>
      <c r="K52" s="136">
        <v>54856140</v>
      </c>
      <c r="L52" s="136">
        <v>-33140229</v>
      </c>
      <c r="M52" s="136"/>
    </row>
    <row r="53" spans="1:13" ht="7.15" customHeight="1">
      <c r="A53" s="140"/>
      <c r="B53" s="140"/>
      <c r="C53" s="140"/>
      <c r="D53" s="140"/>
      <c r="E53" s="21"/>
      <c r="F53" s="21"/>
      <c r="G53" s="21"/>
      <c r="H53" s="21"/>
      <c r="I53" s="21"/>
      <c r="J53" s="21"/>
      <c r="K53" s="21"/>
      <c r="L53" s="21"/>
      <c r="M53" s="21"/>
    </row>
    <row r="54" spans="1:13" ht="19.899999999999999" customHeight="1">
      <c r="D54" s="8" t="s">
        <v>138</v>
      </c>
      <c r="E54" s="11">
        <f>SUM(E50:E53)</f>
        <v>-6164952</v>
      </c>
      <c r="F54" s="11">
        <f>SUM(F50:F53)</f>
        <v>1872527</v>
      </c>
      <c r="G54" s="11"/>
      <c r="H54" s="11">
        <f>SUM(H50:H53)</f>
        <v>-2626719</v>
      </c>
      <c r="I54" s="11">
        <f>SUM(I50:I53)</f>
        <v>-17445092</v>
      </c>
      <c r="J54" s="11"/>
      <c r="K54" s="11">
        <f>SUM(K50:K53)</f>
        <v>54856140</v>
      </c>
      <c r="L54" s="11">
        <f>SUM(L50:L53)</f>
        <v>-30491904</v>
      </c>
      <c r="M54" s="11"/>
    </row>
    <row r="55" spans="1:13"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E56" s="11"/>
      <c r="F56" s="11"/>
      <c r="G56" s="11"/>
      <c r="H56" s="11"/>
      <c r="I56" s="11"/>
      <c r="J56" s="11"/>
      <c r="K56" s="11"/>
      <c r="L56" s="11"/>
      <c r="M56" s="11"/>
    </row>
    <row r="57" spans="1:13" ht="15.75">
      <c r="A57" s="8" t="s">
        <v>139</v>
      </c>
      <c r="E57" s="11">
        <f>E28-E46+E54</f>
        <v>5770782</v>
      </c>
      <c r="F57" s="11">
        <f>F28-F46+F54</f>
        <v>5724972</v>
      </c>
      <c r="G57" s="11"/>
      <c r="H57" s="11">
        <f>H28-H46+H54</f>
        <v>263222</v>
      </c>
      <c r="I57" s="11">
        <f>I28-I46+I54</f>
        <v>-3446807</v>
      </c>
      <c r="J57" s="11"/>
      <c r="K57" s="11">
        <f>K28-K46+K54</f>
        <v>49113846</v>
      </c>
      <c r="L57" s="11">
        <f>L28-L46+L54</f>
        <v>-5390716</v>
      </c>
      <c r="M57" s="11">
        <f>M28-M46+M54</f>
        <v>67176199</v>
      </c>
    </row>
    <row r="58" spans="1:13" ht="15.75">
      <c r="A58" s="6"/>
      <c r="E58" s="11"/>
      <c r="F58" s="11"/>
      <c r="G58" s="11"/>
      <c r="H58" s="11"/>
      <c r="I58" s="11"/>
      <c r="J58" s="11"/>
      <c r="K58" s="11"/>
      <c r="L58" s="11"/>
      <c r="M58" s="11"/>
    </row>
    <row r="59" spans="1:13" ht="15.75">
      <c r="A59" s="8" t="s">
        <v>140</v>
      </c>
      <c r="E59" s="132">
        <v>30037612</v>
      </c>
      <c r="F59" s="132">
        <v>23250045</v>
      </c>
      <c r="G59" s="132"/>
      <c r="H59" s="132">
        <v>22441268</v>
      </c>
      <c r="I59" s="132">
        <v>275916539</v>
      </c>
      <c r="J59" s="132"/>
      <c r="K59" s="132">
        <v>63097280</v>
      </c>
      <c r="L59" s="132">
        <v>11528478</v>
      </c>
      <c r="M59" s="132">
        <v>554602137</v>
      </c>
    </row>
    <row r="60" spans="1:13" ht="15.75">
      <c r="A60" s="6"/>
      <c r="E60" s="11"/>
      <c r="F60" s="11"/>
      <c r="G60" s="11"/>
      <c r="H60" s="11"/>
      <c r="I60" s="11"/>
      <c r="J60" s="11"/>
      <c r="K60" s="11"/>
      <c r="L60" s="11"/>
      <c r="M60" s="11"/>
    </row>
    <row r="61" spans="1:13" ht="15.75">
      <c r="A61" s="8" t="s">
        <v>141</v>
      </c>
      <c r="E61" s="11">
        <f>E57+E59</f>
        <v>35808394</v>
      </c>
      <c r="F61" s="11">
        <f>F57+F59</f>
        <v>28975017</v>
      </c>
      <c r="G61" s="11"/>
      <c r="H61" s="11">
        <f>H57+H59</f>
        <v>22704490</v>
      </c>
      <c r="I61" s="11">
        <f>I57+I59</f>
        <v>272469732</v>
      </c>
      <c r="J61" s="11"/>
      <c r="K61" s="11">
        <f>K57+K59</f>
        <v>112211126</v>
      </c>
      <c r="L61" s="11">
        <f>L57+L59</f>
        <v>6137762</v>
      </c>
      <c r="M61" s="11">
        <f>M57+M59</f>
        <v>621778336</v>
      </c>
    </row>
    <row r="62" spans="1:13"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E64" s="11"/>
      <c r="F64" s="11"/>
      <c r="G64" s="11"/>
      <c r="H64" s="11"/>
      <c r="I64" s="11"/>
      <c r="J64" s="11"/>
      <c r="K64" s="11"/>
      <c r="L64" s="11"/>
      <c r="M64" s="11"/>
    </row>
    <row r="65" spans="5:13">
      <c r="E65" s="11"/>
      <c r="F65" s="11"/>
      <c r="G65" s="11"/>
      <c r="H65" s="11"/>
      <c r="I65" s="11"/>
      <c r="J65" s="11"/>
      <c r="K65" s="11"/>
      <c r="L65" s="11"/>
      <c r="M65" s="11"/>
    </row>
    <row r="66" spans="5:13">
      <c r="E66" s="11"/>
      <c r="F66" s="11"/>
      <c r="G66" s="11"/>
      <c r="H66" s="11"/>
      <c r="I66" s="11"/>
      <c r="J66" s="11"/>
      <c r="K66" s="11"/>
      <c r="L66" s="11"/>
      <c r="M66" s="11"/>
    </row>
    <row r="67" spans="5:13">
      <c r="E67" s="11"/>
      <c r="F67" s="11"/>
      <c r="G67" s="11"/>
      <c r="H67" s="11"/>
      <c r="I67" s="11"/>
      <c r="J67" s="11"/>
      <c r="K67" s="11"/>
      <c r="L67" s="11"/>
      <c r="M67" s="11"/>
    </row>
    <row r="68" spans="5:13">
      <c r="E68" s="11"/>
      <c r="F68" s="11"/>
      <c r="G68" s="11"/>
      <c r="H68" s="11"/>
      <c r="I68" s="11"/>
      <c r="J68" s="11"/>
      <c r="K68" s="11"/>
      <c r="L68" s="11"/>
      <c r="M68" s="11"/>
    </row>
    <row r="69" spans="5:13">
      <c r="E69" s="11"/>
      <c r="F69" s="11"/>
      <c r="G69" s="11"/>
      <c r="H69" s="11"/>
      <c r="I69" s="11"/>
      <c r="J69" s="11"/>
      <c r="K69" s="11"/>
      <c r="L69" s="11"/>
      <c r="M69" s="11"/>
    </row>
    <row r="70" spans="5:13">
      <c r="E70" s="11"/>
      <c r="F70" s="11"/>
      <c r="G70" s="11"/>
      <c r="H70" s="11"/>
      <c r="I70" s="11"/>
      <c r="J70" s="11"/>
      <c r="K70" s="11"/>
      <c r="L70" s="11"/>
      <c r="M70" s="11"/>
    </row>
    <row r="71" spans="5:13">
      <c r="E71" s="11"/>
      <c r="F71" s="11"/>
      <c r="G71" s="11"/>
      <c r="H71" s="11"/>
      <c r="I71" s="11"/>
      <c r="J71" s="11"/>
      <c r="K71" s="11"/>
      <c r="L71" s="11"/>
      <c r="M71" s="11"/>
    </row>
    <row r="72" spans="5:13">
      <c r="E72" s="11"/>
      <c r="F72" s="11"/>
      <c r="G72" s="11"/>
      <c r="H72" s="11"/>
      <c r="I72" s="11"/>
      <c r="J72" s="11"/>
      <c r="K72" s="11"/>
      <c r="L72" s="11"/>
      <c r="M72" s="11"/>
    </row>
    <row r="73" spans="5:13">
      <c r="E73" s="11"/>
      <c r="F73" s="11"/>
      <c r="G73" s="11"/>
      <c r="H73" s="11"/>
      <c r="I73" s="11"/>
      <c r="J73" s="11"/>
      <c r="K73" s="11"/>
      <c r="L73" s="11"/>
      <c r="M73" s="11"/>
    </row>
    <row r="74" spans="5:13">
      <c r="E74" s="11"/>
      <c r="F74" s="11"/>
      <c r="G74" s="11"/>
      <c r="H74" s="11"/>
      <c r="I74" s="11"/>
      <c r="J74" s="11"/>
      <c r="K74" s="11"/>
      <c r="L74" s="11"/>
      <c r="M74" s="11"/>
    </row>
    <row r="75" spans="5:13">
      <c r="E75" s="11"/>
      <c r="F75" s="11"/>
      <c r="G75" s="11"/>
      <c r="H75" s="11"/>
      <c r="I75" s="11"/>
      <c r="J75" s="11"/>
      <c r="K75" s="11"/>
      <c r="L75" s="11"/>
      <c r="M75" s="11"/>
    </row>
    <row r="76" spans="5:13">
      <c r="E76" s="11"/>
      <c r="F76" s="11"/>
      <c r="G76" s="11"/>
      <c r="H76" s="11"/>
      <c r="I76" s="11"/>
      <c r="J76" s="11"/>
      <c r="K76" s="11"/>
      <c r="L76" s="11"/>
      <c r="M76" s="11"/>
    </row>
    <row r="77" spans="5:13">
      <c r="E77" s="11"/>
      <c r="F77" s="11"/>
      <c r="G77" s="11"/>
      <c r="H77" s="11"/>
      <c r="I77" s="11"/>
      <c r="J77" s="11"/>
      <c r="K77" s="11"/>
      <c r="L77" s="11"/>
      <c r="M77" s="11"/>
    </row>
    <row r="78" spans="5:13">
      <c r="E78" s="11"/>
      <c r="F78" s="11"/>
      <c r="G78" s="11"/>
      <c r="H78" s="11"/>
      <c r="I78" s="11"/>
      <c r="J78" s="11"/>
      <c r="K78" s="11"/>
      <c r="L78" s="11"/>
      <c r="M78" s="11"/>
    </row>
    <row r="79" spans="5:13">
      <c r="E79" s="11"/>
      <c r="F79" s="11"/>
      <c r="G79" s="11"/>
      <c r="H79" s="11"/>
      <c r="I79" s="11"/>
      <c r="J79" s="11"/>
      <c r="K79" s="11"/>
      <c r="L79" s="11"/>
      <c r="M79" s="11"/>
    </row>
    <row r="80" spans="5:13">
      <c r="E80" s="11"/>
      <c r="F80" s="11"/>
      <c r="G80" s="11"/>
      <c r="H80" s="11"/>
      <c r="I80" s="11"/>
      <c r="J80" s="11"/>
      <c r="K80" s="11"/>
      <c r="L80" s="11"/>
      <c r="M80" s="11"/>
    </row>
    <row r="81" spans="5:13">
      <c r="E81" s="11"/>
      <c r="F81" s="11"/>
      <c r="G81" s="11"/>
      <c r="H81" s="11"/>
      <c r="I81" s="11"/>
      <c r="J81" s="11"/>
      <c r="K81" s="11"/>
      <c r="L81" s="11"/>
      <c r="M81" s="11"/>
    </row>
    <row r="82" spans="5:13">
      <c r="E82" s="11"/>
      <c r="F82" s="11"/>
      <c r="G82" s="11"/>
      <c r="H82" s="11"/>
      <c r="I82" s="11"/>
      <c r="J82" s="11"/>
      <c r="K82" s="11"/>
      <c r="L82" s="11"/>
      <c r="M82" s="11"/>
    </row>
    <row r="83" spans="5:13">
      <c r="E83" s="11"/>
      <c r="F83" s="11"/>
      <c r="G83" s="11"/>
      <c r="H83" s="11"/>
      <c r="I83" s="11"/>
      <c r="J83" s="11"/>
      <c r="K83" s="11"/>
      <c r="L83" s="11"/>
      <c r="M83" s="11"/>
    </row>
    <row r="84" spans="5:13">
      <c r="E84" s="103"/>
      <c r="F84" s="103"/>
      <c r="G84" s="103"/>
      <c r="H84" s="103"/>
      <c r="I84" s="103"/>
      <c r="J84" s="103"/>
      <c r="K84" s="103"/>
      <c r="L84" s="103"/>
      <c r="M84" s="103"/>
    </row>
    <row r="85" spans="5:13">
      <c r="E85" s="103"/>
      <c r="F85" s="103"/>
      <c r="G85" s="103"/>
      <c r="H85" s="103"/>
      <c r="I85" s="103"/>
      <c r="J85" s="103"/>
      <c r="K85" s="103"/>
      <c r="L85" s="103"/>
      <c r="M85" s="103"/>
    </row>
    <row r="86" spans="5:13">
      <c r="E86" s="103"/>
      <c r="F86" s="103"/>
      <c r="G86" s="103"/>
      <c r="H86" s="103"/>
      <c r="I86" s="103"/>
      <c r="J86" s="103"/>
      <c r="K86" s="103"/>
      <c r="L86" s="103"/>
      <c r="M86" s="103"/>
    </row>
    <row r="87" spans="5:13">
      <c r="E87" s="103"/>
      <c r="F87" s="103"/>
      <c r="G87" s="103"/>
      <c r="H87" s="103"/>
      <c r="I87" s="103"/>
      <c r="J87" s="103"/>
      <c r="K87" s="103"/>
      <c r="L87" s="103"/>
      <c r="M87" s="103"/>
    </row>
    <row r="88" spans="5:13">
      <c r="E88" s="103"/>
      <c r="F88" s="103"/>
      <c r="G88" s="103"/>
      <c r="H88" s="103"/>
      <c r="I88" s="103"/>
      <c r="J88" s="103"/>
      <c r="K88" s="103"/>
      <c r="L88" s="103"/>
      <c r="M88" s="103"/>
    </row>
    <row r="89" spans="5:13">
      <c r="E89" s="103"/>
      <c r="F89" s="103"/>
      <c r="G89" s="103"/>
      <c r="H89" s="103"/>
      <c r="I89" s="103"/>
      <c r="J89" s="103"/>
      <c r="K89" s="103"/>
      <c r="L89" s="103"/>
      <c r="M89" s="103"/>
    </row>
    <row r="90" spans="5:13">
      <c r="E90" s="103"/>
      <c r="F90" s="103"/>
      <c r="G90" s="103"/>
      <c r="H90" s="103"/>
      <c r="I90" s="103"/>
      <c r="J90" s="103"/>
      <c r="K90" s="103"/>
      <c r="L90" s="103"/>
      <c r="M90" s="103"/>
    </row>
    <row r="91" spans="5:13">
      <c r="E91" s="103"/>
      <c r="F91" s="103"/>
      <c r="G91" s="103"/>
      <c r="H91" s="103"/>
      <c r="I91" s="103"/>
      <c r="J91" s="103"/>
      <c r="K91" s="103"/>
      <c r="L91" s="103"/>
      <c r="M91" s="103"/>
    </row>
    <row r="92" spans="5:13">
      <c r="E92" s="103"/>
      <c r="F92" s="103"/>
      <c r="G92" s="103"/>
      <c r="H92" s="103"/>
      <c r="I92" s="103"/>
      <c r="J92" s="103"/>
      <c r="K92" s="103"/>
      <c r="L92" s="103"/>
      <c r="M92" s="103"/>
    </row>
    <row r="93" spans="5:13">
      <c r="E93" s="103"/>
      <c r="F93" s="103"/>
      <c r="G93" s="103"/>
      <c r="H93" s="103"/>
      <c r="I93" s="103"/>
      <c r="J93" s="103"/>
      <c r="K93" s="103"/>
      <c r="L93" s="103"/>
      <c r="M93" s="103"/>
    </row>
    <row r="94" spans="5:13">
      <c r="E94" s="103"/>
      <c r="F94" s="103"/>
      <c r="G94" s="103"/>
      <c r="H94" s="103"/>
      <c r="I94" s="103"/>
      <c r="J94" s="103"/>
      <c r="K94" s="103"/>
      <c r="L94" s="103"/>
      <c r="M94" s="103"/>
    </row>
    <row r="95" spans="5:13">
      <c r="E95" s="103"/>
      <c r="F95" s="103"/>
      <c r="G95" s="103"/>
      <c r="H95" s="103"/>
      <c r="I95" s="103"/>
      <c r="J95" s="103"/>
      <c r="K95" s="103"/>
      <c r="L95" s="103"/>
      <c r="M95" s="103"/>
    </row>
    <row r="96" spans="5:13">
      <c r="E96" s="103"/>
      <c r="F96" s="103"/>
      <c r="G96" s="103"/>
      <c r="H96" s="103"/>
      <c r="I96" s="103"/>
      <c r="J96" s="103"/>
      <c r="K96" s="103"/>
      <c r="L96" s="103"/>
      <c r="M96" s="103"/>
    </row>
    <row r="97" spans="5:13">
      <c r="E97" s="103"/>
      <c r="F97" s="103"/>
      <c r="G97" s="103"/>
      <c r="H97" s="103"/>
      <c r="I97" s="103"/>
      <c r="J97" s="103"/>
      <c r="K97" s="103"/>
      <c r="L97" s="103"/>
      <c r="M97" s="103"/>
    </row>
    <row r="98" spans="5:13">
      <c r="E98" s="103"/>
      <c r="F98" s="103"/>
      <c r="G98" s="103"/>
      <c r="H98" s="103"/>
      <c r="I98" s="103"/>
      <c r="J98" s="103"/>
      <c r="K98" s="103"/>
      <c r="L98" s="103"/>
      <c r="M98" s="103"/>
    </row>
    <row r="99" spans="5:13"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5:13"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5:13"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5:13"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5:13"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5:13"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5:13"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5:13"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5:13"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5:13"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5:13"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5:13"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5:13"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5:13"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5:13"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5:13"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5:13">
      <c r="E115" s="103"/>
      <c r="F115" s="103"/>
      <c r="G115" s="103"/>
      <c r="H115" s="103"/>
      <c r="I115" s="103"/>
      <c r="J115" s="103"/>
      <c r="K115" s="103"/>
      <c r="L115" s="103"/>
      <c r="M115" s="103"/>
    </row>
    <row r="116" spans="5:13">
      <c r="E116" s="103"/>
      <c r="F116" s="103"/>
      <c r="G116" s="103"/>
      <c r="H116" s="103"/>
      <c r="I116" s="103"/>
      <c r="J116" s="103"/>
      <c r="K116" s="103"/>
      <c r="L116" s="103"/>
      <c r="M116" s="103"/>
    </row>
    <row r="117" spans="5:13">
      <c r="E117" s="103"/>
      <c r="F117" s="103"/>
      <c r="G117" s="103"/>
      <c r="H117" s="103"/>
      <c r="I117" s="103"/>
      <c r="J117" s="103"/>
      <c r="K117" s="103"/>
      <c r="L117" s="103"/>
      <c r="M117" s="103"/>
    </row>
    <row r="118" spans="5:13">
      <c r="E118" s="103"/>
      <c r="F118" s="103"/>
      <c r="G118" s="103"/>
      <c r="H118" s="103"/>
      <c r="I118" s="103"/>
      <c r="J118" s="103"/>
      <c r="K118" s="103"/>
      <c r="L118" s="103"/>
      <c r="M118" s="103"/>
    </row>
    <row r="119" spans="5:13">
      <c r="E119" s="103"/>
      <c r="F119" s="103"/>
      <c r="G119" s="103"/>
      <c r="H119" s="103"/>
      <c r="I119" s="103"/>
      <c r="J119" s="103"/>
      <c r="K119" s="103"/>
      <c r="L119" s="103"/>
      <c r="M119" s="103"/>
    </row>
    <row r="120" spans="5:13">
      <c r="E120" s="103"/>
      <c r="F120" s="103"/>
      <c r="G120" s="103"/>
      <c r="H120" s="103"/>
      <c r="I120" s="103"/>
      <c r="J120" s="103"/>
      <c r="K120" s="103"/>
      <c r="L120" s="103"/>
      <c r="M120" s="103"/>
    </row>
    <row r="121" spans="5:13">
      <c r="E121" s="103"/>
      <c r="F121" s="103"/>
      <c r="G121" s="103"/>
      <c r="H121" s="103"/>
      <c r="I121" s="103"/>
      <c r="J121" s="103"/>
      <c r="K121" s="103"/>
      <c r="L121" s="103"/>
      <c r="M121" s="103"/>
    </row>
    <row r="122" spans="5:13">
      <c r="E122" s="103"/>
      <c r="F122" s="103"/>
      <c r="G122" s="103"/>
      <c r="H122" s="103"/>
      <c r="I122" s="103"/>
      <c r="J122" s="103"/>
      <c r="K122" s="103"/>
      <c r="L122" s="103"/>
      <c r="M122" s="103"/>
    </row>
    <row r="123" spans="5:13">
      <c r="E123" s="103"/>
      <c r="F123" s="103"/>
      <c r="G123" s="103"/>
      <c r="H123" s="103"/>
      <c r="I123" s="103"/>
      <c r="J123" s="103"/>
      <c r="K123" s="103"/>
      <c r="L123" s="103"/>
      <c r="M123" s="103"/>
    </row>
    <row r="124" spans="5:13">
      <c r="E124" s="103"/>
      <c r="F124" s="103"/>
      <c r="G124" s="103"/>
      <c r="H124" s="103"/>
      <c r="I124" s="103"/>
      <c r="J124" s="103"/>
      <c r="K124" s="103"/>
      <c r="L124" s="103"/>
      <c r="M124" s="103"/>
    </row>
    <row r="125" spans="5:13">
      <c r="E125" s="103"/>
      <c r="F125" s="103"/>
      <c r="G125" s="103"/>
      <c r="H125" s="103"/>
      <c r="I125" s="103"/>
      <c r="J125" s="103"/>
      <c r="K125" s="103"/>
      <c r="L125" s="103"/>
      <c r="M125" s="103"/>
    </row>
    <row r="126" spans="5:13">
      <c r="E126" s="103"/>
      <c r="F126" s="103"/>
      <c r="G126" s="103"/>
      <c r="H126" s="103"/>
      <c r="I126" s="103"/>
      <c r="J126" s="103"/>
      <c r="K126" s="103"/>
      <c r="L126" s="103"/>
      <c r="M126" s="103"/>
    </row>
    <row r="127" spans="5:13">
      <c r="E127" s="103"/>
      <c r="F127" s="103"/>
      <c r="G127" s="103"/>
      <c r="H127" s="103"/>
      <c r="I127" s="103"/>
      <c r="J127" s="103"/>
      <c r="K127" s="103"/>
      <c r="L127" s="103"/>
      <c r="M127" s="103"/>
    </row>
    <row r="128" spans="5:13">
      <c r="E128" s="103"/>
      <c r="F128" s="103"/>
      <c r="G128" s="103"/>
      <c r="H128" s="103"/>
      <c r="I128" s="103"/>
      <c r="J128" s="103"/>
      <c r="K128" s="103"/>
      <c r="L128" s="103"/>
      <c r="M128" s="103"/>
    </row>
    <row r="129" spans="5:13"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5:13"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5:13">
      <c r="E131" s="103"/>
      <c r="F131" s="103"/>
      <c r="G131" s="103"/>
      <c r="H131" s="103"/>
      <c r="I131" s="103"/>
      <c r="J131" s="103"/>
      <c r="K131" s="103"/>
      <c r="L131" s="103"/>
      <c r="M131" s="103"/>
    </row>
    <row r="132" spans="5:13">
      <c r="E132" s="103"/>
      <c r="F132" s="103"/>
      <c r="G132" s="103"/>
      <c r="H132" s="103"/>
      <c r="I132" s="103"/>
      <c r="J132" s="103"/>
      <c r="K132" s="103"/>
      <c r="L132" s="103"/>
      <c r="M132" s="103"/>
    </row>
    <row r="133" spans="5:13">
      <c r="E133" s="103"/>
      <c r="F133" s="103"/>
      <c r="G133" s="103"/>
      <c r="H133" s="103"/>
      <c r="I133" s="103"/>
      <c r="J133" s="103"/>
      <c r="K133" s="103"/>
      <c r="L133" s="103"/>
      <c r="M133" s="103"/>
    </row>
    <row r="134" spans="5:13">
      <c r="E134" s="103"/>
      <c r="F134" s="103"/>
      <c r="G134" s="103"/>
      <c r="H134" s="103"/>
      <c r="I134" s="103"/>
      <c r="J134" s="103"/>
      <c r="K134" s="103"/>
      <c r="L134" s="103"/>
      <c r="M134" s="103"/>
    </row>
    <row r="135" spans="5:13">
      <c r="E135" s="103"/>
      <c r="F135" s="103"/>
      <c r="G135" s="103"/>
      <c r="H135" s="103"/>
      <c r="I135" s="103"/>
      <c r="J135" s="103"/>
      <c r="K135" s="103"/>
      <c r="L135" s="103"/>
      <c r="M135" s="103"/>
    </row>
    <row r="136" spans="5:13">
      <c r="E136" s="103"/>
      <c r="F136" s="103"/>
      <c r="G136" s="103"/>
      <c r="H136" s="103"/>
      <c r="I136" s="103"/>
      <c r="J136" s="103"/>
      <c r="K136" s="103"/>
      <c r="L136" s="103"/>
      <c r="M136" s="103"/>
    </row>
    <row r="137" spans="5:13">
      <c r="E137" s="103"/>
      <c r="F137" s="103"/>
      <c r="G137" s="103"/>
      <c r="H137" s="103"/>
      <c r="I137" s="103"/>
      <c r="J137" s="103"/>
      <c r="K137" s="103"/>
      <c r="L137" s="103"/>
      <c r="M137" s="103"/>
    </row>
    <row r="138" spans="5:13">
      <c r="E138" s="103"/>
      <c r="F138" s="103"/>
      <c r="G138" s="103"/>
      <c r="H138" s="103"/>
      <c r="I138" s="103"/>
      <c r="J138" s="103"/>
      <c r="K138" s="103"/>
      <c r="L138" s="103"/>
      <c r="M138" s="103"/>
    </row>
    <row r="139" spans="5:13">
      <c r="E139" s="103"/>
      <c r="F139" s="103"/>
      <c r="G139" s="103"/>
      <c r="H139" s="103"/>
      <c r="I139" s="103"/>
      <c r="J139" s="103"/>
      <c r="K139" s="103"/>
      <c r="L139" s="103"/>
      <c r="M139" s="103"/>
    </row>
    <row r="140" spans="5:13">
      <c r="E140" s="103"/>
      <c r="F140" s="103"/>
      <c r="G140" s="103"/>
      <c r="H140" s="103"/>
      <c r="I140" s="103"/>
      <c r="J140" s="103"/>
      <c r="K140" s="103"/>
      <c r="L140" s="103"/>
      <c r="M140" s="103"/>
    </row>
    <row r="141" spans="5:13">
      <c r="E141" s="103"/>
      <c r="F141" s="103"/>
      <c r="G141" s="103"/>
      <c r="H141" s="103"/>
      <c r="I141" s="103"/>
      <c r="J141" s="103"/>
      <c r="K141" s="103"/>
      <c r="L141" s="103"/>
      <c r="M141" s="103"/>
    </row>
    <row r="142" spans="5:13">
      <c r="E142" s="103"/>
      <c r="F142" s="103"/>
      <c r="G142" s="103"/>
      <c r="H142" s="103"/>
      <c r="I142" s="103"/>
      <c r="J142" s="103"/>
      <c r="K142" s="103"/>
      <c r="L142" s="103"/>
      <c r="M142" s="103"/>
    </row>
    <row r="143" spans="5:13">
      <c r="E143" s="103"/>
      <c r="F143" s="103"/>
      <c r="G143" s="103"/>
      <c r="H143" s="103"/>
      <c r="I143" s="103"/>
      <c r="J143" s="103"/>
      <c r="K143" s="103"/>
      <c r="L143" s="103"/>
      <c r="M143" s="103"/>
    </row>
    <row r="144" spans="5:13">
      <c r="E144" s="103"/>
      <c r="F144" s="103"/>
      <c r="G144" s="103"/>
      <c r="H144" s="103"/>
      <c r="I144" s="103"/>
      <c r="J144" s="103"/>
      <c r="K144" s="103"/>
      <c r="L144" s="103"/>
      <c r="M144" s="103"/>
    </row>
    <row r="145" spans="5:13">
      <c r="E145" s="103"/>
      <c r="F145" s="103"/>
      <c r="G145" s="103"/>
      <c r="H145" s="103"/>
      <c r="I145" s="103"/>
      <c r="J145" s="103"/>
      <c r="K145" s="103"/>
      <c r="L145" s="103"/>
      <c r="M145" s="103"/>
    </row>
    <row r="146" spans="5:13">
      <c r="E146" s="103"/>
      <c r="F146" s="103"/>
      <c r="G146" s="103"/>
      <c r="H146" s="103"/>
      <c r="I146" s="103"/>
      <c r="J146" s="103"/>
      <c r="K146" s="103"/>
      <c r="L146" s="103"/>
      <c r="M146" s="103"/>
    </row>
    <row r="147" spans="5:13">
      <c r="E147" s="103"/>
      <c r="F147" s="103"/>
      <c r="G147" s="103"/>
      <c r="H147" s="103"/>
      <c r="I147" s="103"/>
      <c r="J147" s="103"/>
      <c r="K147" s="103"/>
      <c r="L147" s="103"/>
      <c r="M147" s="103"/>
    </row>
    <row r="148" spans="5:13">
      <c r="E148" s="103"/>
      <c r="F148" s="103"/>
      <c r="G148" s="103"/>
      <c r="H148" s="103"/>
      <c r="I148" s="103"/>
      <c r="J148" s="103"/>
      <c r="K148" s="103"/>
      <c r="L148" s="103"/>
      <c r="M148" s="103"/>
    </row>
    <row r="149" spans="5:13">
      <c r="E149" s="103"/>
      <c r="F149" s="103"/>
      <c r="G149" s="103"/>
      <c r="H149" s="103"/>
      <c r="I149" s="103"/>
      <c r="J149" s="103"/>
      <c r="K149" s="103"/>
      <c r="L149" s="103"/>
      <c r="M149" s="103"/>
    </row>
    <row r="150" spans="5:13">
      <c r="E150" s="103"/>
      <c r="F150" s="103"/>
      <c r="G150" s="103"/>
      <c r="H150" s="103"/>
      <c r="I150" s="103"/>
      <c r="J150" s="103"/>
      <c r="K150" s="103"/>
      <c r="L150" s="103"/>
      <c r="M150" s="103"/>
    </row>
    <row r="151" spans="5:13">
      <c r="E151" s="103"/>
      <c r="F151" s="103"/>
      <c r="G151" s="103"/>
      <c r="H151" s="103"/>
      <c r="I151" s="103"/>
      <c r="J151" s="103"/>
      <c r="K151" s="103"/>
      <c r="L151" s="103"/>
      <c r="M151" s="103"/>
    </row>
    <row r="152" spans="5:13">
      <c r="E152" s="103"/>
      <c r="F152" s="103"/>
      <c r="G152" s="103"/>
      <c r="H152" s="103"/>
      <c r="I152" s="103"/>
      <c r="J152" s="103"/>
      <c r="K152" s="103"/>
      <c r="L152" s="103"/>
      <c r="M152" s="103"/>
    </row>
    <row r="153" spans="5:13">
      <c r="E153" s="103"/>
      <c r="F153" s="103"/>
      <c r="G153" s="103"/>
      <c r="H153" s="103"/>
      <c r="I153" s="103"/>
      <c r="J153" s="103"/>
      <c r="K153" s="103"/>
      <c r="L153" s="103"/>
      <c r="M153" s="103"/>
    </row>
    <row r="154" spans="5:13">
      <c r="E154" s="103"/>
      <c r="F154" s="103"/>
      <c r="G154" s="103"/>
      <c r="H154" s="103"/>
      <c r="I154" s="103"/>
      <c r="J154" s="103"/>
      <c r="K154" s="103"/>
      <c r="L154" s="103"/>
      <c r="M154" s="103"/>
    </row>
    <row r="155" spans="5:13">
      <c r="E155" s="103"/>
      <c r="F155" s="103"/>
      <c r="G155" s="103"/>
      <c r="H155" s="103"/>
      <c r="I155" s="103"/>
      <c r="J155" s="103"/>
      <c r="K155" s="103"/>
      <c r="L155" s="103"/>
      <c r="M155" s="103"/>
    </row>
    <row r="156" spans="5:13">
      <c r="E156" s="103"/>
      <c r="F156" s="103"/>
      <c r="G156" s="103"/>
      <c r="H156" s="103"/>
      <c r="I156" s="103"/>
      <c r="J156" s="103"/>
      <c r="K156" s="103"/>
      <c r="L156" s="103"/>
      <c r="M156" s="103"/>
    </row>
    <row r="157" spans="5:13">
      <c r="E157" s="103"/>
      <c r="F157" s="103"/>
      <c r="G157" s="103"/>
      <c r="H157" s="103"/>
      <c r="I157" s="103"/>
      <c r="J157" s="103"/>
      <c r="K157" s="103"/>
      <c r="L157" s="103"/>
      <c r="M157" s="103"/>
    </row>
    <row r="158" spans="5:13">
      <c r="E158" s="103"/>
      <c r="F158" s="103"/>
      <c r="G158" s="103"/>
      <c r="H158" s="103"/>
      <c r="I158" s="103"/>
      <c r="J158" s="103"/>
      <c r="K158" s="103"/>
      <c r="L158" s="103"/>
      <c r="M158" s="103"/>
    </row>
    <row r="159" spans="5:13">
      <c r="E159" s="103"/>
      <c r="F159" s="103"/>
      <c r="G159" s="103"/>
      <c r="H159" s="103"/>
      <c r="I159" s="103"/>
      <c r="J159" s="103"/>
      <c r="K159" s="103"/>
      <c r="L159" s="103"/>
      <c r="M159" s="103"/>
    </row>
    <row r="160" spans="5:13">
      <c r="E160" s="103"/>
      <c r="F160" s="103"/>
      <c r="G160" s="103"/>
      <c r="H160" s="103"/>
      <c r="I160" s="103"/>
      <c r="J160" s="103"/>
      <c r="K160" s="103"/>
      <c r="L160" s="103"/>
      <c r="M160" s="103"/>
    </row>
    <row r="161" spans="5:13">
      <c r="E161" s="103"/>
      <c r="F161" s="103"/>
      <c r="G161" s="103"/>
      <c r="H161" s="103"/>
      <c r="I161" s="103"/>
      <c r="J161" s="103"/>
      <c r="K161" s="103"/>
      <c r="L161" s="103"/>
      <c r="M161" s="103"/>
    </row>
    <row r="162" spans="5:13">
      <c r="E162" s="103"/>
      <c r="F162" s="103"/>
      <c r="G162" s="103"/>
      <c r="H162" s="103"/>
      <c r="I162" s="103"/>
      <c r="J162" s="103"/>
      <c r="K162" s="103"/>
      <c r="L162" s="103"/>
      <c r="M162" s="103"/>
    </row>
    <row r="163" spans="5:13">
      <c r="E163" s="103"/>
      <c r="F163" s="103"/>
      <c r="G163" s="103"/>
      <c r="H163" s="103"/>
      <c r="I163" s="103"/>
      <c r="J163" s="103"/>
      <c r="K163" s="103"/>
      <c r="L163" s="103"/>
      <c r="M163" s="103"/>
    </row>
    <row r="164" spans="5:13">
      <c r="E164" s="103"/>
      <c r="F164" s="103"/>
      <c r="G164" s="103"/>
      <c r="H164" s="103"/>
      <c r="I164" s="103"/>
      <c r="J164" s="103"/>
      <c r="K164" s="103"/>
      <c r="L164" s="103"/>
      <c r="M164" s="103"/>
    </row>
    <row r="165" spans="5:13">
      <c r="E165" s="103"/>
      <c r="F165" s="103"/>
      <c r="G165" s="103"/>
      <c r="H165" s="103"/>
      <c r="I165" s="103"/>
      <c r="J165" s="103"/>
      <c r="K165" s="103"/>
      <c r="L165" s="103"/>
      <c r="M165" s="103"/>
    </row>
    <row r="166" spans="5:13">
      <c r="E166" s="103"/>
      <c r="F166" s="103"/>
      <c r="G166" s="103"/>
      <c r="H166" s="103"/>
      <c r="I166" s="103"/>
      <c r="J166" s="103"/>
      <c r="K166" s="103"/>
      <c r="L166" s="103"/>
      <c r="M166" s="103"/>
    </row>
    <row r="167" spans="5:13">
      <c r="E167" s="103"/>
      <c r="F167" s="103"/>
      <c r="G167" s="103"/>
      <c r="H167" s="103"/>
      <c r="I167" s="103"/>
      <c r="J167" s="103"/>
      <c r="K167" s="103"/>
      <c r="L167" s="103"/>
      <c r="M167" s="103"/>
    </row>
    <row r="168" spans="5:13">
      <c r="E168" s="103"/>
      <c r="F168" s="103"/>
      <c r="G168" s="103"/>
      <c r="H168" s="103"/>
      <c r="I168" s="103"/>
      <c r="J168" s="103"/>
      <c r="K168" s="103"/>
      <c r="L168" s="103"/>
      <c r="M168" s="103"/>
    </row>
    <row r="169" spans="5:13">
      <c r="E169" s="103"/>
      <c r="F169" s="103"/>
      <c r="G169" s="103"/>
      <c r="H169" s="103"/>
      <c r="I169" s="103"/>
      <c r="J169" s="103"/>
      <c r="K169" s="103"/>
      <c r="L169" s="103"/>
      <c r="M169" s="103"/>
    </row>
    <row r="170" spans="5:13">
      <c r="E170" s="103"/>
      <c r="F170" s="103"/>
      <c r="G170" s="103"/>
      <c r="H170" s="103"/>
      <c r="I170" s="103"/>
      <c r="J170" s="103"/>
      <c r="K170" s="103"/>
      <c r="L170" s="103"/>
      <c r="M170" s="103"/>
    </row>
    <row r="171" spans="5:13"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5:13"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5:13"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5:13"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5:13">
      <c r="E175" s="103"/>
      <c r="F175" s="103"/>
      <c r="G175" s="103"/>
      <c r="H175" s="103"/>
      <c r="I175" s="103"/>
      <c r="J175" s="103"/>
      <c r="K175" s="103"/>
      <c r="L175" s="103"/>
      <c r="M175" s="103"/>
    </row>
    <row r="176" spans="5:13">
      <c r="E176" s="103"/>
      <c r="F176" s="103"/>
      <c r="G176" s="103"/>
      <c r="H176" s="103"/>
      <c r="I176" s="103"/>
      <c r="J176" s="103"/>
      <c r="K176" s="103"/>
      <c r="L176" s="103"/>
      <c r="M176" s="103"/>
    </row>
    <row r="177" spans="5:13">
      <c r="E177" s="103"/>
      <c r="F177" s="103"/>
      <c r="G177" s="103"/>
      <c r="H177" s="103"/>
      <c r="I177" s="103"/>
      <c r="J177" s="103"/>
      <c r="K177" s="103"/>
      <c r="L177" s="103"/>
      <c r="M177" s="103"/>
    </row>
    <row r="178" spans="5:13">
      <c r="E178" s="103"/>
      <c r="F178" s="103"/>
      <c r="G178" s="103"/>
      <c r="H178" s="103"/>
      <c r="I178" s="103"/>
      <c r="J178" s="103"/>
      <c r="K178" s="103"/>
      <c r="L178" s="103"/>
      <c r="M178" s="103"/>
    </row>
    <row r="179" spans="5:13">
      <c r="E179" s="103"/>
      <c r="F179" s="103"/>
      <c r="G179" s="103"/>
      <c r="H179" s="103"/>
      <c r="I179" s="103"/>
      <c r="J179" s="103"/>
      <c r="K179" s="103"/>
      <c r="L179" s="103"/>
      <c r="M179" s="103"/>
    </row>
    <row r="180" spans="5:13">
      <c r="E180" s="103"/>
      <c r="F180" s="103"/>
      <c r="G180" s="103"/>
      <c r="H180" s="103"/>
      <c r="I180" s="103"/>
      <c r="J180" s="103"/>
      <c r="K180" s="103"/>
      <c r="L180" s="103"/>
      <c r="M180" s="103"/>
    </row>
    <row r="181" spans="5:13">
      <c r="E181" s="103"/>
      <c r="F181" s="103"/>
      <c r="G181" s="103"/>
      <c r="H181" s="103"/>
      <c r="I181" s="103"/>
      <c r="J181" s="103"/>
      <c r="K181" s="103"/>
      <c r="L181" s="103"/>
      <c r="M181" s="103"/>
    </row>
    <row r="182" spans="5:13">
      <c r="E182" s="103"/>
      <c r="F182" s="103"/>
      <c r="G182" s="103"/>
      <c r="H182" s="103"/>
      <c r="I182" s="103"/>
      <c r="J182" s="103"/>
      <c r="K182" s="103"/>
      <c r="L182" s="103"/>
      <c r="M182" s="103"/>
    </row>
    <row r="183" spans="5:13">
      <c r="E183" s="103"/>
      <c r="F183" s="103"/>
      <c r="G183" s="103"/>
      <c r="H183" s="103"/>
      <c r="I183" s="103"/>
      <c r="J183" s="103"/>
      <c r="K183" s="103"/>
      <c r="L183" s="103"/>
      <c r="M183" s="103"/>
    </row>
    <row r="184" spans="5:13">
      <c r="E184" s="103"/>
      <c r="F184" s="103"/>
      <c r="G184" s="103"/>
      <c r="H184" s="103"/>
      <c r="I184" s="103"/>
      <c r="J184" s="103"/>
      <c r="K184" s="103"/>
      <c r="L184" s="103"/>
      <c r="M184" s="103"/>
    </row>
  </sheetData>
  <printOptions horizontalCentered="1"/>
  <pageMargins left="0.5" right="0.5" top="0.5" bottom="0.55000000000000004" header="0.5" footer="0.5"/>
  <pageSetup scale="57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N65"/>
  <sheetViews>
    <sheetView showGridLines="0" tabSelected="1" zoomScale="65" workbookViewId="0"/>
  </sheetViews>
  <sheetFormatPr defaultColWidth="11.7109375" defaultRowHeight="15"/>
  <cols>
    <col min="1" max="4" width="2.7109375" style="84" customWidth="1"/>
    <col min="5" max="5" width="68" style="84" customWidth="1"/>
    <col min="6" max="6" width="17.85546875" style="84" customWidth="1"/>
    <col min="7" max="7" width="11.7109375" style="84"/>
    <col min="8" max="8" width="17.85546875" style="84" customWidth="1"/>
    <col min="9" max="9" width="11.7109375" style="84"/>
    <col min="10" max="10" width="17.85546875" style="84" customWidth="1"/>
    <col min="11" max="11" width="11.7109375" style="84"/>
    <col min="12" max="12" width="17.85546875" style="84" customWidth="1"/>
    <col min="13" max="13" width="11.7109375" style="84"/>
    <col min="14" max="14" width="19.140625" style="84" customWidth="1"/>
    <col min="15" max="20" width="11.7109375" style="84"/>
    <col min="21" max="21" width="11.7109375" style="84" customWidth="1"/>
    <col min="22" max="16384" width="11.7109375" style="84"/>
  </cols>
  <sheetData>
    <row r="1" spans="1:14" ht="20.25">
      <c r="A1" s="50" t="s">
        <v>0</v>
      </c>
      <c r="F1" s="52"/>
      <c r="G1" s="52"/>
      <c r="H1" s="52"/>
      <c r="I1" s="52"/>
      <c r="J1" s="52"/>
      <c r="K1" s="52"/>
      <c r="L1" s="53"/>
      <c r="M1" s="52"/>
      <c r="N1" s="53"/>
    </row>
    <row r="2" spans="1:14" ht="20.25">
      <c r="A2" s="54" t="s">
        <v>142</v>
      </c>
      <c r="F2" s="52"/>
      <c r="G2" s="52"/>
      <c r="H2" s="52"/>
      <c r="I2" s="52"/>
      <c r="J2" s="52"/>
      <c r="K2" s="52"/>
      <c r="L2" s="52"/>
      <c r="M2" s="52"/>
      <c r="N2" s="52"/>
    </row>
    <row r="3" spans="1:14" ht="20.25">
      <c r="A3" s="55" t="s">
        <v>241</v>
      </c>
      <c r="F3" s="52"/>
      <c r="G3" s="52"/>
      <c r="H3" s="52"/>
      <c r="I3" s="52"/>
      <c r="J3" s="56" t="s">
        <v>143</v>
      </c>
      <c r="K3" s="57"/>
      <c r="L3" s="57"/>
      <c r="M3" s="52"/>
      <c r="N3" s="52"/>
    </row>
    <row r="4" spans="1:14" ht="15.75">
      <c r="E4" s="52"/>
      <c r="F4" s="52"/>
      <c r="G4" s="52"/>
      <c r="H4" s="52"/>
      <c r="I4" s="52"/>
      <c r="J4" s="56" t="s">
        <v>144</v>
      </c>
      <c r="K4" s="57"/>
      <c r="L4" s="58"/>
      <c r="M4" s="52"/>
      <c r="N4" s="52"/>
    </row>
    <row r="5" spans="1:14">
      <c r="E5" s="59"/>
      <c r="F5" s="52"/>
      <c r="G5" s="52"/>
      <c r="H5" s="52"/>
      <c r="I5" s="52"/>
      <c r="J5" s="52"/>
      <c r="K5" s="52"/>
      <c r="L5" s="52"/>
      <c r="M5" s="52"/>
      <c r="N5" s="52"/>
    </row>
    <row r="6" spans="1:14" ht="15.75">
      <c r="E6" s="59"/>
      <c r="F6" s="60" t="s">
        <v>53</v>
      </c>
      <c r="G6" s="61"/>
      <c r="H6" s="62" t="s">
        <v>54</v>
      </c>
      <c r="I6" s="61"/>
      <c r="J6" s="63" t="s">
        <v>246</v>
      </c>
      <c r="K6" s="64"/>
      <c r="L6" s="63" t="s">
        <v>61</v>
      </c>
      <c r="M6" s="52"/>
      <c r="N6" s="52"/>
    </row>
    <row r="7" spans="1:14" ht="15.75">
      <c r="A7" s="65" t="s">
        <v>145</v>
      </c>
      <c r="F7" s="66"/>
      <c r="G7" s="66"/>
      <c r="H7" s="66"/>
      <c r="I7" s="66"/>
      <c r="J7" s="66"/>
      <c r="K7" s="66"/>
      <c r="L7" s="66"/>
      <c r="M7" s="52"/>
      <c r="N7" s="52"/>
    </row>
    <row r="8" spans="1:14">
      <c r="B8" s="67" t="s">
        <v>103</v>
      </c>
      <c r="F8" s="132">
        <v>98834698</v>
      </c>
      <c r="G8" s="132"/>
      <c r="H8" s="132"/>
      <c r="I8" s="52"/>
      <c r="J8" s="52">
        <f t="shared" ref="J8:J16" si="0">F8+H8</f>
        <v>98834698</v>
      </c>
      <c r="K8" s="52"/>
      <c r="L8" s="132">
        <v>95773810</v>
      </c>
      <c r="M8" s="52"/>
      <c r="N8" s="52"/>
    </row>
    <row r="9" spans="1:14">
      <c r="B9" s="67" t="s">
        <v>104</v>
      </c>
      <c r="F9" s="132"/>
      <c r="G9" s="132"/>
      <c r="H9" s="132">
        <v>9283842</v>
      </c>
      <c r="I9" s="52"/>
      <c r="J9" s="52">
        <f t="shared" si="0"/>
        <v>9283842</v>
      </c>
      <c r="K9" s="52"/>
      <c r="L9" s="132">
        <v>8660299</v>
      </c>
      <c r="M9" s="52"/>
      <c r="N9" s="52"/>
    </row>
    <row r="10" spans="1:14" ht="15.6" customHeight="1">
      <c r="B10" s="67" t="s">
        <v>146</v>
      </c>
      <c r="F10" s="132">
        <v>183361061</v>
      </c>
      <c r="G10" s="132"/>
      <c r="H10" s="132"/>
      <c r="I10" s="52"/>
      <c r="J10" s="52">
        <f t="shared" si="0"/>
        <v>183361061</v>
      </c>
      <c r="K10" s="52"/>
      <c r="L10" s="132">
        <v>171299147</v>
      </c>
      <c r="M10" s="52"/>
      <c r="N10" s="52"/>
    </row>
    <row r="11" spans="1:14" ht="15.6" customHeight="1">
      <c r="B11" s="67" t="s">
        <v>105</v>
      </c>
      <c r="F11" s="132">
        <v>10205757</v>
      </c>
      <c r="G11" s="132"/>
      <c r="H11" s="132">
        <v>54965813</v>
      </c>
      <c r="I11" s="52"/>
      <c r="J11" s="52">
        <f t="shared" si="0"/>
        <v>65171570</v>
      </c>
      <c r="K11" s="52"/>
      <c r="L11" s="132">
        <v>58931904</v>
      </c>
      <c r="M11" s="52"/>
      <c r="N11" s="52"/>
    </row>
    <row r="12" spans="1:14">
      <c r="B12" s="67" t="s">
        <v>106</v>
      </c>
      <c r="F12" s="132">
        <v>994799</v>
      </c>
      <c r="G12" s="132"/>
      <c r="H12" s="132">
        <v>26295110</v>
      </c>
      <c r="I12" s="52"/>
      <c r="J12" s="52">
        <f t="shared" si="0"/>
        <v>27289909</v>
      </c>
      <c r="K12" s="52"/>
      <c r="L12" s="132">
        <v>26577498</v>
      </c>
      <c r="M12" s="52"/>
      <c r="N12" s="52"/>
    </row>
    <row r="13" spans="1:14">
      <c r="B13" s="67" t="s">
        <v>107</v>
      </c>
      <c r="F13" s="132">
        <v>1391565</v>
      </c>
      <c r="G13" s="132"/>
      <c r="H13" s="132">
        <v>33089110</v>
      </c>
      <c r="I13" s="52"/>
      <c r="J13" s="52">
        <f t="shared" si="0"/>
        <v>34480675</v>
      </c>
      <c r="K13" s="52"/>
      <c r="L13" s="132">
        <v>32255297</v>
      </c>
      <c r="M13" s="52"/>
      <c r="N13" s="52"/>
    </row>
    <row r="14" spans="1:14">
      <c r="B14" s="67" t="s">
        <v>147</v>
      </c>
      <c r="F14" s="132">
        <v>10310971</v>
      </c>
      <c r="G14" s="132"/>
      <c r="H14" s="132"/>
      <c r="I14" s="52"/>
      <c r="J14" s="52">
        <f t="shared" si="0"/>
        <v>10310971</v>
      </c>
      <c r="K14" s="52"/>
      <c r="L14" s="132">
        <v>8501708</v>
      </c>
      <c r="M14" s="52"/>
      <c r="N14" s="52"/>
    </row>
    <row r="15" spans="1:14">
      <c r="B15" s="67" t="s">
        <v>148</v>
      </c>
      <c r="F15" s="132">
        <v>57008414</v>
      </c>
      <c r="G15" s="132"/>
      <c r="H15" s="132"/>
      <c r="I15" s="52"/>
      <c r="J15" s="52">
        <f t="shared" si="0"/>
        <v>57008414</v>
      </c>
      <c r="K15" s="52"/>
      <c r="L15" s="132">
        <v>56619716</v>
      </c>
      <c r="M15" s="52"/>
      <c r="N15" s="52"/>
    </row>
    <row r="16" spans="1:14" ht="15.6" customHeight="1">
      <c r="B16" s="69" t="s">
        <v>149</v>
      </c>
      <c r="F16" s="136">
        <v>16216403</v>
      </c>
      <c r="G16" s="136"/>
      <c r="H16" s="136"/>
      <c r="I16" s="66"/>
      <c r="J16" s="66">
        <f t="shared" si="0"/>
        <v>16216403</v>
      </c>
      <c r="K16" s="66"/>
      <c r="L16" s="136">
        <v>14995402</v>
      </c>
      <c r="M16" s="52"/>
      <c r="N16" s="52"/>
    </row>
    <row r="17" spans="1:14" ht="7.15" customHeight="1">
      <c r="B17" s="137"/>
      <c r="C17" s="137"/>
      <c r="D17" s="137"/>
      <c r="E17" s="70"/>
      <c r="F17" s="66"/>
      <c r="G17" s="52"/>
      <c r="H17" s="66"/>
      <c r="I17" s="66"/>
      <c r="J17" s="66"/>
      <c r="K17" s="66"/>
      <c r="L17" s="52"/>
      <c r="M17" s="52"/>
      <c r="N17" s="52"/>
    </row>
    <row r="18" spans="1:14" ht="15.6" customHeight="1">
      <c r="A18" s="71" t="s">
        <v>150</v>
      </c>
      <c r="F18" s="72">
        <f>SUM(F8:F16)</f>
        <v>378323668</v>
      </c>
      <c r="G18" s="72"/>
      <c r="H18" s="72">
        <f>SUM(H8:H16)</f>
        <v>123633875</v>
      </c>
      <c r="I18" s="72"/>
      <c r="J18" s="72">
        <f>SUM(J7:J16)</f>
        <v>501957543</v>
      </c>
      <c r="K18" s="72"/>
      <c r="L18" s="72">
        <v>473614781</v>
      </c>
      <c r="M18" s="52"/>
      <c r="N18" s="52"/>
    </row>
    <row r="19" spans="1:14">
      <c r="E19" s="59"/>
      <c r="F19" s="52"/>
      <c r="G19" s="52"/>
      <c r="H19" s="52"/>
      <c r="I19" s="52"/>
      <c r="J19" s="52"/>
      <c r="K19" s="52"/>
      <c r="L19" s="52"/>
      <c r="M19" s="52"/>
      <c r="N19" s="52"/>
    </row>
    <row r="20" spans="1:14" ht="15.75">
      <c r="A20" s="65" t="s">
        <v>151</v>
      </c>
      <c r="F20" s="66"/>
      <c r="G20" s="66"/>
      <c r="H20" s="66"/>
      <c r="I20" s="66"/>
      <c r="J20" s="66"/>
      <c r="K20" s="66"/>
      <c r="L20" s="66"/>
      <c r="M20" s="52"/>
      <c r="N20" s="52"/>
    </row>
    <row r="21" spans="1:14" ht="15.75">
      <c r="B21" s="73" t="s">
        <v>152</v>
      </c>
      <c r="F21" s="52"/>
      <c r="G21" s="52"/>
      <c r="H21" s="52"/>
      <c r="I21" s="52"/>
      <c r="J21" s="52"/>
      <c r="K21" s="52"/>
      <c r="L21" s="52"/>
      <c r="M21" s="52"/>
      <c r="N21" s="52"/>
    </row>
    <row r="22" spans="1:14">
      <c r="B22" s="74" t="s">
        <v>153</v>
      </c>
      <c r="F22" s="132">
        <v>125315671</v>
      </c>
      <c r="G22" s="132"/>
      <c r="H22" s="132">
        <v>390903</v>
      </c>
      <c r="I22" s="52"/>
      <c r="J22" s="52">
        <f t="shared" ref="J22:J29" si="1">F22+H22</f>
        <v>125706574</v>
      </c>
      <c r="K22" s="52"/>
      <c r="L22" s="132">
        <v>130684544</v>
      </c>
      <c r="M22" s="52"/>
      <c r="N22" s="52"/>
    </row>
    <row r="23" spans="1:14">
      <c r="B23" s="74" t="s">
        <v>154</v>
      </c>
      <c r="F23" s="132">
        <v>23411514</v>
      </c>
      <c r="G23" s="132"/>
      <c r="H23" s="132">
        <v>52677090</v>
      </c>
      <c r="I23" s="52"/>
      <c r="J23" s="52">
        <f t="shared" si="1"/>
        <v>76088604</v>
      </c>
      <c r="K23" s="52"/>
      <c r="L23" s="132">
        <v>70200635</v>
      </c>
      <c r="M23" s="52"/>
      <c r="N23" s="52"/>
    </row>
    <row r="24" spans="1:14">
      <c r="B24" s="74" t="s">
        <v>155</v>
      </c>
      <c r="F24" s="132">
        <v>24040084</v>
      </c>
      <c r="G24" s="132"/>
      <c r="H24" s="132">
        <v>15086967</v>
      </c>
      <c r="I24" s="52"/>
      <c r="J24" s="52">
        <f t="shared" si="1"/>
        <v>39127051</v>
      </c>
      <c r="K24" s="52"/>
      <c r="L24" s="132">
        <v>35793656</v>
      </c>
      <c r="M24" s="52"/>
      <c r="N24" s="52"/>
    </row>
    <row r="25" spans="1:14">
      <c r="B25" s="74" t="s">
        <v>156</v>
      </c>
      <c r="F25" s="132">
        <v>42336366</v>
      </c>
      <c r="G25" s="132"/>
      <c r="H25" s="132">
        <v>26447899</v>
      </c>
      <c r="I25" s="52"/>
      <c r="J25" s="52">
        <f t="shared" si="1"/>
        <v>68784265</v>
      </c>
      <c r="K25" s="52"/>
      <c r="L25" s="132">
        <v>55658539</v>
      </c>
      <c r="M25" s="52"/>
      <c r="N25" s="52"/>
    </row>
    <row r="26" spans="1:14">
      <c r="B26" s="74" t="s">
        <v>157</v>
      </c>
      <c r="F26" s="132">
        <v>13904818</v>
      </c>
      <c r="G26" s="132"/>
      <c r="H26" s="132">
        <v>192788</v>
      </c>
      <c r="I26" s="52"/>
      <c r="J26" s="52">
        <f t="shared" si="1"/>
        <v>14097606</v>
      </c>
      <c r="K26" s="52"/>
      <c r="L26" s="132">
        <v>13153071</v>
      </c>
      <c r="M26" s="52"/>
      <c r="N26" s="52"/>
    </row>
    <row r="27" spans="1:14">
      <c r="B27" s="74" t="s">
        <v>158</v>
      </c>
      <c r="F27" s="132">
        <v>27508205</v>
      </c>
      <c r="G27" s="132"/>
      <c r="H27" s="132">
        <v>106673</v>
      </c>
      <c r="I27" s="52"/>
      <c r="J27" s="52">
        <f t="shared" si="1"/>
        <v>27614878</v>
      </c>
      <c r="K27" s="52"/>
      <c r="L27" s="132">
        <v>28572219</v>
      </c>
      <c r="M27" s="52"/>
      <c r="N27" s="52"/>
    </row>
    <row r="28" spans="1:14">
      <c r="B28" s="74" t="s">
        <v>159</v>
      </c>
      <c r="F28" s="132">
        <v>31030792</v>
      </c>
      <c r="G28" s="132"/>
      <c r="H28" s="132">
        <v>15892</v>
      </c>
      <c r="I28" s="52"/>
      <c r="J28" s="52">
        <f t="shared" si="1"/>
        <v>31046684</v>
      </c>
      <c r="K28" s="52"/>
      <c r="L28" s="132">
        <v>28366594</v>
      </c>
      <c r="M28" s="52"/>
      <c r="N28" s="52"/>
    </row>
    <row r="29" spans="1:14" ht="15.6" customHeight="1">
      <c r="B29" s="75" t="s">
        <v>160</v>
      </c>
      <c r="F29" s="136">
        <v>19261224</v>
      </c>
      <c r="G29" s="136"/>
      <c r="H29" s="136">
        <v>27238020.68</v>
      </c>
      <c r="I29" s="66"/>
      <c r="J29" s="66">
        <f t="shared" si="1"/>
        <v>46499244.68</v>
      </c>
      <c r="K29" s="66"/>
      <c r="L29" s="136">
        <v>42549005</v>
      </c>
      <c r="M29" s="52"/>
      <c r="N29" s="52"/>
    </row>
    <row r="30" spans="1:14" ht="7.15" customHeight="1">
      <c r="A30" s="137"/>
      <c r="B30" s="137"/>
      <c r="C30" s="137"/>
      <c r="D30" s="137"/>
      <c r="E30" s="76"/>
      <c r="F30" s="77"/>
      <c r="G30" s="77"/>
      <c r="H30" s="77"/>
      <c r="I30" s="77"/>
      <c r="J30" s="77"/>
      <c r="K30" s="77"/>
      <c r="L30" s="77"/>
      <c r="M30" s="52"/>
      <c r="N30" s="52"/>
    </row>
    <row r="31" spans="1:14" ht="15.6" customHeight="1">
      <c r="C31" s="67" t="s">
        <v>120</v>
      </c>
      <c r="F31" s="52">
        <f>SUM(F22:F29)</f>
        <v>306808674</v>
      </c>
      <c r="G31" s="52"/>
      <c r="H31" s="52">
        <f>SUM(H22:H29)</f>
        <v>122156232.68000001</v>
      </c>
      <c r="I31" s="52"/>
      <c r="J31" s="52">
        <f>SUM(J22:J29)</f>
        <v>428964906.68000001</v>
      </c>
      <c r="K31" s="52"/>
      <c r="L31" s="52">
        <v>404978263</v>
      </c>
      <c r="M31" s="52"/>
      <c r="N31" s="52"/>
    </row>
    <row r="32" spans="1:14" ht="7.15" customHeight="1">
      <c r="E32" s="67"/>
      <c r="F32" s="52"/>
      <c r="G32" s="52"/>
      <c r="H32" s="52"/>
      <c r="I32" s="52"/>
      <c r="J32" s="52"/>
      <c r="K32" s="52"/>
      <c r="L32" s="52"/>
      <c r="M32" s="52"/>
      <c r="N32" s="52"/>
    </row>
    <row r="33" spans="1:14" ht="15.6" customHeight="1">
      <c r="B33" s="69" t="s">
        <v>161</v>
      </c>
      <c r="F33" s="136">
        <v>968000</v>
      </c>
      <c r="G33" s="136"/>
      <c r="H33" s="136"/>
      <c r="I33" s="78"/>
      <c r="J33" s="66">
        <f>F33+H33</f>
        <v>968000</v>
      </c>
      <c r="K33" s="78"/>
      <c r="L33" s="136">
        <v>974882</v>
      </c>
      <c r="M33" s="66"/>
      <c r="N33" s="66"/>
    </row>
    <row r="34" spans="1:14" ht="7.15" customHeight="1">
      <c r="A34" s="137"/>
      <c r="B34" s="137"/>
      <c r="D34" s="137"/>
      <c r="E34" s="70"/>
      <c r="F34" s="52"/>
      <c r="G34" s="78"/>
      <c r="H34" s="78"/>
      <c r="I34" s="78"/>
      <c r="J34" s="66"/>
      <c r="K34" s="78"/>
      <c r="L34" s="52"/>
      <c r="M34" s="52"/>
      <c r="N34" s="52"/>
    </row>
    <row r="35" spans="1:14" ht="15.6" customHeight="1">
      <c r="C35" s="71" t="s">
        <v>162</v>
      </c>
      <c r="F35" s="72">
        <f>SUM(F31:F33)</f>
        <v>307776674</v>
      </c>
      <c r="G35" s="72"/>
      <c r="H35" s="72">
        <f>SUM(H31:H33)</f>
        <v>122156232.68000001</v>
      </c>
      <c r="I35" s="72"/>
      <c r="J35" s="72">
        <f>SUM(J31:J33)</f>
        <v>429932906.68000001</v>
      </c>
      <c r="K35" s="72"/>
      <c r="L35" s="72">
        <v>405953145</v>
      </c>
      <c r="M35" s="52"/>
      <c r="N35" s="52"/>
    </row>
    <row r="36" spans="1:14" ht="15.6" customHeight="1">
      <c r="E36" s="67"/>
      <c r="F36" s="52"/>
      <c r="G36" s="52"/>
      <c r="H36" s="52"/>
      <c r="I36" s="52"/>
      <c r="J36" s="52"/>
      <c r="K36" s="52"/>
      <c r="L36" s="52"/>
      <c r="M36" s="52"/>
      <c r="N36" s="52"/>
    </row>
    <row r="37" spans="1:14" ht="15.6" customHeight="1">
      <c r="B37" s="67" t="s">
        <v>163</v>
      </c>
      <c r="F37" s="52"/>
      <c r="G37" s="52"/>
      <c r="H37" s="52"/>
      <c r="I37" s="52"/>
      <c r="J37" s="52"/>
      <c r="K37" s="52"/>
      <c r="L37" s="52"/>
      <c r="M37" s="52"/>
      <c r="N37" s="52"/>
    </row>
    <row r="38" spans="1:14">
      <c r="C38" s="67" t="s">
        <v>164</v>
      </c>
      <c r="F38" s="132">
        <v>59579260</v>
      </c>
      <c r="G38" s="132"/>
      <c r="H38" s="132">
        <v>1477642</v>
      </c>
      <c r="I38" s="52"/>
      <c r="J38" s="52">
        <f>F38+H38</f>
        <v>61056902</v>
      </c>
      <c r="K38" s="52"/>
      <c r="L38" s="132">
        <v>51990926</v>
      </c>
      <c r="M38" s="52"/>
      <c r="N38" s="52"/>
    </row>
    <row r="39" spans="1:14">
      <c r="C39" s="69" t="s">
        <v>165</v>
      </c>
      <c r="F39" s="136">
        <v>1680325</v>
      </c>
      <c r="G39" s="136"/>
      <c r="H39" s="136"/>
      <c r="I39" s="66"/>
      <c r="J39" s="66">
        <f>F39+H39</f>
        <v>1680325</v>
      </c>
      <c r="K39" s="66"/>
      <c r="L39" s="136">
        <v>1678335</v>
      </c>
      <c r="M39" s="52"/>
      <c r="N39" s="52"/>
    </row>
    <row r="40" spans="1:14" ht="7.15" customHeight="1">
      <c r="A40" s="137"/>
      <c r="B40" s="137"/>
      <c r="C40" s="137"/>
      <c r="D40" s="137"/>
      <c r="E40" s="70"/>
      <c r="F40" s="66"/>
      <c r="G40" s="52"/>
      <c r="H40" s="66"/>
      <c r="I40" s="66"/>
      <c r="J40" s="66"/>
      <c r="K40" s="66"/>
      <c r="L40" s="52"/>
      <c r="M40" s="52"/>
      <c r="N40" s="52"/>
    </row>
    <row r="41" spans="1:14" ht="15.75">
      <c r="C41" s="71" t="s">
        <v>166</v>
      </c>
      <c r="F41" s="72">
        <f>SUM(F38:F39)</f>
        <v>61259585</v>
      </c>
      <c r="G41" s="72"/>
      <c r="H41" s="72">
        <f>SUM(H38:H39)</f>
        <v>1477642</v>
      </c>
      <c r="I41" s="72"/>
      <c r="J41" s="72">
        <f>SUM(J38:J39)</f>
        <v>62737227</v>
      </c>
      <c r="K41" s="72"/>
      <c r="L41" s="72">
        <v>53669261</v>
      </c>
      <c r="M41" s="52"/>
      <c r="N41" s="52"/>
    </row>
    <row r="42" spans="1:14" ht="15.75">
      <c r="A42" s="137"/>
      <c r="B42" s="137"/>
      <c r="C42" s="137"/>
      <c r="D42" s="137"/>
      <c r="E42" s="79"/>
      <c r="F42" s="80"/>
      <c r="G42" s="80"/>
      <c r="H42" s="80"/>
      <c r="I42" s="80"/>
      <c r="J42" s="80"/>
      <c r="K42" s="80"/>
      <c r="L42" s="80"/>
      <c r="M42" s="52"/>
      <c r="N42" s="52"/>
    </row>
    <row r="43" spans="1:14" ht="15.6" customHeight="1">
      <c r="A43" s="81" t="s">
        <v>167</v>
      </c>
      <c r="F43" s="72">
        <f>+F35+F41</f>
        <v>369036259</v>
      </c>
      <c r="G43" s="72"/>
      <c r="H43" s="72">
        <f>+H35+H41</f>
        <v>123633874.68000001</v>
      </c>
      <c r="I43" s="72"/>
      <c r="J43" s="72">
        <f>+J35+J41</f>
        <v>492670133.68000001</v>
      </c>
      <c r="K43" s="72"/>
      <c r="L43" s="72">
        <v>459622406</v>
      </c>
      <c r="M43" s="52"/>
      <c r="N43" s="52"/>
    </row>
    <row r="44" spans="1:14">
      <c r="E44" s="59"/>
      <c r="F44" s="82"/>
      <c r="G44" s="82"/>
      <c r="H44" s="82"/>
      <c r="I44" s="82"/>
      <c r="J44" s="82"/>
      <c r="K44" s="82"/>
      <c r="L44" s="82"/>
      <c r="M44" s="52"/>
      <c r="N44" s="52"/>
    </row>
    <row r="45" spans="1:14" ht="15.75">
      <c r="A45" s="65" t="s">
        <v>168</v>
      </c>
      <c r="F45" s="80"/>
      <c r="G45" s="80"/>
      <c r="H45" s="80"/>
      <c r="I45" s="80"/>
      <c r="J45" s="80"/>
      <c r="K45" s="80"/>
      <c r="L45" s="80"/>
      <c r="M45" s="52"/>
      <c r="N45" s="52"/>
    </row>
    <row r="46" spans="1:14">
      <c r="B46" s="67" t="s">
        <v>169</v>
      </c>
      <c r="F46" s="132"/>
      <c r="G46" s="132"/>
      <c r="H46" s="132">
        <v>3852445</v>
      </c>
      <c r="I46" s="82"/>
      <c r="J46" s="82">
        <f>F46+H46</f>
        <v>3852445</v>
      </c>
      <c r="K46" s="82"/>
      <c r="L46" s="132">
        <v>6886016</v>
      </c>
      <c r="M46" s="52"/>
      <c r="N46" s="52"/>
    </row>
    <row r="47" spans="1:14">
      <c r="B47" s="69" t="s">
        <v>170</v>
      </c>
      <c r="F47" s="132">
        <v>-3516627</v>
      </c>
      <c r="G47" s="134"/>
      <c r="H47" s="132">
        <v>1872527</v>
      </c>
      <c r="I47" s="83"/>
      <c r="J47" s="80">
        <f>F47+H47</f>
        <v>-1644100</v>
      </c>
      <c r="K47" s="83"/>
      <c r="L47" s="132">
        <v>-8082870</v>
      </c>
    </row>
    <row r="48" spans="1:14">
      <c r="B48" s="137"/>
      <c r="C48" s="137"/>
      <c r="D48" s="137"/>
      <c r="E48" s="70"/>
      <c r="F48" s="80"/>
      <c r="G48" s="83"/>
      <c r="H48" s="80"/>
      <c r="I48" s="83"/>
      <c r="J48" s="80"/>
      <c r="K48" s="83"/>
      <c r="L48" s="80"/>
    </row>
    <row r="49" spans="1:14" ht="15.6" customHeight="1">
      <c r="A49" s="71" t="s">
        <v>171</v>
      </c>
      <c r="F49" s="72">
        <f>F18-F43+(SUM(F45:F47))</f>
        <v>5770782</v>
      </c>
      <c r="G49" s="72"/>
      <c r="H49" s="72">
        <f>H18-H43+(SUM(H45:H47))</f>
        <v>5724972.3199999928</v>
      </c>
      <c r="I49" s="72"/>
      <c r="J49" s="72">
        <f>J18-J43+(SUM(J45:J47))</f>
        <v>11495754.319999993</v>
      </c>
      <c r="K49" s="72"/>
      <c r="L49" s="72">
        <v>12795521</v>
      </c>
      <c r="M49" s="52"/>
      <c r="N49" s="52"/>
    </row>
    <row r="50" spans="1:14">
      <c r="E50" s="52"/>
      <c r="F50" s="85"/>
      <c r="G50" s="85"/>
      <c r="H50" s="85"/>
      <c r="I50" s="85"/>
      <c r="J50" s="85"/>
      <c r="K50" s="85"/>
      <c r="L50" s="85"/>
      <c r="M50" s="52"/>
      <c r="N50" s="52"/>
    </row>
    <row r="51" spans="1:14">
      <c r="E51" s="52"/>
      <c r="F51" s="52"/>
      <c r="G51" s="52"/>
      <c r="H51" s="52"/>
      <c r="I51" s="52"/>
      <c r="J51" s="52"/>
      <c r="K51" s="52"/>
      <c r="L51" s="52"/>
      <c r="M51" s="52"/>
      <c r="N51" s="52"/>
    </row>
    <row r="52" spans="1:14">
      <c r="E52" s="52"/>
      <c r="F52" s="52"/>
      <c r="G52" s="52"/>
      <c r="H52" s="52"/>
      <c r="I52" s="52"/>
      <c r="J52" s="52"/>
      <c r="K52" s="52"/>
      <c r="L52" s="52"/>
      <c r="M52" s="52"/>
      <c r="N52" s="52"/>
    </row>
    <row r="53" spans="1:14"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spans="1:14">
      <c r="E54" s="52"/>
      <c r="F54" s="52"/>
      <c r="G54" s="52"/>
      <c r="H54" s="52"/>
      <c r="I54" s="52"/>
      <c r="J54" s="52"/>
      <c r="K54" s="52"/>
      <c r="L54" s="52"/>
      <c r="M54" s="52"/>
      <c r="N54" s="52"/>
    </row>
    <row r="55" spans="1:14">
      <c r="E55" s="52"/>
      <c r="F55" s="52"/>
      <c r="G55" s="52"/>
      <c r="H55" s="52"/>
      <c r="I55" s="52"/>
      <c r="J55" s="52"/>
      <c r="K55" s="52"/>
      <c r="L55" s="52"/>
      <c r="M55" s="52"/>
      <c r="N55" s="52"/>
    </row>
    <row r="56" spans="1:14">
      <c r="E56" s="52"/>
      <c r="F56" s="52"/>
      <c r="G56" s="52"/>
      <c r="H56" s="52"/>
      <c r="I56" s="52"/>
      <c r="J56" s="52"/>
      <c r="K56" s="52"/>
      <c r="L56" s="52"/>
      <c r="M56" s="52"/>
      <c r="N56" s="52"/>
    </row>
    <row r="57" spans="1:14">
      <c r="E57" s="52"/>
      <c r="F57" s="52"/>
      <c r="G57" s="52"/>
      <c r="H57" s="52"/>
      <c r="I57" s="52"/>
      <c r="J57" s="52"/>
      <c r="K57" s="52"/>
      <c r="L57" s="52"/>
      <c r="M57" s="52"/>
      <c r="N57" s="52"/>
    </row>
    <row r="58" spans="1:14">
      <c r="E58" s="52"/>
      <c r="F58" s="52"/>
      <c r="G58" s="52"/>
      <c r="H58" s="52"/>
      <c r="I58" s="52"/>
      <c r="J58" s="52"/>
      <c r="K58" s="52"/>
      <c r="L58" s="52"/>
      <c r="M58" s="52"/>
      <c r="N58" s="52"/>
    </row>
    <row r="59" spans="1:14">
      <c r="E59" s="52"/>
      <c r="F59" s="52"/>
      <c r="G59" s="52"/>
      <c r="H59" s="52"/>
      <c r="I59" s="52"/>
      <c r="J59" s="52"/>
      <c r="K59" s="52"/>
      <c r="L59" s="52"/>
      <c r="M59" s="52"/>
      <c r="N59" s="52"/>
    </row>
    <row r="60" spans="1:14">
      <c r="E60" s="52"/>
      <c r="F60" s="52"/>
      <c r="G60" s="52"/>
      <c r="H60" s="52"/>
      <c r="I60" s="52"/>
      <c r="J60" s="52"/>
      <c r="K60" s="52"/>
      <c r="L60" s="52"/>
      <c r="M60" s="52"/>
      <c r="N60" s="52"/>
    </row>
    <row r="61" spans="1:14">
      <c r="E61" s="52"/>
      <c r="F61" s="52"/>
      <c r="G61" s="52"/>
      <c r="H61" s="52"/>
      <c r="I61" s="52"/>
      <c r="J61" s="52"/>
      <c r="K61" s="52"/>
      <c r="L61" s="52"/>
      <c r="M61" s="52"/>
      <c r="N61" s="52"/>
    </row>
    <row r="62" spans="1:14">
      <c r="E62" s="52"/>
      <c r="F62" s="85"/>
      <c r="G62" s="52"/>
      <c r="H62" s="85"/>
      <c r="I62" s="52"/>
      <c r="J62" s="52"/>
      <c r="K62" s="52"/>
      <c r="L62" s="52"/>
      <c r="M62" s="52"/>
      <c r="N62" s="52"/>
    </row>
    <row r="63" spans="1:14">
      <c r="E63" s="52"/>
      <c r="F63" s="52"/>
      <c r="G63" s="52"/>
      <c r="H63" s="52"/>
      <c r="I63" s="52"/>
      <c r="J63" s="52"/>
      <c r="K63" s="52"/>
      <c r="L63" s="52"/>
      <c r="M63" s="52"/>
      <c r="N63" s="52"/>
    </row>
    <row r="64" spans="1:14">
      <c r="E64" s="52"/>
      <c r="F64" s="52"/>
      <c r="G64" s="52"/>
      <c r="H64" s="52"/>
      <c r="I64" s="52"/>
      <c r="J64" s="52"/>
      <c r="K64" s="52"/>
      <c r="L64" s="52"/>
      <c r="M64" s="52"/>
      <c r="N64" s="52"/>
    </row>
    <row r="65" spans="5:14">
      <c r="E65" s="52"/>
      <c r="F65" s="85"/>
      <c r="G65" s="52"/>
      <c r="H65" s="85"/>
      <c r="I65" s="52"/>
      <c r="J65" s="52"/>
      <c r="K65" s="52"/>
      <c r="L65" s="52"/>
      <c r="M65" s="52"/>
      <c r="N65" s="52"/>
    </row>
  </sheetData>
  <pageMargins left="0.5" right="0.5" top="0.5" bottom="0.55000000000000004" header="0.5" footer="0.5"/>
  <pageSetup scale="70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3"/>
  <sheetViews>
    <sheetView showGridLines="0" zoomScale="65" workbookViewId="0"/>
  </sheetViews>
  <sheetFormatPr defaultRowHeight="12"/>
  <cols>
    <col min="1" max="1" width="41.140625" style="29" customWidth="1"/>
    <col min="2" max="2" width="16" style="29" bestFit="1" customWidth="1"/>
    <col min="3" max="3" width="16.140625" style="29" bestFit="1" customWidth="1"/>
    <col min="4" max="4" width="3.140625" style="29" customWidth="1"/>
    <col min="5" max="5" width="16" style="29" bestFit="1" customWidth="1"/>
    <col min="6" max="8" width="14.7109375" style="29" customWidth="1"/>
    <col min="9" max="16384" width="9.140625" style="29"/>
  </cols>
  <sheetData>
    <row r="1" spans="1:16" s="26" customFormat="1" ht="20.25">
      <c r="A1" s="155" t="s">
        <v>0</v>
      </c>
      <c r="B1" s="155"/>
      <c r="C1" s="155"/>
      <c r="D1" s="155"/>
      <c r="E1" s="155"/>
      <c r="F1" s="155"/>
      <c r="G1" s="155"/>
      <c r="H1" s="155"/>
    </row>
    <row r="2" spans="1:16" ht="12.75">
      <c r="A2" s="156" t="s">
        <v>247</v>
      </c>
      <c r="B2" s="156"/>
      <c r="C2" s="156"/>
      <c r="D2" s="156"/>
      <c r="E2" s="156"/>
      <c r="F2" s="156"/>
      <c r="G2" s="156"/>
      <c r="H2" s="156"/>
      <c r="I2" s="26"/>
      <c r="J2" s="26"/>
      <c r="K2" s="26"/>
      <c r="L2" s="26"/>
      <c r="M2" s="26"/>
      <c r="N2" s="26"/>
      <c r="O2" s="26"/>
      <c r="P2" s="26"/>
    </row>
    <row r="3" spans="1:16" ht="12.75">
      <c r="A3" s="26"/>
      <c r="B3" s="26"/>
      <c r="C3" s="26"/>
      <c r="D3" s="27"/>
      <c r="E3" s="27"/>
      <c r="F3" s="26"/>
      <c r="G3" s="26"/>
      <c r="H3" s="28"/>
      <c r="I3" s="26"/>
      <c r="J3" s="26"/>
      <c r="K3" s="26"/>
      <c r="L3" s="26"/>
      <c r="M3" s="26"/>
      <c r="N3" s="26"/>
      <c r="O3" s="26"/>
      <c r="P3" s="26"/>
    </row>
    <row r="4" spans="1:16" ht="12.75">
      <c r="A4" s="26"/>
      <c r="B4" s="26"/>
      <c r="C4" s="26"/>
      <c r="D4" s="26"/>
      <c r="E4" s="26"/>
      <c r="F4" s="26"/>
      <c r="G4" s="26"/>
      <c r="H4" s="28"/>
      <c r="I4" s="26"/>
      <c r="J4" s="26"/>
      <c r="K4" s="26"/>
      <c r="L4" s="26"/>
      <c r="M4" s="26"/>
      <c r="N4" s="26"/>
      <c r="O4" s="26"/>
      <c r="P4" s="26"/>
    </row>
    <row r="5" spans="1:16" ht="12.75">
      <c r="A5" s="26"/>
      <c r="B5" s="30"/>
      <c r="C5" s="30"/>
      <c r="D5" s="28"/>
      <c r="E5" s="154" t="s">
        <v>172</v>
      </c>
      <c r="F5" s="154"/>
      <c r="G5" s="154"/>
      <c r="H5" s="154"/>
      <c r="I5" s="26"/>
      <c r="J5" s="26"/>
      <c r="K5" s="26"/>
      <c r="L5" s="26"/>
      <c r="M5" s="26"/>
      <c r="N5" s="26"/>
      <c r="O5" s="26"/>
      <c r="P5" s="26"/>
    </row>
    <row r="6" spans="1:16" ht="24.6" customHeight="1">
      <c r="A6" s="26"/>
      <c r="B6" s="153"/>
      <c r="C6" s="26"/>
      <c r="D6" s="26"/>
      <c r="E6" s="153" t="s">
        <v>173</v>
      </c>
      <c r="F6" s="30" t="s">
        <v>174</v>
      </c>
      <c r="G6" s="32"/>
      <c r="H6" s="33"/>
      <c r="I6" s="26"/>
      <c r="J6" s="26"/>
      <c r="K6" s="26"/>
      <c r="L6" s="26"/>
      <c r="M6" s="26"/>
      <c r="N6" s="26"/>
      <c r="O6" s="26"/>
      <c r="P6" s="26"/>
    </row>
    <row r="7" spans="1:16" ht="12.75">
      <c r="A7" s="26"/>
      <c r="B7" s="30" t="s">
        <v>175</v>
      </c>
      <c r="C7" s="30" t="s">
        <v>164</v>
      </c>
      <c r="D7" s="34"/>
      <c r="E7" s="35" t="s">
        <v>176</v>
      </c>
      <c r="F7" s="35" t="s">
        <v>177</v>
      </c>
      <c r="G7" s="35" t="s">
        <v>178</v>
      </c>
      <c r="H7" s="35" t="s">
        <v>179</v>
      </c>
      <c r="I7" s="26"/>
      <c r="J7" s="26"/>
      <c r="K7" s="26"/>
      <c r="L7" s="26"/>
      <c r="M7" s="26"/>
      <c r="N7" s="26"/>
      <c r="O7" s="26"/>
      <c r="P7" s="26"/>
    </row>
    <row r="8" spans="1:16" ht="12.75">
      <c r="A8" s="26"/>
      <c r="B8" s="30" t="s">
        <v>180</v>
      </c>
      <c r="C8" s="30" t="s">
        <v>181</v>
      </c>
      <c r="D8" s="34"/>
      <c r="E8" s="35" t="s">
        <v>60</v>
      </c>
      <c r="F8" s="35" t="s">
        <v>182</v>
      </c>
      <c r="G8" s="35" t="s">
        <v>183</v>
      </c>
      <c r="H8" s="35" t="s">
        <v>60</v>
      </c>
      <c r="I8" s="26"/>
      <c r="J8" s="26"/>
      <c r="K8" s="26"/>
      <c r="L8" s="26"/>
      <c r="M8" s="26"/>
      <c r="N8" s="26"/>
      <c r="O8" s="26"/>
      <c r="P8" s="26"/>
    </row>
    <row r="9" spans="1:16" ht="12.75">
      <c r="A9" s="36" t="s">
        <v>184</v>
      </c>
      <c r="B9" s="37"/>
      <c r="C9" s="37"/>
      <c r="D9" s="37"/>
      <c r="E9" s="37"/>
      <c r="F9" s="37"/>
      <c r="G9" s="37"/>
      <c r="H9" s="37"/>
      <c r="I9" s="26"/>
      <c r="J9" s="26"/>
      <c r="K9" s="26"/>
      <c r="L9" s="26"/>
      <c r="M9" s="26"/>
      <c r="N9" s="26"/>
      <c r="O9" s="26"/>
      <c r="P9" s="26"/>
    </row>
    <row r="10" spans="1:16" ht="12.75">
      <c r="A10" s="31" t="s">
        <v>248</v>
      </c>
      <c r="B10" s="38"/>
      <c r="C10" s="38"/>
      <c r="D10" s="38"/>
      <c r="E10" s="38"/>
      <c r="F10" s="38"/>
      <c r="G10" s="38"/>
      <c r="H10" s="38"/>
      <c r="I10" s="26"/>
      <c r="J10" s="26"/>
      <c r="K10" s="26"/>
      <c r="L10" s="26"/>
      <c r="M10" s="26"/>
      <c r="N10" s="26"/>
      <c r="O10" s="26"/>
      <c r="P10" s="26"/>
    </row>
    <row r="11" spans="1:16" ht="7.15" customHeight="1">
      <c r="A11" s="157"/>
      <c r="B11" s="158"/>
      <c r="C11" s="158"/>
      <c r="D11" s="158"/>
      <c r="E11" s="158"/>
      <c r="F11" s="158"/>
      <c r="G11" s="158"/>
      <c r="H11" s="158"/>
      <c r="I11" s="26"/>
      <c r="J11" s="26"/>
      <c r="K11" s="26"/>
      <c r="L11" s="26"/>
      <c r="M11" s="26"/>
      <c r="N11" s="26"/>
      <c r="O11" s="26"/>
      <c r="P11" s="26"/>
    </row>
    <row r="12" spans="1:16" ht="13.15" customHeight="1">
      <c r="A12" s="151" t="s">
        <v>249</v>
      </c>
      <c r="B12" s="150">
        <v>22615837</v>
      </c>
      <c r="C12" s="150">
        <v>22615837</v>
      </c>
      <c r="D12" s="150"/>
      <c r="E12" s="150"/>
      <c r="F12" s="150">
        <v>764284</v>
      </c>
      <c r="G12" s="150">
        <v>21851553</v>
      </c>
      <c r="H12" s="150"/>
      <c r="I12" s="26"/>
      <c r="J12" s="26"/>
      <c r="K12" s="26"/>
      <c r="L12" s="26"/>
      <c r="M12" s="26"/>
      <c r="N12" s="26"/>
      <c r="O12" s="26"/>
      <c r="P12" s="26"/>
    </row>
    <row r="13" spans="1:16" ht="13.15" customHeight="1">
      <c r="A13" s="151" t="s">
        <v>190</v>
      </c>
      <c r="B13" s="150">
        <v>3327000</v>
      </c>
      <c r="C13" s="150">
        <v>3327000</v>
      </c>
      <c r="D13" s="150"/>
      <c r="E13" s="150"/>
      <c r="F13" s="150">
        <v>3327000</v>
      </c>
      <c r="G13" s="150"/>
      <c r="H13" s="150"/>
      <c r="I13" s="26"/>
      <c r="J13" s="26"/>
      <c r="K13" s="26"/>
      <c r="L13" s="26"/>
      <c r="M13" s="26"/>
      <c r="N13" s="26"/>
      <c r="O13" s="26"/>
      <c r="P13" s="26"/>
    </row>
    <row r="14" spans="1:16" ht="13.15" customHeight="1">
      <c r="A14" s="151" t="s">
        <v>199</v>
      </c>
      <c r="B14" s="150">
        <v>2588729</v>
      </c>
      <c r="C14" s="150">
        <v>2588729</v>
      </c>
      <c r="D14" s="150"/>
      <c r="E14" s="150">
        <v>2588729</v>
      </c>
      <c r="F14" s="150"/>
      <c r="G14" s="150"/>
      <c r="H14" s="150"/>
      <c r="I14" s="26"/>
      <c r="J14" s="26"/>
      <c r="K14" s="26"/>
      <c r="L14" s="26"/>
      <c r="M14" s="26"/>
      <c r="N14" s="26"/>
      <c r="O14" s="26"/>
      <c r="P14" s="26"/>
    </row>
    <row r="15" spans="1:16" ht="13.15" customHeight="1">
      <c r="A15" s="152" t="s">
        <v>202</v>
      </c>
      <c r="B15" s="142">
        <v>11068804</v>
      </c>
      <c r="C15" s="145">
        <v>11068804</v>
      </c>
      <c r="D15" s="146"/>
      <c r="E15" s="146">
        <v>10984336</v>
      </c>
      <c r="F15" s="146">
        <v>84468</v>
      </c>
      <c r="G15" s="146"/>
      <c r="H15" s="146"/>
      <c r="I15" s="26"/>
      <c r="J15" s="26"/>
      <c r="K15" s="26"/>
      <c r="L15" s="26"/>
      <c r="M15" s="26"/>
      <c r="N15" s="26"/>
      <c r="O15" s="26"/>
      <c r="P15" s="26"/>
    </row>
    <row r="16" spans="1:16" ht="7.15" customHeight="1">
      <c r="A16" s="41"/>
      <c r="B16" s="39"/>
      <c r="C16" s="39"/>
      <c r="D16" s="39"/>
      <c r="E16" s="39"/>
      <c r="F16" s="39"/>
      <c r="G16" s="39"/>
      <c r="H16" s="39"/>
      <c r="I16" s="26"/>
      <c r="J16" s="26"/>
      <c r="K16" s="26"/>
      <c r="L16" s="26"/>
      <c r="M16" s="26"/>
      <c r="N16" s="26"/>
      <c r="O16" s="26"/>
      <c r="P16" s="26"/>
    </row>
    <row r="17" spans="1:16" ht="12.75">
      <c r="A17" s="42" t="s">
        <v>185</v>
      </c>
      <c r="B17" s="43">
        <f>SUM(B12:B16)</f>
        <v>39600370</v>
      </c>
      <c r="C17" s="43">
        <f>SUM(C12:C16)</f>
        <v>39600370</v>
      </c>
      <c r="D17" s="43"/>
      <c r="E17" s="43">
        <f>SUM(E12:E16)</f>
        <v>13573065</v>
      </c>
      <c r="F17" s="43">
        <f>SUM(F12:F16)</f>
        <v>4175752</v>
      </c>
      <c r="G17" s="43">
        <f>SUM(G12:G16)</f>
        <v>21851553</v>
      </c>
      <c r="H17" s="43">
        <f>SUM(H12:H16)</f>
        <v>0</v>
      </c>
      <c r="I17" s="26"/>
      <c r="J17" s="26"/>
      <c r="K17" s="26"/>
      <c r="L17" s="26"/>
      <c r="M17" s="26"/>
      <c r="N17" s="26"/>
      <c r="O17" s="26"/>
      <c r="P17" s="26"/>
    </row>
    <row r="18" spans="1:16" ht="12.75">
      <c r="A18" s="41"/>
      <c r="B18" s="39"/>
      <c r="C18" s="39"/>
      <c r="D18" s="39"/>
      <c r="E18" s="39"/>
      <c r="F18" s="39"/>
      <c r="G18" s="39"/>
      <c r="H18" s="39"/>
      <c r="I18" s="26"/>
      <c r="J18" s="26"/>
      <c r="K18" s="26"/>
      <c r="L18" s="26"/>
      <c r="M18" s="26"/>
      <c r="N18" s="26"/>
      <c r="O18" s="26"/>
      <c r="P18" s="26"/>
    </row>
    <row r="19" spans="1:16" ht="12.75">
      <c r="A19" s="31" t="s">
        <v>186</v>
      </c>
      <c r="B19" s="44"/>
      <c r="C19" s="44"/>
      <c r="D19" s="44"/>
      <c r="E19" s="44"/>
      <c r="F19" s="44"/>
      <c r="G19" s="44"/>
      <c r="H19" s="44"/>
      <c r="I19" s="26"/>
      <c r="J19" s="26"/>
      <c r="K19" s="26"/>
      <c r="L19" s="26"/>
      <c r="M19" s="26"/>
      <c r="N19" s="26"/>
      <c r="O19" s="26"/>
      <c r="P19" s="26"/>
    </row>
    <row r="20" spans="1:16" ht="7.15" customHeight="1">
      <c r="A20" s="157"/>
      <c r="B20" s="159"/>
      <c r="C20" s="159"/>
      <c r="D20" s="159"/>
      <c r="E20" s="159"/>
      <c r="F20" s="159"/>
      <c r="G20" s="159"/>
      <c r="H20" s="159"/>
      <c r="I20" s="26"/>
      <c r="J20" s="26"/>
      <c r="K20" s="26"/>
      <c r="L20" s="26"/>
      <c r="M20" s="26"/>
      <c r="N20" s="26"/>
      <c r="O20" s="26"/>
      <c r="P20" s="26"/>
    </row>
    <row r="21" spans="1:16" ht="13.15" customHeight="1">
      <c r="A21" s="147" t="s">
        <v>187</v>
      </c>
      <c r="B21" s="146">
        <v>30728000</v>
      </c>
      <c r="C21" s="146">
        <v>583200</v>
      </c>
      <c r="D21" s="146"/>
      <c r="E21" s="144">
        <v>30630000</v>
      </c>
      <c r="F21" s="144">
        <v>98000</v>
      </c>
      <c r="G21" s="144"/>
      <c r="H21" s="144"/>
      <c r="I21" s="26"/>
      <c r="J21" s="26"/>
      <c r="K21" s="26"/>
      <c r="L21" s="26"/>
      <c r="M21" s="26"/>
      <c r="N21" s="26"/>
      <c r="O21" s="26"/>
      <c r="P21" s="26"/>
    </row>
    <row r="22" spans="1:16" ht="12.75">
      <c r="A22" s="147" t="s">
        <v>188</v>
      </c>
      <c r="B22" s="146">
        <v>20432369</v>
      </c>
      <c r="C22" s="146">
        <v>18996374</v>
      </c>
      <c r="D22" s="146"/>
      <c r="E22" s="144">
        <v>19382133</v>
      </c>
      <c r="F22" s="144">
        <v>1050236</v>
      </c>
      <c r="G22" s="144"/>
      <c r="H22" s="144"/>
      <c r="I22" s="26"/>
      <c r="J22" s="26"/>
      <c r="K22" s="26"/>
      <c r="L22" s="26"/>
      <c r="M22" s="26"/>
      <c r="N22" s="26"/>
      <c r="O22" s="26"/>
      <c r="P22" s="26"/>
    </row>
    <row r="23" spans="1:16" ht="12.75">
      <c r="A23" s="147" t="s">
        <v>189</v>
      </c>
      <c r="B23" s="146">
        <v>11842000</v>
      </c>
      <c r="C23" s="146">
        <v>7083698</v>
      </c>
      <c r="D23" s="146"/>
      <c r="E23" s="144">
        <v>8292000</v>
      </c>
      <c r="F23" s="144">
        <v>3550000</v>
      </c>
      <c r="G23" s="144"/>
      <c r="H23" s="144"/>
      <c r="I23" s="26"/>
      <c r="J23" s="26"/>
      <c r="K23" s="26"/>
      <c r="L23" s="26"/>
      <c r="M23" s="26"/>
      <c r="N23" s="26"/>
      <c r="O23" s="26"/>
      <c r="P23" s="26"/>
    </row>
    <row r="24" spans="1:16" ht="12.75">
      <c r="A24" s="143" t="s">
        <v>191</v>
      </c>
      <c r="B24" s="146">
        <v>3100000</v>
      </c>
      <c r="C24" s="146">
        <v>244419</v>
      </c>
      <c r="D24" s="146"/>
      <c r="E24" s="144"/>
      <c r="F24" s="144">
        <v>3100000</v>
      </c>
      <c r="G24" s="144"/>
      <c r="H24" s="144"/>
      <c r="I24" s="26"/>
      <c r="J24" s="26"/>
      <c r="K24" s="26"/>
      <c r="L24" s="26"/>
      <c r="M24" s="26"/>
      <c r="N24" s="26"/>
      <c r="O24" s="26"/>
      <c r="P24" s="26"/>
    </row>
    <row r="25" spans="1:16" ht="12.75">
      <c r="A25" s="143" t="s">
        <v>192</v>
      </c>
      <c r="B25" s="146">
        <v>11750000</v>
      </c>
      <c r="C25" s="146">
        <v>471548</v>
      </c>
      <c r="D25" s="146"/>
      <c r="E25" s="144">
        <v>11610000</v>
      </c>
      <c r="F25" s="144">
        <v>140000</v>
      </c>
      <c r="G25" s="144"/>
      <c r="H25" s="144"/>
      <c r="I25" s="26"/>
      <c r="J25" s="26"/>
      <c r="K25" s="26"/>
      <c r="L25" s="26"/>
      <c r="M25" s="26"/>
      <c r="N25" s="26"/>
      <c r="O25" s="26"/>
      <c r="P25" s="26"/>
    </row>
    <row r="26" spans="1:16" ht="12.75">
      <c r="A26" s="143" t="s">
        <v>193</v>
      </c>
      <c r="B26" s="146">
        <v>1671537</v>
      </c>
      <c r="C26" s="146">
        <v>1568772</v>
      </c>
      <c r="D26" s="146"/>
      <c r="E26" s="144"/>
      <c r="F26" s="144"/>
      <c r="G26" s="144"/>
      <c r="H26" s="144">
        <v>1671537</v>
      </c>
      <c r="I26" s="26"/>
      <c r="J26" s="26"/>
      <c r="K26" s="26"/>
      <c r="L26" s="26"/>
      <c r="M26" s="26"/>
      <c r="N26" s="26"/>
      <c r="O26" s="26"/>
      <c r="P26" s="26"/>
    </row>
    <row r="27" spans="1:16" ht="12.75">
      <c r="A27" s="143" t="s">
        <v>194</v>
      </c>
      <c r="B27" s="146">
        <v>4790200</v>
      </c>
      <c r="C27" s="146">
        <v>4739513</v>
      </c>
      <c r="D27" s="146"/>
      <c r="E27" s="144">
        <v>4790200</v>
      </c>
      <c r="F27" s="144"/>
      <c r="G27" s="144"/>
      <c r="H27" s="144"/>
      <c r="I27" s="26"/>
      <c r="J27" s="26"/>
      <c r="K27" s="26"/>
      <c r="L27" s="26"/>
      <c r="M27" s="26"/>
      <c r="N27" s="26"/>
      <c r="O27" s="26"/>
      <c r="P27" s="26"/>
    </row>
    <row r="28" spans="1:16" ht="12.75">
      <c r="A28" s="143" t="s">
        <v>195</v>
      </c>
      <c r="B28" s="146">
        <v>19711000</v>
      </c>
      <c r="C28" s="146">
        <v>966615</v>
      </c>
      <c r="D28" s="146"/>
      <c r="E28" s="144">
        <v>15000000</v>
      </c>
      <c r="F28" s="144">
        <v>4711000</v>
      </c>
      <c r="G28" s="144"/>
      <c r="H28" s="144"/>
      <c r="I28" s="26"/>
      <c r="J28" s="26"/>
      <c r="K28" s="26"/>
      <c r="L28" s="26"/>
      <c r="M28" s="26"/>
      <c r="N28" s="26"/>
      <c r="O28" s="26"/>
      <c r="P28" s="26"/>
    </row>
    <row r="29" spans="1:16" ht="12.75">
      <c r="A29" s="143" t="s">
        <v>250</v>
      </c>
      <c r="B29" s="146">
        <v>49000000</v>
      </c>
      <c r="C29" s="146">
        <v>177857</v>
      </c>
      <c r="D29" s="146"/>
      <c r="E29" s="144">
        <v>38700000</v>
      </c>
      <c r="F29" s="144">
        <v>300000</v>
      </c>
      <c r="G29" s="144">
        <v>10000000</v>
      </c>
      <c r="H29" s="144"/>
      <c r="I29" s="26"/>
      <c r="J29" s="26"/>
      <c r="K29" s="26"/>
      <c r="L29" s="26"/>
      <c r="M29" s="26"/>
      <c r="N29" s="26"/>
      <c r="O29" s="26"/>
      <c r="P29" s="26"/>
    </row>
    <row r="30" spans="1:16" ht="12.75">
      <c r="A30" s="143" t="s">
        <v>196</v>
      </c>
      <c r="B30" s="146">
        <v>11733000</v>
      </c>
      <c r="C30" s="146">
        <v>11412287</v>
      </c>
      <c r="D30" s="146"/>
      <c r="E30" s="144">
        <v>11292700</v>
      </c>
      <c r="F30" s="144">
        <v>440300</v>
      </c>
      <c r="G30" s="144"/>
      <c r="H30" s="144"/>
      <c r="I30" s="26"/>
      <c r="J30" s="26"/>
      <c r="K30" s="26"/>
      <c r="L30" s="26"/>
      <c r="M30" s="26"/>
      <c r="N30" s="26"/>
      <c r="O30" s="26"/>
      <c r="P30" s="26"/>
    </row>
    <row r="31" spans="1:16" ht="12.75">
      <c r="A31" s="147" t="s">
        <v>251</v>
      </c>
      <c r="B31" s="146">
        <v>4999800</v>
      </c>
      <c r="C31" s="146">
        <v>83280</v>
      </c>
      <c r="D31" s="146"/>
      <c r="E31" s="144"/>
      <c r="F31" s="144"/>
      <c r="G31" s="144"/>
      <c r="H31" s="144">
        <v>4999800</v>
      </c>
      <c r="I31" s="26"/>
      <c r="J31" s="26"/>
      <c r="K31" s="26"/>
      <c r="L31" s="26"/>
      <c r="M31" s="26"/>
      <c r="N31" s="26"/>
      <c r="O31" s="26"/>
      <c r="P31" s="26"/>
    </row>
    <row r="32" spans="1:16" ht="12.75">
      <c r="A32" s="148" t="s">
        <v>197</v>
      </c>
      <c r="B32" s="145">
        <v>12665000</v>
      </c>
      <c r="C32" s="146">
        <v>266068</v>
      </c>
      <c r="D32" s="145"/>
      <c r="E32" s="144">
        <v>12560000</v>
      </c>
      <c r="F32" s="144">
        <v>105000</v>
      </c>
      <c r="G32" s="144"/>
      <c r="H32" s="144"/>
      <c r="I32" s="26"/>
      <c r="J32" s="26"/>
      <c r="K32" s="26"/>
      <c r="L32" s="26"/>
      <c r="M32" s="26"/>
      <c r="N32" s="26"/>
      <c r="O32" s="26"/>
      <c r="P32" s="26"/>
    </row>
    <row r="33" spans="1:16" ht="12.75">
      <c r="A33" s="147" t="s">
        <v>252</v>
      </c>
      <c r="B33" s="146">
        <v>3600000</v>
      </c>
      <c r="C33" s="146">
        <v>1280062</v>
      </c>
      <c r="D33" s="146"/>
      <c r="E33" s="144">
        <v>3600000</v>
      </c>
      <c r="F33" s="144"/>
      <c r="G33" s="144"/>
      <c r="H33" s="144"/>
      <c r="I33" s="26"/>
      <c r="J33" s="26"/>
      <c r="K33" s="26"/>
      <c r="L33" s="26"/>
      <c r="M33" s="26"/>
      <c r="N33" s="26"/>
      <c r="O33" s="26"/>
      <c r="P33" s="26"/>
    </row>
    <row r="34" spans="1:16" ht="12.75">
      <c r="A34" s="143" t="s">
        <v>198</v>
      </c>
      <c r="B34" s="146">
        <v>12400000</v>
      </c>
      <c r="C34" s="146">
        <v>351175</v>
      </c>
      <c r="D34" s="146"/>
      <c r="E34" s="144">
        <v>12400000</v>
      </c>
      <c r="F34" s="144"/>
      <c r="G34" s="144"/>
      <c r="H34" s="144"/>
      <c r="I34" s="26"/>
      <c r="J34" s="26"/>
      <c r="K34" s="26"/>
      <c r="L34" s="26"/>
      <c r="M34" s="26"/>
      <c r="N34" s="26"/>
      <c r="O34" s="26"/>
      <c r="P34" s="26"/>
    </row>
    <row r="35" spans="1:16" ht="12.75">
      <c r="A35" s="147" t="s">
        <v>200</v>
      </c>
      <c r="B35" s="146">
        <v>39061222</v>
      </c>
      <c r="C35" s="146">
        <v>8701522</v>
      </c>
      <c r="D35" s="146"/>
      <c r="E35" s="144">
        <v>39061222</v>
      </c>
      <c r="F35" s="144"/>
      <c r="G35" s="144"/>
      <c r="H35" s="144"/>
      <c r="I35" s="26"/>
      <c r="J35" s="26"/>
      <c r="K35" s="26"/>
      <c r="L35" s="26"/>
      <c r="M35" s="26"/>
      <c r="N35" s="26"/>
      <c r="O35" s="26"/>
      <c r="P35" s="26"/>
    </row>
    <row r="36" spans="1:16" ht="12.75">
      <c r="A36" s="147" t="s">
        <v>277</v>
      </c>
      <c r="B36" s="146">
        <v>37065000</v>
      </c>
      <c r="C36" s="146">
        <v>27074094</v>
      </c>
      <c r="D36" s="146"/>
      <c r="E36" s="144"/>
      <c r="F36" s="144"/>
      <c r="G36" s="144"/>
      <c r="H36" s="144">
        <v>37065000</v>
      </c>
      <c r="I36" s="26"/>
      <c r="J36" s="26"/>
      <c r="K36" s="26"/>
      <c r="L36" s="26"/>
      <c r="M36" s="26"/>
      <c r="N36" s="26"/>
      <c r="O36" s="26"/>
      <c r="P36" s="26"/>
    </row>
    <row r="37" spans="1:16" ht="12.75">
      <c r="A37" s="143" t="s">
        <v>201</v>
      </c>
      <c r="B37" s="146">
        <v>41574500</v>
      </c>
      <c r="C37" s="146">
        <v>11982980</v>
      </c>
      <c r="D37" s="146"/>
      <c r="E37" s="144">
        <v>30870175</v>
      </c>
      <c r="F37" s="144">
        <v>704325</v>
      </c>
      <c r="G37" s="144"/>
      <c r="H37" s="144">
        <v>10000000</v>
      </c>
      <c r="I37" s="26"/>
      <c r="J37" s="26"/>
      <c r="K37" s="26"/>
      <c r="L37" s="26"/>
      <c r="M37" s="26"/>
      <c r="N37" s="26"/>
      <c r="O37" s="26"/>
      <c r="P37" s="26"/>
    </row>
    <row r="38" spans="1:16" ht="12.75">
      <c r="A38" s="143" t="s">
        <v>203</v>
      </c>
      <c r="B38" s="146">
        <v>4500000</v>
      </c>
      <c r="C38" s="146">
        <v>2486613</v>
      </c>
      <c r="D38" s="146"/>
      <c r="E38" s="144">
        <v>4500000</v>
      </c>
      <c r="F38" s="144"/>
      <c r="G38" s="144"/>
      <c r="H38" s="144"/>
      <c r="I38" s="26"/>
      <c r="J38" s="26"/>
      <c r="K38" s="26"/>
      <c r="L38" s="26"/>
      <c r="M38" s="26"/>
      <c r="N38" s="26"/>
      <c r="O38" s="26"/>
      <c r="P38" s="26"/>
    </row>
    <row r="39" spans="1:16" ht="12.75">
      <c r="A39" s="147" t="s">
        <v>204</v>
      </c>
      <c r="B39" s="146">
        <v>29470650</v>
      </c>
      <c r="C39" s="146">
        <v>15323720</v>
      </c>
      <c r="D39" s="146"/>
      <c r="E39" s="144">
        <v>29470650</v>
      </c>
      <c r="F39" s="144"/>
      <c r="G39" s="144"/>
      <c r="H39" s="144"/>
      <c r="I39" s="26"/>
      <c r="J39" s="26"/>
      <c r="K39" s="26"/>
      <c r="L39" s="26"/>
      <c r="M39" s="26"/>
      <c r="N39" s="26"/>
      <c r="O39" s="26"/>
      <c r="P39" s="26"/>
    </row>
    <row r="40" spans="1:16" ht="12.75">
      <c r="A40" s="141" t="s">
        <v>205</v>
      </c>
      <c r="B40" s="146">
        <v>18500000</v>
      </c>
      <c r="C40" s="146">
        <v>675683</v>
      </c>
      <c r="D40" s="146"/>
      <c r="E40" s="144">
        <v>18500000</v>
      </c>
      <c r="F40" s="144"/>
      <c r="G40" s="144"/>
      <c r="H40" s="144"/>
      <c r="I40" s="26"/>
      <c r="J40" s="26"/>
      <c r="K40" s="26"/>
      <c r="L40" s="26"/>
      <c r="M40" s="26"/>
      <c r="N40" s="26"/>
      <c r="O40" s="26"/>
      <c r="P40" s="26"/>
    </row>
    <row r="41" spans="1:16" ht="12.75">
      <c r="A41" s="149" t="s">
        <v>206</v>
      </c>
      <c r="B41" s="145">
        <v>3700000</v>
      </c>
      <c r="C41" s="146">
        <v>3213425</v>
      </c>
      <c r="D41" s="145"/>
      <c r="E41" s="144">
        <v>3700000</v>
      </c>
      <c r="F41" s="144"/>
      <c r="G41" s="144"/>
      <c r="H41" s="144"/>
      <c r="I41" s="26"/>
      <c r="J41" s="26"/>
      <c r="K41" s="26"/>
      <c r="L41" s="26"/>
      <c r="M41" s="26"/>
      <c r="N41" s="26"/>
      <c r="O41" s="26"/>
      <c r="P41" s="26"/>
    </row>
    <row r="42" spans="1:16" ht="12.75">
      <c r="A42" s="143" t="s">
        <v>207</v>
      </c>
      <c r="B42" s="146">
        <v>15300000</v>
      </c>
      <c r="C42" s="146">
        <v>1498099</v>
      </c>
      <c r="D42" s="146"/>
      <c r="E42" s="144">
        <v>5000000</v>
      </c>
      <c r="F42" s="144"/>
      <c r="G42" s="144"/>
      <c r="H42" s="144">
        <v>10300000</v>
      </c>
      <c r="I42" s="26"/>
      <c r="J42" s="26"/>
      <c r="K42" s="26"/>
      <c r="L42" s="26"/>
      <c r="M42" s="26"/>
      <c r="N42" s="26"/>
      <c r="O42" s="26"/>
      <c r="P42" s="26"/>
    </row>
    <row r="43" spans="1:16" ht="7.15" customHeight="1">
      <c r="A43" s="45"/>
      <c r="B43" s="46"/>
      <c r="C43" s="46"/>
      <c r="D43" s="46"/>
      <c r="E43" s="46"/>
      <c r="F43" s="46"/>
      <c r="G43" s="46"/>
      <c r="H43" s="46"/>
      <c r="I43" s="26"/>
      <c r="J43" s="26"/>
      <c r="K43" s="26"/>
      <c r="L43" s="26"/>
      <c r="M43" s="26"/>
      <c r="N43" s="26"/>
      <c r="O43" s="26"/>
      <c r="P43" s="26"/>
    </row>
    <row r="44" spans="1:16" ht="12.75">
      <c r="A44" s="47" t="s">
        <v>208</v>
      </c>
      <c r="B44" s="48">
        <f t="shared" ref="B44:H44" si="0">SUM(B21:B43)</f>
        <v>387594278</v>
      </c>
      <c r="C44" s="48">
        <f t="shared" si="0"/>
        <v>119181004</v>
      </c>
      <c r="D44" s="48">
        <f t="shared" si="0"/>
        <v>0</v>
      </c>
      <c r="E44" s="48">
        <f t="shared" si="0"/>
        <v>299359080</v>
      </c>
      <c r="F44" s="48">
        <f t="shared" si="0"/>
        <v>14198861</v>
      </c>
      <c r="G44" s="48">
        <f t="shared" si="0"/>
        <v>10000000</v>
      </c>
      <c r="H44" s="48">
        <f t="shared" si="0"/>
        <v>64036337</v>
      </c>
      <c r="I44" s="26"/>
      <c r="J44" s="26"/>
      <c r="K44" s="26"/>
      <c r="L44" s="26"/>
      <c r="M44" s="26"/>
      <c r="N44" s="26"/>
      <c r="O44" s="26"/>
      <c r="P44" s="26"/>
    </row>
    <row r="45" spans="1:16" ht="12.75">
      <c r="A45" s="45"/>
      <c r="B45" s="46"/>
      <c r="C45" s="46"/>
      <c r="D45" s="46"/>
      <c r="E45" s="46"/>
      <c r="F45" s="46"/>
      <c r="G45" s="46"/>
      <c r="H45" s="46"/>
      <c r="I45" s="26"/>
      <c r="J45" s="26"/>
      <c r="K45" s="26"/>
      <c r="L45" s="26"/>
      <c r="M45" s="26"/>
      <c r="N45" s="26"/>
      <c r="O45" s="26"/>
      <c r="P45" s="26"/>
    </row>
    <row r="46" spans="1:16" ht="12.75">
      <c r="A46" s="26"/>
      <c r="B46" s="37"/>
      <c r="C46" s="37"/>
      <c r="D46" s="37"/>
      <c r="E46" s="37"/>
      <c r="F46" s="37"/>
      <c r="G46" s="37"/>
      <c r="H46" s="37"/>
      <c r="I46" s="26"/>
      <c r="J46" s="26"/>
      <c r="K46" s="26"/>
      <c r="L46" s="26"/>
      <c r="M46" s="26"/>
      <c r="N46" s="26"/>
      <c r="O46" s="26"/>
      <c r="P46" s="26"/>
    </row>
    <row r="47" spans="1:16" ht="12.75">
      <c r="A47" s="26"/>
      <c r="B47" s="37"/>
      <c r="C47" s="37"/>
      <c r="D47" s="37"/>
      <c r="E47" s="37"/>
      <c r="F47" s="37"/>
      <c r="G47" s="37"/>
      <c r="H47" s="37"/>
      <c r="I47" s="26"/>
      <c r="J47" s="26"/>
      <c r="K47" s="26"/>
      <c r="L47" s="26"/>
      <c r="M47" s="26"/>
      <c r="N47" s="26"/>
      <c r="O47" s="26"/>
      <c r="P47" s="26"/>
    </row>
    <row r="48" spans="1:16" ht="12.75">
      <c r="A48" s="26"/>
      <c r="B48" s="37"/>
      <c r="C48" s="37"/>
      <c r="D48" s="37"/>
      <c r="E48" s="37"/>
      <c r="F48" s="37"/>
      <c r="G48" s="37"/>
      <c r="H48" s="37"/>
      <c r="I48" s="26"/>
      <c r="J48" s="26"/>
      <c r="K48" s="26"/>
      <c r="L48" s="26"/>
      <c r="M48" s="26"/>
      <c r="N48" s="26"/>
      <c r="O48" s="26"/>
      <c r="P48" s="26"/>
    </row>
    <row r="49" spans="1:16" ht="12.75">
      <c r="A49" s="26"/>
      <c r="B49" s="37"/>
      <c r="C49" s="37"/>
      <c r="D49" s="37"/>
      <c r="E49" s="37"/>
      <c r="F49" s="37"/>
      <c r="G49" s="37"/>
      <c r="H49" s="37"/>
      <c r="I49" s="26"/>
      <c r="J49" s="26"/>
      <c r="K49" s="26"/>
      <c r="L49" s="26"/>
      <c r="M49" s="26"/>
      <c r="N49" s="26"/>
      <c r="O49" s="26"/>
      <c r="P49" s="26"/>
    </row>
    <row r="50" spans="1:16" ht="12.75">
      <c r="A50" s="26"/>
      <c r="B50" s="37"/>
      <c r="C50" s="37"/>
      <c r="D50" s="37"/>
      <c r="E50" s="37"/>
      <c r="F50" s="37"/>
      <c r="G50" s="37"/>
      <c r="H50" s="37"/>
      <c r="I50" s="26"/>
      <c r="J50" s="26"/>
      <c r="K50" s="26"/>
      <c r="L50" s="26"/>
      <c r="M50" s="26"/>
      <c r="N50" s="26"/>
      <c r="O50" s="26"/>
      <c r="P50" s="26"/>
    </row>
    <row r="51" spans="1:16" ht="12.75">
      <c r="A51" s="26"/>
      <c r="B51" s="37"/>
      <c r="C51" s="37"/>
      <c r="D51" s="37"/>
      <c r="E51" s="37"/>
      <c r="F51" s="37"/>
      <c r="G51" s="37"/>
      <c r="H51" s="37"/>
      <c r="I51" s="26"/>
      <c r="J51" s="26"/>
      <c r="K51" s="26"/>
      <c r="L51" s="26"/>
      <c r="M51" s="26"/>
      <c r="N51" s="26"/>
      <c r="O51" s="26"/>
      <c r="P51" s="26"/>
    </row>
    <row r="52" spans="1:16" ht="12.75">
      <c r="A52" s="26"/>
      <c r="B52" s="37"/>
      <c r="C52" s="37"/>
      <c r="D52" s="37"/>
      <c r="E52" s="37"/>
      <c r="F52" s="37"/>
      <c r="G52" s="37"/>
      <c r="H52" s="37"/>
      <c r="I52" s="26"/>
      <c r="J52" s="26"/>
      <c r="K52" s="26"/>
      <c r="L52" s="26"/>
      <c r="M52" s="26"/>
      <c r="N52" s="26"/>
      <c r="O52" s="26"/>
      <c r="P52" s="26"/>
    </row>
    <row r="53" spans="1:16" ht="12.75">
      <c r="A53" s="26"/>
      <c r="B53" s="37"/>
      <c r="C53" s="37"/>
      <c r="D53" s="37"/>
      <c r="E53" s="37"/>
      <c r="F53" s="37"/>
      <c r="G53" s="37"/>
      <c r="H53" s="37"/>
      <c r="I53" s="26"/>
      <c r="J53" s="26"/>
      <c r="K53" s="26"/>
      <c r="L53" s="26"/>
      <c r="M53" s="26"/>
      <c r="N53" s="26"/>
      <c r="O53" s="26"/>
      <c r="P53" s="26"/>
    </row>
    <row r="54" spans="1:16" ht="12.75">
      <c r="A54" s="26"/>
      <c r="B54" s="37"/>
      <c r="C54" s="37"/>
      <c r="D54" s="37"/>
      <c r="E54" s="37"/>
      <c r="F54" s="37"/>
      <c r="G54" s="37"/>
      <c r="H54" s="37"/>
      <c r="I54" s="26"/>
      <c r="J54" s="26"/>
      <c r="K54" s="26"/>
      <c r="L54" s="26"/>
      <c r="M54" s="26"/>
      <c r="N54" s="26"/>
      <c r="O54" s="26"/>
      <c r="P54" s="26"/>
    </row>
    <row r="55" spans="1:16" ht="12.75">
      <c r="A55" s="26"/>
      <c r="B55" s="37"/>
      <c r="C55" s="37"/>
      <c r="D55" s="37"/>
      <c r="E55" s="37"/>
      <c r="F55" s="37"/>
      <c r="G55" s="37"/>
      <c r="H55" s="37"/>
      <c r="I55" s="26"/>
      <c r="J55" s="26"/>
      <c r="K55" s="26"/>
      <c r="L55" s="26"/>
      <c r="M55" s="26"/>
      <c r="N55" s="26"/>
      <c r="O55" s="26"/>
      <c r="P55" s="26"/>
    </row>
    <row r="56" spans="1:16" ht="12.75">
      <c r="A56" s="26"/>
      <c r="B56" s="37"/>
      <c r="C56" s="37"/>
      <c r="D56" s="37"/>
      <c r="E56" s="37"/>
      <c r="F56" s="37"/>
      <c r="G56" s="37"/>
      <c r="H56" s="37"/>
      <c r="I56" s="26"/>
      <c r="J56" s="26"/>
      <c r="K56" s="26"/>
      <c r="L56" s="26"/>
      <c r="M56" s="26"/>
      <c r="N56" s="26"/>
      <c r="O56" s="26"/>
      <c r="P56" s="26"/>
    </row>
    <row r="57" spans="1:16" ht="12.75">
      <c r="A57" s="26"/>
      <c r="B57" s="49"/>
      <c r="C57" s="49"/>
      <c r="D57" s="49"/>
      <c r="E57" s="49"/>
      <c r="F57" s="49"/>
      <c r="G57" s="49"/>
      <c r="H57" s="49"/>
      <c r="I57" s="26"/>
      <c r="J57" s="26"/>
      <c r="K57" s="26"/>
      <c r="L57" s="26"/>
      <c r="M57" s="26"/>
      <c r="N57" s="26"/>
      <c r="O57" s="26"/>
      <c r="P57" s="26"/>
    </row>
    <row r="58" spans="1:16" ht="12.75">
      <c r="A58" s="26"/>
      <c r="B58" s="49"/>
      <c r="C58" s="49"/>
      <c r="D58" s="49"/>
      <c r="E58" s="49"/>
      <c r="F58" s="49"/>
      <c r="G58" s="49"/>
      <c r="H58" s="49"/>
      <c r="I58" s="26"/>
      <c r="J58" s="26"/>
      <c r="K58" s="26"/>
      <c r="L58" s="26"/>
      <c r="M58" s="26"/>
      <c r="N58" s="26"/>
      <c r="O58" s="26"/>
      <c r="P58" s="26"/>
    </row>
    <row r="59" spans="1:16" ht="12.75">
      <c r="A59" s="26"/>
      <c r="B59" s="49"/>
      <c r="C59" s="49"/>
      <c r="D59" s="49"/>
      <c r="E59" s="49"/>
      <c r="F59" s="49"/>
      <c r="G59" s="49"/>
      <c r="H59" s="49"/>
      <c r="I59" s="26"/>
      <c r="J59" s="26"/>
      <c r="K59" s="26"/>
      <c r="L59" s="26"/>
      <c r="M59" s="26"/>
      <c r="N59" s="26"/>
      <c r="O59" s="26"/>
      <c r="P59" s="26"/>
    </row>
    <row r="60" spans="1:16" ht="12.75">
      <c r="A60" s="26"/>
      <c r="B60" s="49"/>
      <c r="C60" s="49"/>
      <c r="D60" s="49"/>
      <c r="E60" s="49"/>
      <c r="F60" s="49"/>
      <c r="G60" s="49"/>
      <c r="H60" s="49"/>
      <c r="I60" s="26"/>
      <c r="J60" s="26"/>
      <c r="K60" s="26"/>
      <c r="L60" s="26"/>
      <c r="M60" s="26"/>
      <c r="N60" s="26"/>
      <c r="O60" s="26"/>
      <c r="P60" s="26"/>
    </row>
    <row r="61" spans="1:16" ht="12.75">
      <c r="A61" s="26"/>
      <c r="B61" s="49"/>
      <c r="C61" s="49"/>
      <c r="D61" s="49"/>
      <c r="E61" s="49"/>
      <c r="F61" s="49"/>
      <c r="G61" s="49"/>
      <c r="H61" s="49"/>
      <c r="I61" s="26"/>
      <c r="J61" s="26"/>
      <c r="K61" s="26"/>
      <c r="L61" s="26"/>
      <c r="M61" s="26"/>
      <c r="N61" s="26"/>
      <c r="O61" s="26"/>
      <c r="P61" s="26"/>
    </row>
    <row r="62" spans="1:16" ht="12.75">
      <c r="A62" s="26"/>
      <c r="B62" s="49"/>
      <c r="C62" s="49"/>
      <c r="D62" s="49"/>
      <c r="E62" s="49"/>
      <c r="F62" s="49"/>
      <c r="G62" s="49"/>
      <c r="H62" s="49"/>
      <c r="I62" s="26"/>
      <c r="J62" s="26"/>
      <c r="K62" s="26"/>
      <c r="L62" s="26"/>
      <c r="M62" s="26"/>
      <c r="N62" s="26"/>
      <c r="O62" s="26"/>
      <c r="P62" s="26"/>
    </row>
    <row r="63" spans="1:16" ht="12.75">
      <c r="A63" s="26"/>
      <c r="B63" s="49"/>
      <c r="C63" s="49"/>
      <c r="D63" s="49"/>
      <c r="E63" s="49"/>
      <c r="F63" s="49"/>
      <c r="G63" s="49"/>
      <c r="H63" s="49"/>
      <c r="I63" s="26"/>
      <c r="J63" s="26"/>
      <c r="K63" s="26"/>
      <c r="L63" s="26"/>
      <c r="M63" s="26"/>
      <c r="N63" s="26"/>
      <c r="O63" s="26"/>
      <c r="P63" s="26"/>
    </row>
    <row r="64" spans="1:16" ht="12.75">
      <c r="A64" s="26"/>
      <c r="B64" s="49"/>
      <c r="C64" s="49"/>
      <c r="D64" s="49"/>
      <c r="E64" s="49"/>
      <c r="F64" s="49"/>
      <c r="G64" s="49"/>
      <c r="H64" s="49"/>
      <c r="I64" s="26"/>
      <c r="J64" s="26"/>
      <c r="K64" s="26"/>
      <c r="L64" s="26"/>
      <c r="M64" s="26"/>
      <c r="N64" s="26"/>
      <c r="O64" s="26"/>
      <c r="P64" s="26"/>
    </row>
    <row r="65" spans="1:16" ht="12.75">
      <c r="A65" s="26"/>
      <c r="B65" s="49"/>
      <c r="C65" s="49"/>
      <c r="D65" s="49"/>
      <c r="E65" s="49"/>
      <c r="F65" s="49"/>
      <c r="G65" s="49"/>
      <c r="H65" s="49"/>
      <c r="I65" s="26"/>
      <c r="J65" s="26"/>
      <c r="K65" s="26"/>
      <c r="L65" s="26"/>
      <c r="M65" s="26"/>
      <c r="N65" s="26"/>
      <c r="O65" s="26"/>
      <c r="P65" s="26"/>
    </row>
    <row r="66" spans="1:16" ht="12.75">
      <c r="A66" s="26"/>
      <c r="B66" s="49"/>
      <c r="C66" s="49"/>
      <c r="D66" s="49"/>
      <c r="E66" s="49"/>
      <c r="F66" s="49"/>
      <c r="G66" s="49"/>
      <c r="H66" s="49"/>
      <c r="I66" s="26"/>
      <c r="J66" s="26"/>
      <c r="K66" s="26"/>
      <c r="L66" s="26"/>
      <c r="M66" s="26"/>
      <c r="N66" s="26"/>
      <c r="O66" s="26"/>
      <c r="P66" s="26"/>
    </row>
    <row r="67" spans="1:16" ht="12.75">
      <c r="A67" s="26"/>
      <c r="B67" s="49"/>
      <c r="C67" s="49"/>
      <c r="D67" s="49"/>
      <c r="E67" s="49"/>
      <c r="F67" s="49"/>
      <c r="G67" s="49"/>
      <c r="H67" s="49"/>
      <c r="I67" s="26"/>
      <c r="J67" s="26"/>
      <c r="K67" s="26"/>
      <c r="L67" s="26"/>
      <c r="M67" s="26"/>
      <c r="N67" s="26"/>
      <c r="O67" s="26"/>
      <c r="P67" s="26"/>
    </row>
    <row r="68" spans="1:16" ht="12.75">
      <c r="A68" s="26"/>
      <c r="B68" s="49"/>
      <c r="C68" s="49"/>
      <c r="D68" s="49"/>
      <c r="E68" s="49"/>
      <c r="F68" s="49"/>
      <c r="G68" s="49"/>
      <c r="H68" s="49"/>
      <c r="I68" s="26"/>
      <c r="J68" s="26"/>
      <c r="K68" s="26"/>
      <c r="L68" s="26"/>
      <c r="M68" s="26"/>
      <c r="N68" s="26"/>
      <c r="O68" s="26"/>
      <c r="P68" s="26"/>
    </row>
    <row r="69" spans="1:16" ht="12.75">
      <c r="A69" s="26"/>
      <c r="B69" s="49"/>
      <c r="C69" s="49"/>
      <c r="D69" s="49"/>
      <c r="E69" s="49"/>
      <c r="F69" s="49"/>
      <c r="G69" s="49"/>
      <c r="H69" s="49"/>
      <c r="I69" s="26"/>
      <c r="J69" s="26"/>
      <c r="K69" s="26"/>
      <c r="L69" s="26"/>
      <c r="M69" s="26"/>
      <c r="N69" s="26"/>
      <c r="O69" s="26"/>
      <c r="P69" s="26"/>
    </row>
    <row r="70" spans="1:16" ht="12.75">
      <c r="A70" s="26"/>
      <c r="B70" s="49"/>
      <c r="C70" s="49"/>
      <c r="D70" s="49"/>
      <c r="E70" s="49"/>
      <c r="F70" s="49"/>
      <c r="G70" s="49"/>
      <c r="H70" s="49"/>
      <c r="I70" s="26"/>
      <c r="J70" s="26"/>
      <c r="K70" s="26"/>
      <c r="L70" s="26"/>
      <c r="M70" s="26"/>
      <c r="N70" s="26"/>
      <c r="O70" s="26"/>
      <c r="P70" s="26"/>
    </row>
    <row r="71" spans="1:16" ht="12.75">
      <c r="A71" s="26"/>
      <c r="B71" s="49"/>
      <c r="C71" s="49"/>
      <c r="D71" s="49"/>
      <c r="E71" s="49"/>
      <c r="F71" s="49"/>
      <c r="G71" s="49"/>
      <c r="H71" s="49"/>
      <c r="I71" s="26"/>
      <c r="J71" s="26"/>
      <c r="K71" s="26"/>
      <c r="L71" s="26"/>
      <c r="M71" s="26"/>
      <c r="N71" s="26"/>
      <c r="O71" s="26"/>
      <c r="P71" s="26"/>
    </row>
    <row r="72" spans="1:16" ht="12.75">
      <c r="A72" s="26"/>
      <c r="B72" s="49"/>
      <c r="C72" s="49"/>
      <c r="D72" s="49"/>
      <c r="E72" s="49"/>
      <c r="F72" s="49"/>
      <c r="G72" s="49"/>
      <c r="H72" s="49"/>
      <c r="I72" s="26"/>
      <c r="J72" s="26"/>
      <c r="K72" s="26"/>
      <c r="L72" s="26"/>
      <c r="M72" s="26"/>
      <c r="N72" s="26"/>
      <c r="O72" s="26"/>
      <c r="P72" s="26"/>
    </row>
    <row r="73" spans="1:16" ht="12.75">
      <c r="A73" s="26"/>
      <c r="B73" s="49"/>
      <c r="C73" s="49"/>
      <c r="D73" s="49"/>
      <c r="E73" s="49"/>
      <c r="F73" s="49"/>
      <c r="G73" s="49"/>
      <c r="H73" s="49"/>
      <c r="I73" s="26"/>
      <c r="J73" s="26"/>
      <c r="K73" s="26"/>
      <c r="L73" s="26"/>
      <c r="M73" s="26"/>
      <c r="N73" s="26"/>
      <c r="O73" s="26"/>
      <c r="P73" s="26"/>
    </row>
    <row r="74" spans="1:16" ht="12.75">
      <c r="A74" s="26"/>
      <c r="B74" s="49"/>
      <c r="C74" s="49"/>
      <c r="D74" s="49"/>
      <c r="E74" s="49"/>
      <c r="F74" s="49"/>
      <c r="G74" s="49"/>
      <c r="H74" s="49"/>
      <c r="I74" s="26"/>
      <c r="J74" s="26"/>
      <c r="K74" s="26"/>
      <c r="L74" s="26"/>
      <c r="M74" s="26"/>
      <c r="N74" s="26"/>
      <c r="O74" s="26"/>
      <c r="P74" s="26"/>
    </row>
    <row r="75" spans="1:16" ht="12.75">
      <c r="A75" s="26"/>
      <c r="B75" s="49"/>
      <c r="C75" s="49"/>
      <c r="D75" s="49"/>
      <c r="E75" s="49"/>
      <c r="F75" s="49"/>
      <c r="G75" s="49"/>
      <c r="H75" s="49"/>
      <c r="I75" s="26"/>
      <c r="J75" s="26"/>
      <c r="K75" s="26"/>
      <c r="L75" s="26"/>
      <c r="M75" s="26"/>
      <c r="N75" s="26"/>
      <c r="O75" s="26"/>
      <c r="P75" s="26"/>
    </row>
    <row r="76" spans="1:16" ht="12.75">
      <c r="A76" s="26"/>
      <c r="B76" s="49"/>
      <c r="C76" s="49"/>
      <c r="D76" s="49"/>
      <c r="E76" s="49"/>
      <c r="F76" s="49"/>
      <c r="G76" s="49"/>
      <c r="H76" s="49"/>
      <c r="I76" s="26"/>
      <c r="J76" s="26"/>
      <c r="K76" s="26"/>
      <c r="L76" s="26"/>
      <c r="M76" s="26"/>
      <c r="N76" s="26"/>
      <c r="O76" s="26"/>
      <c r="P76" s="26"/>
    </row>
    <row r="77" spans="1:16" ht="12.75">
      <c r="A77" s="26"/>
      <c r="B77" s="49"/>
      <c r="C77" s="49"/>
      <c r="D77" s="49"/>
      <c r="E77" s="49"/>
      <c r="F77" s="49"/>
      <c r="G77" s="49"/>
      <c r="H77" s="49"/>
      <c r="I77" s="26"/>
      <c r="J77" s="26"/>
      <c r="K77" s="26"/>
      <c r="L77" s="26"/>
      <c r="M77" s="26"/>
      <c r="N77" s="26"/>
      <c r="O77" s="26"/>
      <c r="P77" s="26"/>
    </row>
    <row r="78" spans="1:16" ht="12.75">
      <c r="A78" s="26"/>
      <c r="B78" s="49"/>
      <c r="C78" s="49"/>
      <c r="D78" s="49"/>
      <c r="E78" s="49"/>
      <c r="F78" s="49"/>
      <c r="G78" s="49"/>
      <c r="H78" s="49"/>
      <c r="I78" s="26"/>
      <c r="J78" s="26"/>
      <c r="K78" s="26"/>
      <c r="L78" s="26"/>
      <c r="M78" s="26"/>
      <c r="N78" s="26"/>
      <c r="O78" s="26"/>
      <c r="P78" s="26"/>
    </row>
    <row r="79" spans="1:16" ht="12.75">
      <c r="A79" s="26"/>
      <c r="B79" s="49"/>
      <c r="C79" s="49"/>
      <c r="D79" s="49"/>
      <c r="E79" s="49"/>
      <c r="F79" s="49"/>
      <c r="G79" s="49"/>
      <c r="H79" s="49"/>
      <c r="I79" s="26"/>
      <c r="J79" s="26"/>
      <c r="K79" s="26"/>
      <c r="L79" s="26"/>
      <c r="M79" s="26"/>
      <c r="N79" s="26"/>
      <c r="O79" s="26"/>
      <c r="P79" s="26"/>
    </row>
    <row r="80" spans="1:16" ht="12.75">
      <c r="A80" s="26"/>
      <c r="B80" s="49"/>
      <c r="C80" s="49"/>
      <c r="D80" s="49"/>
      <c r="E80" s="49"/>
      <c r="F80" s="49"/>
      <c r="G80" s="49"/>
      <c r="H80" s="49"/>
      <c r="I80" s="26"/>
      <c r="J80" s="26"/>
      <c r="K80" s="26"/>
      <c r="L80" s="26"/>
      <c r="M80" s="26"/>
      <c r="N80" s="26"/>
      <c r="O80" s="26"/>
      <c r="P80" s="26"/>
    </row>
    <row r="81" spans="1:16" ht="12.75">
      <c r="A81" s="26"/>
      <c r="B81" s="49"/>
      <c r="C81" s="49"/>
      <c r="D81" s="49"/>
      <c r="E81" s="49"/>
      <c r="F81" s="49"/>
      <c r="G81" s="49"/>
      <c r="H81" s="49"/>
      <c r="I81" s="26"/>
      <c r="J81" s="26"/>
      <c r="K81" s="26"/>
      <c r="L81" s="26"/>
      <c r="M81" s="26"/>
      <c r="N81" s="26"/>
      <c r="O81" s="26"/>
      <c r="P81" s="26"/>
    </row>
    <row r="82" spans="1:16" ht="12.75">
      <c r="A82" s="26"/>
      <c r="B82" s="49"/>
      <c r="C82" s="49"/>
      <c r="D82" s="49"/>
      <c r="E82" s="49"/>
      <c r="F82" s="49"/>
      <c r="G82" s="49"/>
      <c r="H82" s="49"/>
      <c r="I82" s="26"/>
      <c r="J82" s="26"/>
      <c r="K82" s="26"/>
      <c r="L82" s="26"/>
      <c r="M82" s="26"/>
      <c r="N82" s="26"/>
      <c r="O82" s="26"/>
      <c r="P82" s="26"/>
    </row>
    <row r="83" spans="1:16" ht="12.75">
      <c r="A83" s="26"/>
      <c r="B83" s="49"/>
      <c r="C83" s="49"/>
      <c r="D83" s="49"/>
      <c r="E83" s="49"/>
      <c r="F83" s="49"/>
      <c r="G83" s="49"/>
      <c r="H83" s="49"/>
      <c r="I83" s="26"/>
      <c r="J83" s="26"/>
      <c r="K83" s="26"/>
      <c r="L83" s="26"/>
      <c r="M83" s="26"/>
      <c r="N83" s="26"/>
      <c r="O83" s="26"/>
      <c r="P83" s="26"/>
    </row>
    <row r="84" spans="1:16" ht="12.75">
      <c r="A84" s="26"/>
      <c r="B84" s="49"/>
      <c r="C84" s="49"/>
      <c r="D84" s="49"/>
      <c r="E84" s="49"/>
      <c r="F84" s="49"/>
      <c r="G84" s="49"/>
      <c r="H84" s="49"/>
      <c r="I84" s="26"/>
      <c r="J84" s="26"/>
      <c r="K84" s="26"/>
      <c r="L84" s="26"/>
      <c r="M84" s="26"/>
      <c r="N84" s="26"/>
      <c r="O84" s="26"/>
      <c r="P84" s="26"/>
    </row>
    <row r="85" spans="1:16" ht="12.75">
      <c r="A85" s="26"/>
      <c r="B85" s="49"/>
      <c r="C85" s="49"/>
      <c r="D85" s="49"/>
      <c r="E85" s="49"/>
      <c r="F85" s="49"/>
      <c r="G85" s="49"/>
      <c r="H85" s="49"/>
      <c r="I85" s="26"/>
      <c r="J85" s="26"/>
      <c r="K85" s="26"/>
      <c r="L85" s="26"/>
      <c r="M85" s="26"/>
      <c r="N85" s="26"/>
      <c r="O85" s="26"/>
      <c r="P85" s="26"/>
    </row>
    <row r="86" spans="1:16" ht="12.75">
      <c r="A86" s="26"/>
      <c r="B86" s="49"/>
      <c r="C86" s="49"/>
      <c r="D86" s="49"/>
      <c r="E86" s="49"/>
      <c r="F86" s="49"/>
      <c r="G86" s="49"/>
      <c r="H86" s="49"/>
      <c r="I86" s="26"/>
      <c r="J86" s="26"/>
      <c r="K86" s="26"/>
      <c r="L86" s="26"/>
      <c r="M86" s="26"/>
      <c r="N86" s="26"/>
      <c r="O86" s="26"/>
      <c r="P86" s="26"/>
    </row>
    <row r="87" spans="1:16" ht="12.75">
      <c r="A87" s="26"/>
      <c r="B87" s="49"/>
      <c r="C87" s="49"/>
      <c r="D87" s="49"/>
      <c r="E87" s="49"/>
      <c r="F87" s="49"/>
      <c r="G87" s="49"/>
      <c r="H87" s="49"/>
      <c r="I87" s="26"/>
      <c r="J87" s="26"/>
      <c r="K87" s="26"/>
      <c r="L87" s="26"/>
      <c r="M87" s="26"/>
      <c r="N87" s="26"/>
      <c r="O87" s="26"/>
      <c r="P87" s="26"/>
    </row>
    <row r="88" spans="1:16" ht="12.75">
      <c r="A88" s="26"/>
      <c r="B88" s="49"/>
      <c r="C88" s="49"/>
      <c r="D88" s="49"/>
      <c r="E88" s="49"/>
      <c r="F88" s="49"/>
      <c r="G88" s="49"/>
      <c r="H88" s="49"/>
      <c r="I88" s="26"/>
      <c r="J88" s="26"/>
      <c r="K88" s="26"/>
      <c r="L88" s="26"/>
      <c r="M88" s="26"/>
      <c r="N88" s="26"/>
      <c r="O88" s="26"/>
      <c r="P88" s="26"/>
    </row>
    <row r="89" spans="1:16" ht="12.75">
      <c r="A89" s="26"/>
      <c r="B89" s="49"/>
      <c r="C89" s="49"/>
      <c r="D89" s="49"/>
      <c r="E89" s="49"/>
      <c r="F89" s="49"/>
      <c r="G89" s="49"/>
      <c r="H89" s="49"/>
      <c r="I89" s="26"/>
      <c r="J89" s="26"/>
      <c r="K89" s="26"/>
      <c r="L89" s="26"/>
      <c r="M89" s="26"/>
      <c r="N89" s="26"/>
      <c r="O89" s="26"/>
      <c r="P89" s="26"/>
    </row>
    <row r="90" spans="1:16" ht="12.75">
      <c r="A90" s="26"/>
      <c r="B90" s="49"/>
      <c r="C90" s="49"/>
      <c r="D90" s="49"/>
      <c r="E90" s="49"/>
      <c r="F90" s="49"/>
      <c r="G90" s="49"/>
      <c r="H90" s="49"/>
      <c r="I90" s="26"/>
      <c r="J90" s="26"/>
      <c r="K90" s="26"/>
      <c r="L90" s="26"/>
      <c r="M90" s="26"/>
      <c r="N90" s="26"/>
      <c r="O90" s="26"/>
      <c r="P90" s="26"/>
    </row>
    <row r="91" spans="1:16" ht="12.75">
      <c r="A91" s="26"/>
      <c r="B91" s="49"/>
      <c r="C91" s="49"/>
      <c r="D91" s="49"/>
      <c r="E91" s="49"/>
      <c r="F91" s="49"/>
      <c r="G91" s="49"/>
      <c r="H91" s="49"/>
      <c r="I91" s="26"/>
      <c r="J91" s="26"/>
      <c r="K91" s="26"/>
      <c r="L91" s="26"/>
      <c r="M91" s="26"/>
      <c r="N91" s="26"/>
      <c r="O91" s="26"/>
      <c r="P91" s="26"/>
    </row>
    <row r="92" spans="1:16" ht="12.75">
      <c r="A92" s="26"/>
      <c r="B92" s="49"/>
      <c r="C92" s="49"/>
      <c r="D92" s="49"/>
      <c r="E92" s="49"/>
      <c r="F92" s="49"/>
      <c r="G92" s="49"/>
      <c r="H92" s="49"/>
      <c r="I92" s="26"/>
      <c r="J92" s="26"/>
      <c r="K92" s="26"/>
      <c r="L92" s="26"/>
      <c r="M92" s="26"/>
      <c r="N92" s="26"/>
      <c r="O92" s="26"/>
      <c r="P92" s="26"/>
    </row>
    <row r="93" spans="1:16" ht="12.75">
      <c r="A93" s="26"/>
      <c r="B93" s="49"/>
      <c r="C93" s="49"/>
      <c r="D93" s="49"/>
      <c r="E93" s="49"/>
      <c r="F93" s="49"/>
      <c r="G93" s="49"/>
      <c r="H93" s="49"/>
      <c r="I93" s="26"/>
      <c r="J93" s="26"/>
      <c r="K93" s="26"/>
      <c r="L93" s="26"/>
      <c r="M93" s="26"/>
      <c r="N93" s="26"/>
      <c r="O93" s="26"/>
      <c r="P93" s="26"/>
    </row>
    <row r="94" spans="1:16" ht="12.75">
      <c r="A94" s="26"/>
      <c r="B94" s="49"/>
      <c r="C94" s="49"/>
      <c r="D94" s="49"/>
      <c r="E94" s="49"/>
      <c r="F94" s="49"/>
      <c r="G94" s="49"/>
      <c r="H94" s="49"/>
      <c r="I94" s="26"/>
      <c r="J94" s="26"/>
      <c r="K94" s="26"/>
      <c r="L94" s="26"/>
      <c r="M94" s="26"/>
      <c r="N94" s="26"/>
      <c r="O94" s="26"/>
      <c r="P94" s="26"/>
    </row>
    <row r="95" spans="1:16" ht="12.75">
      <c r="A95" s="26"/>
      <c r="B95" s="49"/>
      <c r="C95" s="49"/>
      <c r="D95" s="49"/>
      <c r="E95" s="49"/>
      <c r="F95" s="49"/>
      <c r="G95" s="49"/>
      <c r="H95" s="49"/>
      <c r="I95" s="26"/>
      <c r="J95" s="26"/>
      <c r="K95" s="26"/>
      <c r="L95" s="26"/>
      <c r="M95" s="26"/>
      <c r="N95" s="26"/>
      <c r="O95" s="26"/>
      <c r="P95" s="26"/>
    </row>
    <row r="96" spans="1:16" ht="12.75">
      <c r="A96" s="26"/>
      <c r="B96" s="49"/>
      <c r="C96" s="49"/>
      <c r="D96" s="49"/>
      <c r="E96" s="49"/>
      <c r="F96" s="49"/>
      <c r="G96" s="49"/>
      <c r="H96" s="49"/>
      <c r="I96" s="26"/>
      <c r="J96" s="26"/>
      <c r="K96" s="26"/>
      <c r="L96" s="26"/>
      <c r="M96" s="26"/>
      <c r="N96" s="26"/>
      <c r="O96" s="26"/>
      <c r="P96" s="26"/>
    </row>
    <row r="97" spans="1:16" ht="12.75">
      <c r="A97" s="26"/>
      <c r="B97" s="49"/>
      <c r="C97" s="49"/>
      <c r="D97" s="49"/>
      <c r="E97" s="49"/>
      <c r="F97" s="49"/>
      <c r="G97" s="49"/>
      <c r="H97" s="49"/>
      <c r="I97" s="26"/>
      <c r="J97" s="26"/>
      <c r="K97" s="26"/>
      <c r="L97" s="26"/>
      <c r="M97" s="26"/>
      <c r="N97" s="26"/>
      <c r="O97" s="26"/>
      <c r="P97" s="26"/>
    </row>
    <row r="98" spans="1:16" ht="12.75">
      <c r="A98" s="26"/>
      <c r="B98" s="49"/>
      <c r="C98" s="49"/>
      <c r="D98" s="49"/>
      <c r="E98" s="49"/>
      <c r="F98" s="49"/>
      <c r="G98" s="49"/>
      <c r="H98" s="49"/>
      <c r="I98" s="26"/>
      <c r="J98" s="26"/>
      <c r="K98" s="26"/>
      <c r="L98" s="26"/>
      <c r="M98" s="26"/>
      <c r="N98" s="26"/>
      <c r="O98" s="26"/>
      <c r="P98" s="26"/>
    </row>
    <row r="99" spans="1:16" ht="12.75">
      <c r="A99" s="26"/>
      <c r="B99" s="49"/>
      <c r="C99" s="49"/>
      <c r="D99" s="49"/>
      <c r="E99" s="49"/>
      <c r="F99" s="49"/>
      <c r="G99" s="49"/>
      <c r="H99" s="49"/>
      <c r="I99" s="26"/>
      <c r="J99" s="26"/>
      <c r="K99" s="26"/>
      <c r="L99" s="26"/>
      <c r="M99" s="26"/>
      <c r="N99" s="26"/>
      <c r="O99" s="26"/>
      <c r="P99" s="26"/>
    </row>
    <row r="100" spans="1:16" ht="12.75">
      <c r="A100" s="26"/>
      <c r="B100" s="49"/>
      <c r="C100" s="49"/>
      <c r="D100" s="49"/>
      <c r="E100" s="49"/>
      <c r="F100" s="49"/>
      <c r="G100" s="49"/>
      <c r="H100" s="49"/>
      <c r="I100" s="26"/>
      <c r="J100" s="26"/>
      <c r="K100" s="26"/>
      <c r="L100" s="26"/>
      <c r="M100" s="26"/>
      <c r="N100" s="26"/>
      <c r="O100" s="26"/>
      <c r="P100" s="26"/>
    </row>
    <row r="101" spans="1:16" ht="12.75">
      <c r="A101" s="26"/>
      <c r="B101" s="49"/>
      <c r="C101" s="49"/>
      <c r="D101" s="49"/>
      <c r="E101" s="49"/>
      <c r="F101" s="49"/>
      <c r="G101" s="49"/>
      <c r="H101" s="49"/>
      <c r="I101" s="26"/>
      <c r="J101" s="26"/>
      <c r="K101" s="26"/>
      <c r="L101" s="26"/>
      <c r="M101" s="26"/>
      <c r="N101" s="26"/>
      <c r="O101" s="26"/>
      <c r="P101" s="26"/>
    </row>
    <row r="102" spans="1:16" ht="12.75">
      <c r="A102" s="26"/>
      <c r="B102" s="49"/>
      <c r="C102" s="49"/>
      <c r="D102" s="49"/>
      <c r="E102" s="49"/>
      <c r="F102" s="49"/>
      <c r="G102" s="49"/>
      <c r="H102" s="49"/>
      <c r="I102" s="26"/>
      <c r="J102" s="26"/>
      <c r="K102" s="26"/>
      <c r="L102" s="26"/>
      <c r="M102" s="26"/>
      <c r="N102" s="26"/>
      <c r="O102" s="26"/>
      <c r="P102" s="26"/>
    </row>
    <row r="103" spans="1:16" ht="12.75">
      <c r="A103" s="26"/>
      <c r="B103" s="49"/>
      <c r="C103" s="49"/>
      <c r="D103" s="49"/>
      <c r="E103" s="49"/>
      <c r="F103" s="49"/>
      <c r="G103" s="49"/>
      <c r="H103" s="49"/>
      <c r="I103" s="26"/>
      <c r="J103" s="26"/>
      <c r="K103" s="26"/>
      <c r="L103" s="26"/>
      <c r="M103" s="26"/>
      <c r="N103" s="26"/>
      <c r="O103" s="26"/>
      <c r="P103" s="26"/>
    </row>
    <row r="104" spans="1:16" ht="12.75">
      <c r="A104" s="26"/>
      <c r="B104" s="49"/>
      <c r="C104" s="49"/>
      <c r="D104" s="49"/>
      <c r="E104" s="49"/>
      <c r="F104" s="49"/>
      <c r="G104" s="49"/>
      <c r="H104" s="49"/>
      <c r="I104" s="26"/>
      <c r="J104" s="26"/>
      <c r="K104" s="26"/>
      <c r="L104" s="26"/>
      <c r="M104" s="26"/>
      <c r="N104" s="26"/>
      <c r="O104" s="26"/>
      <c r="P104" s="26"/>
    </row>
    <row r="105" spans="1:16" ht="12.75">
      <c r="A105" s="26"/>
      <c r="B105" s="49"/>
      <c r="C105" s="49"/>
      <c r="D105" s="49"/>
      <c r="E105" s="49"/>
      <c r="F105" s="49"/>
      <c r="G105" s="49"/>
      <c r="H105" s="49"/>
      <c r="I105" s="26"/>
      <c r="J105" s="26"/>
      <c r="K105" s="26"/>
      <c r="L105" s="26"/>
      <c r="M105" s="26"/>
      <c r="N105" s="26"/>
      <c r="O105" s="26"/>
      <c r="P105" s="26"/>
    </row>
    <row r="106" spans="1:16" ht="12.75">
      <c r="A106" s="26"/>
      <c r="B106" s="49"/>
      <c r="C106" s="49"/>
      <c r="D106" s="49"/>
      <c r="E106" s="49"/>
      <c r="F106" s="49"/>
      <c r="G106" s="49"/>
      <c r="H106" s="49"/>
      <c r="I106" s="26"/>
      <c r="J106" s="26"/>
      <c r="K106" s="26"/>
      <c r="L106" s="26"/>
      <c r="M106" s="26"/>
      <c r="N106" s="26"/>
      <c r="O106" s="26"/>
      <c r="P106" s="26"/>
    </row>
    <row r="107" spans="1:16" ht="12.75">
      <c r="A107" s="26"/>
      <c r="B107" s="49"/>
      <c r="C107" s="49"/>
      <c r="D107" s="49"/>
      <c r="E107" s="49"/>
      <c r="F107" s="49"/>
      <c r="G107" s="49"/>
      <c r="H107" s="49"/>
      <c r="I107" s="26"/>
      <c r="J107" s="26"/>
      <c r="K107" s="26"/>
      <c r="L107" s="26"/>
      <c r="M107" s="26"/>
      <c r="N107" s="26"/>
      <c r="O107" s="26"/>
      <c r="P107" s="26"/>
    </row>
    <row r="108" spans="1:16" ht="12.75">
      <c r="A108" s="26"/>
      <c r="B108" s="49"/>
      <c r="C108" s="49"/>
      <c r="D108" s="49"/>
      <c r="E108" s="49"/>
      <c r="F108" s="49"/>
      <c r="G108" s="49"/>
      <c r="H108" s="49"/>
      <c r="I108" s="26"/>
      <c r="J108" s="26"/>
      <c r="K108" s="26"/>
      <c r="L108" s="26"/>
      <c r="M108" s="26"/>
      <c r="N108" s="26"/>
      <c r="O108" s="26"/>
      <c r="P108" s="26"/>
    </row>
    <row r="109" spans="1:16" ht="12.75">
      <c r="A109" s="26"/>
      <c r="B109" s="49"/>
      <c r="C109" s="49"/>
      <c r="D109" s="49"/>
      <c r="E109" s="49"/>
      <c r="F109" s="49"/>
      <c r="G109" s="49"/>
      <c r="H109" s="49"/>
      <c r="I109" s="26"/>
      <c r="J109" s="26"/>
      <c r="K109" s="26"/>
      <c r="L109" s="26"/>
      <c r="M109" s="26"/>
      <c r="N109" s="26"/>
      <c r="O109" s="26"/>
      <c r="P109" s="26"/>
    </row>
    <row r="110" spans="1:16" ht="12.75">
      <c r="A110" s="26"/>
      <c r="B110" s="49"/>
      <c r="C110" s="49"/>
      <c r="D110" s="49"/>
      <c r="E110" s="49"/>
      <c r="F110" s="49"/>
      <c r="G110" s="49"/>
      <c r="H110" s="49"/>
      <c r="I110" s="26"/>
      <c r="J110" s="26"/>
      <c r="K110" s="26"/>
      <c r="L110" s="26"/>
      <c r="M110" s="26"/>
      <c r="N110" s="26"/>
      <c r="O110" s="26"/>
      <c r="P110" s="26"/>
    </row>
    <row r="111" spans="1:16" ht="12.75">
      <c r="A111" s="26"/>
      <c r="B111" s="49"/>
      <c r="C111" s="49"/>
      <c r="D111" s="49"/>
      <c r="E111" s="49"/>
      <c r="F111" s="49"/>
      <c r="G111" s="49"/>
      <c r="H111" s="49"/>
      <c r="I111" s="26"/>
      <c r="J111" s="26"/>
      <c r="K111" s="26"/>
      <c r="L111" s="26"/>
      <c r="M111" s="26"/>
      <c r="N111" s="26"/>
      <c r="O111" s="26"/>
      <c r="P111" s="26"/>
    </row>
    <row r="112" spans="1:16" ht="12.75">
      <c r="A112" s="26"/>
      <c r="B112" s="49"/>
      <c r="C112" s="49"/>
      <c r="D112" s="49"/>
      <c r="E112" s="49"/>
      <c r="F112" s="49"/>
      <c r="G112" s="49"/>
      <c r="H112" s="49"/>
      <c r="I112" s="26"/>
      <c r="J112" s="26"/>
      <c r="K112" s="26"/>
      <c r="L112" s="26"/>
      <c r="M112" s="26"/>
      <c r="N112" s="26"/>
      <c r="O112" s="26"/>
      <c r="P112" s="26"/>
    </row>
    <row r="113" spans="1:16" ht="12.75">
      <c r="A113" s="26"/>
      <c r="B113" s="49"/>
      <c r="C113" s="49"/>
      <c r="D113" s="49"/>
      <c r="E113" s="49"/>
      <c r="F113" s="49"/>
      <c r="G113" s="49"/>
      <c r="H113" s="49"/>
      <c r="I113" s="26"/>
      <c r="J113" s="26"/>
      <c r="K113" s="26"/>
      <c r="L113" s="26"/>
      <c r="M113" s="26"/>
      <c r="N113" s="26"/>
      <c r="O113" s="26"/>
      <c r="P113" s="26"/>
    </row>
    <row r="114" spans="1:16" ht="12.75">
      <c r="A114" s="26"/>
      <c r="B114" s="49"/>
      <c r="C114" s="49"/>
      <c r="D114" s="49"/>
      <c r="E114" s="49"/>
      <c r="F114" s="49"/>
      <c r="G114" s="49"/>
      <c r="H114" s="49"/>
      <c r="I114" s="26"/>
      <c r="J114" s="26"/>
      <c r="K114" s="26"/>
      <c r="L114" s="26"/>
      <c r="M114" s="26"/>
      <c r="N114" s="26"/>
      <c r="O114" s="26"/>
      <c r="P114" s="26"/>
    </row>
    <row r="115" spans="1:16" ht="12.75">
      <c r="A115" s="26"/>
      <c r="B115" s="49"/>
      <c r="C115" s="49"/>
      <c r="D115" s="49"/>
      <c r="E115" s="49"/>
      <c r="F115" s="49"/>
      <c r="G115" s="49"/>
      <c r="H115" s="49"/>
      <c r="I115" s="26"/>
      <c r="J115" s="26"/>
      <c r="K115" s="26"/>
      <c r="L115" s="26"/>
      <c r="M115" s="26"/>
      <c r="N115" s="26"/>
      <c r="O115" s="26"/>
      <c r="P115" s="26"/>
    </row>
    <row r="116" spans="1:16" ht="12.75">
      <c r="A116" s="26"/>
      <c r="B116" s="49"/>
      <c r="C116" s="49"/>
      <c r="D116" s="49"/>
      <c r="E116" s="49"/>
      <c r="F116" s="49"/>
      <c r="G116" s="49"/>
      <c r="H116" s="49"/>
      <c r="I116" s="26"/>
      <c r="J116" s="26"/>
      <c r="K116" s="26"/>
      <c r="L116" s="26"/>
      <c r="M116" s="26"/>
      <c r="N116" s="26"/>
      <c r="O116" s="26"/>
      <c r="P116" s="26"/>
    </row>
    <row r="117" spans="1:16" ht="12.75">
      <c r="A117" s="26"/>
      <c r="B117" s="49"/>
      <c r="C117" s="49"/>
      <c r="D117" s="49"/>
      <c r="E117" s="49"/>
      <c r="F117" s="49"/>
      <c r="G117" s="49"/>
      <c r="H117" s="49"/>
      <c r="I117" s="26"/>
      <c r="J117" s="26"/>
      <c r="K117" s="26"/>
      <c r="L117" s="26"/>
      <c r="M117" s="26"/>
      <c r="N117" s="26"/>
      <c r="O117" s="26"/>
      <c r="P117" s="26"/>
    </row>
    <row r="118" spans="1:16" ht="12.75">
      <c r="A118" s="26"/>
      <c r="B118" s="49"/>
      <c r="C118" s="49"/>
      <c r="D118" s="49"/>
      <c r="E118" s="49"/>
      <c r="F118" s="49"/>
      <c r="G118" s="49"/>
      <c r="H118" s="49"/>
      <c r="I118" s="26"/>
      <c r="J118" s="26"/>
      <c r="K118" s="26"/>
      <c r="L118" s="26"/>
      <c r="M118" s="26"/>
      <c r="N118" s="26"/>
      <c r="O118" s="26"/>
      <c r="P118" s="26"/>
    </row>
    <row r="119" spans="1:16" ht="12.75">
      <c r="A119" s="26"/>
      <c r="B119" s="40"/>
      <c r="C119" s="40"/>
      <c r="D119" s="40"/>
      <c r="E119" s="40"/>
      <c r="F119" s="40"/>
      <c r="G119" s="40"/>
      <c r="H119" s="40"/>
      <c r="I119" s="26"/>
      <c r="J119" s="26"/>
      <c r="K119" s="26"/>
      <c r="L119" s="26"/>
      <c r="M119" s="26"/>
      <c r="N119" s="26"/>
      <c r="O119" s="26"/>
      <c r="P119" s="26"/>
    </row>
    <row r="120" spans="1:16" ht="12.75">
      <c r="A120" s="26"/>
      <c r="B120" s="40"/>
      <c r="C120" s="40"/>
      <c r="D120" s="40"/>
      <c r="E120" s="40"/>
      <c r="F120" s="40"/>
      <c r="G120" s="40"/>
      <c r="H120" s="40"/>
      <c r="I120" s="26"/>
      <c r="J120" s="26"/>
      <c r="K120" s="26"/>
      <c r="L120" s="26"/>
      <c r="M120" s="26"/>
      <c r="N120" s="26"/>
      <c r="O120" s="26"/>
      <c r="P120" s="26"/>
    </row>
    <row r="121" spans="1:16" ht="12.75">
      <c r="A121" s="26"/>
      <c r="B121" s="40"/>
      <c r="C121" s="40"/>
      <c r="D121" s="40"/>
      <c r="E121" s="40"/>
      <c r="F121" s="40"/>
      <c r="G121" s="40"/>
      <c r="H121" s="40"/>
      <c r="I121" s="26"/>
      <c r="J121" s="26"/>
      <c r="K121" s="26"/>
      <c r="L121" s="26"/>
      <c r="M121" s="26"/>
      <c r="N121" s="26"/>
      <c r="O121" s="26"/>
      <c r="P121" s="26"/>
    </row>
    <row r="122" spans="1:16" ht="12.75">
      <c r="A122" s="26"/>
      <c r="B122" s="40"/>
      <c r="C122" s="40"/>
      <c r="D122" s="40"/>
      <c r="E122" s="40"/>
      <c r="F122" s="40"/>
      <c r="G122" s="40"/>
      <c r="H122" s="40"/>
      <c r="I122" s="26"/>
      <c r="J122" s="26"/>
      <c r="K122" s="26"/>
      <c r="L122" s="26"/>
      <c r="M122" s="26"/>
      <c r="N122" s="26"/>
      <c r="O122" s="26"/>
      <c r="P122" s="26"/>
    </row>
    <row r="123" spans="1:16" ht="12.75">
      <c r="A123" s="26"/>
      <c r="B123" s="40"/>
      <c r="C123" s="40"/>
      <c r="D123" s="40"/>
      <c r="E123" s="40"/>
      <c r="F123" s="40"/>
      <c r="G123" s="40"/>
      <c r="H123" s="40"/>
      <c r="I123" s="26"/>
      <c r="J123" s="26"/>
      <c r="K123" s="26"/>
      <c r="L123" s="26"/>
      <c r="M123" s="26"/>
      <c r="N123" s="26"/>
      <c r="O123" s="26"/>
      <c r="P123" s="26"/>
    </row>
    <row r="124" spans="1:16" ht="12.75">
      <c r="A124" s="26"/>
      <c r="B124" s="40"/>
      <c r="C124" s="40"/>
      <c r="D124" s="40"/>
      <c r="E124" s="40"/>
      <c r="F124" s="40"/>
      <c r="G124" s="40"/>
      <c r="H124" s="40"/>
      <c r="I124" s="26"/>
      <c r="J124" s="26"/>
      <c r="K124" s="26"/>
      <c r="L124" s="26"/>
      <c r="M124" s="26"/>
      <c r="N124" s="26"/>
      <c r="O124" s="26"/>
      <c r="P124" s="26"/>
    </row>
    <row r="125" spans="1:16" ht="12.75">
      <c r="A125" s="26"/>
      <c r="B125" s="40"/>
      <c r="C125" s="40"/>
      <c r="D125" s="40"/>
      <c r="E125" s="40"/>
      <c r="F125" s="40"/>
      <c r="G125" s="40"/>
      <c r="H125" s="40"/>
      <c r="I125" s="26"/>
      <c r="J125" s="26"/>
      <c r="K125" s="26"/>
      <c r="L125" s="26"/>
      <c r="M125" s="26"/>
      <c r="N125" s="26"/>
      <c r="O125" s="26"/>
      <c r="P125" s="26"/>
    </row>
    <row r="126" spans="1:16" ht="12.75">
      <c r="A126" s="26"/>
      <c r="B126" s="40"/>
      <c r="C126" s="40"/>
      <c r="D126" s="40"/>
      <c r="E126" s="40"/>
      <c r="F126" s="40"/>
      <c r="G126" s="40"/>
      <c r="H126" s="40"/>
      <c r="I126" s="26"/>
      <c r="J126" s="26"/>
      <c r="K126" s="26"/>
      <c r="L126" s="26"/>
      <c r="M126" s="26"/>
      <c r="N126" s="26"/>
      <c r="O126" s="26"/>
      <c r="P126" s="26"/>
    </row>
    <row r="127" spans="1:16" ht="12.75">
      <c r="A127" s="26"/>
      <c r="B127" s="40"/>
      <c r="C127" s="40"/>
      <c r="D127" s="40"/>
      <c r="E127" s="40"/>
      <c r="F127" s="40"/>
      <c r="G127" s="40"/>
      <c r="H127" s="40"/>
      <c r="I127" s="26"/>
      <c r="J127" s="26"/>
      <c r="K127" s="26"/>
      <c r="L127" s="26"/>
      <c r="M127" s="26"/>
      <c r="N127" s="26"/>
      <c r="O127" s="26"/>
      <c r="P127" s="26"/>
    </row>
    <row r="128" spans="1:16" ht="12.75">
      <c r="A128" s="26"/>
      <c r="B128" s="40"/>
      <c r="C128" s="40"/>
      <c r="D128" s="40"/>
      <c r="E128" s="40"/>
      <c r="F128" s="40"/>
      <c r="G128" s="40"/>
      <c r="H128" s="40"/>
      <c r="I128" s="26"/>
      <c r="J128" s="26"/>
      <c r="K128" s="26"/>
      <c r="L128" s="26"/>
      <c r="M128" s="26"/>
      <c r="N128" s="26"/>
      <c r="O128" s="26"/>
      <c r="P128" s="26"/>
    </row>
    <row r="129" spans="1:16" ht="12.75">
      <c r="A129" s="26"/>
      <c r="B129" s="40"/>
      <c r="C129" s="40"/>
      <c r="D129" s="40"/>
      <c r="E129" s="40"/>
      <c r="F129" s="40"/>
      <c r="G129" s="40"/>
      <c r="H129" s="40"/>
      <c r="I129" s="26"/>
      <c r="J129" s="26"/>
      <c r="K129" s="26"/>
      <c r="L129" s="26"/>
      <c r="M129" s="26"/>
      <c r="N129" s="26"/>
      <c r="O129" s="26"/>
      <c r="P129" s="26"/>
    </row>
    <row r="130" spans="1:16" ht="12.75">
      <c r="A130" s="26"/>
      <c r="B130" s="40"/>
      <c r="C130" s="40"/>
      <c r="D130" s="40"/>
      <c r="E130" s="40"/>
      <c r="F130" s="40"/>
      <c r="G130" s="40"/>
      <c r="H130" s="40"/>
      <c r="I130" s="26"/>
      <c r="J130" s="26"/>
      <c r="K130" s="26"/>
      <c r="L130" s="26"/>
      <c r="M130" s="26"/>
      <c r="N130" s="26"/>
      <c r="O130" s="26"/>
      <c r="P130" s="26"/>
    </row>
    <row r="131" spans="1:16" ht="12.75">
      <c r="A131" s="26"/>
      <c r="B131" s="40"/>
      <c r="C131" s="40"/>
      <c r="D131" s="40"/>
      <c r="E131" s="40"/>
      <c r="F131" s="40"/>
      <c r="G131" s="40"/>
      <c r="H131" s="40"/>
      <c r="I131" s="26"/>
      <c r="J131" s="26"/>
      <c r="K131" s="26"/>
      <c r="L131" s="26"/>
      <c r="M131" s="26"/>
      <c r="N131" s="26"/>
      <c r="O131" s="26"/>
      <c r="P131" s="26"/>
    </row>
    <row r="132" spans="1:16" ht="12.75">
      <c r="A132" s="26"/>
      <c r="B132" s="40"/>
      <c r="C132" s="40"/>
      <c r="D132" s="40"/>
      <c r="E132" s="40"/>
      <c r="F132" s="40"/>
      <c r="G132" s="40"/>
      <c r="H132" s="40"/>
      <c r="I132" s="26"/>
      <c r="J132" s="26"/>
      <c r="K132" s="26"/>
      <c r="L132" s="26"/>
      <c r="M132" s="26"/>
      <c r="N132" s="26"/>
      <c r="O132" s="26"/>
      <c r="P132" s="26"/>
    </row>
    <row r="133" spans="1:16" ht="12.75">
      <c r="A133" s="26"/>
      <c r="B133" s="40"/>
      <c r="C133" s="40"/>
      <c r="D133" s="40"/>
      <c r="E133" s="40"/>
      <c r="F133" s="40"/>
      <c r="G133" s="40"/>
      <c r="H133" s="40"/>
      <c r="I133" s="26"/>
      <c r="J133" s="26"/>
      <c r="K133" s="26"/>
      <c r="L133" s="26"/>
      <c r="M133" s="26"/>
      <c r="N133" s="26"/>
      <c r="O133" s="26"/>
      <c r="P133" s="26"/>
    </row>
    <row r="134" spans="1:16" ht="12.75">
      <c r="A134" s="26"/>
      <c r="B134" s="40"/>
      <c r="C134" s="40"/>
      <c r="D134" s="40"/>
      <c r="E134" s="40"/>
      <c r="F134" s="40"/>
      <c r="G134" s="40"/>
      <c r="H134" s="40"/>
      <c r="I134" s="26"/>
      <c r="J134" s="26"/>
      <c r="K134" s="26"/>
      <c r="L134" s="26"/>
      <c r="M134" s="26"/>
      <c r="N134" s="26"/>
      <c r="O134" s="26"/>
      <c r="P134" s="26"/>
    </row>
    <row r="135" spans="1:16" ht="12.75">
      <c r="A135" s="26"/>
      <c r="B135" s="40"/>
      <c r="C135" s="40"/>
      <c r="D135" s="40"/>
      <c r="E135" s="40"/>
      <c r="F135" s="40"/>
      <c r="G135" s="40"/>
      <c r="H135" s="40"/>
      <c r="I135" s="26"/>
      <c r="J135" s="26"/>
      <c r="K135" s="26"/>
      <c r="L135" s="26"/>
      <c r="M135" s="26"/>
      <c r="N135" s="26"/>
      <c r="O135" s="26"/>
      <c r="P135" s="26"/>
    </row>
    <row r="136" spans="1:16" ht="12.75">
      <c r="A136" s="26"/>
      <c r="B136" s="40"/>
      <c r="C136" s="40"/>
      <c r="D136" s="40"/>
      <c r="E136" s="40"/>
      <c r="F136" s="40"/>
      <c r="G136" s="40"/>
      <c r="H136" s="40"/>
      <c r="I136" s="26"/>
      <c r="J136" s="26"/>
      <c r="K136" s="26"/>
      <c r="L136" s="26"/>
      <c r="M136" s="26"/>
      <c r="N136" s="26"/>
      <c r="O136" s="26"/>
      <c r="P136" s="26"/>
    </row>
    <row r="137" spans="1:16" ht="12.75">
      <c r="A137" s="26"/>
      <c r="B137" s="40"/>
      <c r="C137" s="40"/>
      <c r="D137" s="40"/>
      <c r="E137" s="40"/>
      <c r="F137" s="40"/>
      <c r="G137" s="40"/>
      <c r="H137" s="40"/>
      <c r="I137" s="26"/>
      <c r="J137" s="26"/>
      <c r="K137" s="26"/>
      <c r="L137" s="26"/>
      <c r="M137" s="26"/>
      <c r="N137" s="26"/>
      <c r="O137" s="26"/>
    </row>
    <row r="138" spans="1:16" ht="12.75">
      <c r="A138" s="26"/>
      <c r="B138" s="40"/>
      <c r="C138" s="40"/>
      <c r="D138" s="40"/>
      <c r="E138" s="40"/>
      <c r="F138" s="40"/>
      <c r="G138" s="40"/>
      <c r="H138" s="40"/>
      <c r="I138" s="26"/>
      <c r="J138" s="26"/>
      <c r="K138" s="26"/>
      <c r="L138" s="26"/>
      <c r="M138" s="26"/>
      <c r="N138" s="26"/>
      <c r="O138" s="26"/>
    </row>
    <row r="139" spans="1:16" ht="12.75">
      <c r="A139" s="26"/>
      <c r="B139" s="40"/>
      <c r="C139" s="40"/>
      <c r="D139" s="40"/>
      <c r="E139" s="40"/>
      <c r="F139" s="40"/>
      <c r="G139" s="40"/>
      <c r="H139" s="40"/>
      <c r="I139" s="26"/>
      <c r="J139" s="26"/>
      <c r="K139" s="26"/>
      <c r="L139" s="26"/>
      <c r="M139" s="26"/>
      <c r="N139" s="26"/>
      <c r="O139" s="26"/>
    </row>
    <row r="140" spans="1:16" ht="12.75">
      <c r="A140" s="26"/>
      <c r="B140" s="40"/>
      <c r="C140" s="40"/>
      <c r="D140" s="40"/>
      <c r="E140" s="40"/>
      <c r="F140" s="40"/>
      <c r="G140" s="40"/>
      <c r="H140" s="40"/>
      <c r="I140" s="26"/>
      <c r="J140" s="26"/>
      <c r="K140" s="26"/>
      <c r="L140" s="26"/>
      <c r="M140" s="26"/>
      <c r="N140" s="26"/>
      <c r="O140" s="26"/>
    </row>
    <row r="141" spans="1:16" ht="12.75">
      <c r="A141" s="26"/>
      <c r="B141" s="40"/>
      <c r="C141" s="40"/>
      <c r="D141" s="40"/>
      <c r="E141" s="40"/>
      <c r="F141" s="40"/>
      <c r="G141" s="40"/>
      <c r="H141" s="40"/>
      <c r="I141" s="26"/>
      <c r="J141" s="26"/>
      <c r="K141" s="26"/>
      <c r="L141" s="26"/>
      <c r="M141" s="26"/>
      <c r="N141" s="26"/>
      <c r="O141" s="26"/>
    </row>
    <row r="142" spans="1:16" ht="12.75">
      <c r="A142" s="26"/>
      <c r="B142" s="40"/>
      <c r="C142" s="40"/>
      <c r="D142" s="40"/>
      <c r="E142" s="40"/>
      <c r="F142" s="40"/>
      <c r="G142" s="40"/>
      <c r="H142" s="40"/>
      <c r="I142" s="26"/>
      <c r="J142" s="26"/>
      <c r="K142" s="26"/>
      <c r="L142" s="26"/>
      <c r="M142" s="26"/>
      <c r="N142" s="26"/>
      <c r="O142" s="26"/>
    </row>
    <row r="143" spans="1:16" ht="12.75">
      <c r="A143" s="26"/>
      <c r="B143" s="40"/>
      <c r="C143" s="40"/>
      <c r="D143" s="40"/>
      <c r="E143" s="40"/>
      <c r="F143" s="40"/>
      <c r="G143" s="40"/>
      <c r="H143" s="40"/>
      <c r="I143" s="26"/>
      <c r="J143" s="26"/>
      <c r="K143" s="26"/>
      <c r="L143" s="26"/>
      <c r="M143" s="26"/>
      <c r="N143" s="26"/>
      <c r="O143" s="26"/>
    </row>
    <row r="144" spans="1:16" ht="12.75">
      <c r="A144" s="26"/>
      <c r="B144" s="40"/>
      <c r="C144" s="40"/>
      <c r="D144" s="40"/>
      <c r="E144" s="40"/>
      <c r="F144" s="40"/>
      <c r="G144" s="40"/>
      <c r="H144" s="40"/>
      <c r="I144" s="26"/>
      <c r="J144" s="26"/>
      <c r="K144" s="26"/>
      <c r="L144" s="26"/>
      <c r="M144" s="26"/>
      <c r="N144" s="26"/>
      <c r="O144" s="26"/>
    </row>
    <row r="145" spans="1:15" ht="12.75">
      <c r="A145" s="26"/>
      <c r="B145" s="40"/>
      <c r="C145" s="40"/>
      <c r="D145" s="40"/>
      <c r="E145" s="40"/>
      <c r="F145" s="40"/>
      <c r="G145" s="40"/>
      <c r="H145" s="40"/>
      <c r="I145" s="26"/>
      <c r="J145" s="26"/>
      <c r="K145" s="26"/>
      <c r="L145" s="26"/>
      <c r="M145" s="26"/>
      <c r="N145" s="26"/>
      <c r="O145" s="26"/>
    </row>
    <row r="146" spans="1:15" ht="12.75">
      <c r="A146" s="26"/>
      <c r="B146" s="40"/>
      <c r="C146" s="40"/>
      <c r="D146" s="40"/>
      <c r="E146" s="40"/>
      <c r="F146" s="40"/>
      <c r="G146" s="40"/>
      <c r="H146" s="40"/>
      <c r="I146" s="26"/>
      <c r="J146" s="26"/>
      <c r="K146" s="26"/>
      <c r="L146" s="26"/>
      <c r="M146" s="26"/>
      <c r="N146" s="26"/>
      <c r="O146" s="26"/>
    </row>
    <row r="147" spans="1:15" ht="12.75">
      <c r="A147" s="26"/>
      <c r="B147" s="40"/>
      <c r="C147" s="40"/>
      <c r="D147" s="40"/>
      <c r="E147" s="40"/>
      <c r="F147" s="40"/>
      <c r="G147" s="40"/>
      <c r="H147" s="40"/>
      <c r="I147" s="26"/>
      <c r="J147" s="26"/>
      <c r="K147" s="26"/>
      <c r="L147" s="26"/>
      <c r="M147" s="26"/>
      <c r="N147" s="26"/>
      <c r="O147" s="26"/>
    </row>
    <row r="148" spans="1:15" ht="12.75">
      <c r="A148" s="26"/>
      <c r="B148" s="40"/>
      <c r="C148" s="40"/>
      <c r="D148" s="40"/>
      <c r="E148" s="40"/>
      <c r="F148" s="40"/>
      <c r="G148" s="40"/>
      <c r="H148" s="40"/>
      <c r="I148" s="26"/>
      <c r="J148" s="26"/>
      <c r="K148" s="26"/>
      <c r="L148" s="26"/>
      <c r="M148" s="26"/>
      <c r="N148" s="26"/>
      <c r="O148" s="26"/>
    </row>
    <row r="149" spans="1:15" ht="12.75">
      <c r="A149" s="26"/>
      <c r="B149" s="40"/>
      <c r="C149" s="40"/>
      <c r="D149" s="40"/>
      <c r="E149" s="40"/>
      <c r="F149" s="40"/>
      <c r="G149" s="40"/>
      <c r="H149" s="40"/>
      <c r="I149" s="26"/>
      <c r="J149" s="26"/>
      <c r="K149" s="26"/>
      <c r="L149" s="26"/>
      <c r="M149" s="26"/>
      <c r="N149" s="26"/>
      <c r="O149" s="26"/>
    </row>
    <row r="150" spans="1:15" ht="12.75">
      <c r="A150" s="26"/>
      <c r="B150" s="40"/>
      <c r="C150" s="40"/>
      <c r="D150" s="40"/>
      <c r="E150" s="40"/>
      <c r="F150" s="40"/>
      <c r="G150" s="40"/>
      <c r="H150" s="40"/>
      <c r="I150" s="26"/>
      <c r="J150" s="26"/>
      <c r="K150" s="26"/>
      <c r="L150" s="26"/>
      <c r="M150" s="26"/>
      <c r="N150" s="26"/>
      <c r="O150" s="26"/>
    </row>
    <row r="151" spans="1:15" ht="12.75">
      <c r="A151" s="26"/>
      <c r="B151" s="40"/>
      <c r="C151" s="40"/>
      <c r="D151" s="40"/>
      <c r="E151" s="40"/>
      <c r="F151" s="40"/>
      <c r="G151" s="40"/>
      <c r="H151" s="40"/>
      <c r="I151" s="26"/>
      <c r="J151" s="26"/>
      <c r="K151" s="26"/>
      <c r="L151" s="26"/>
      <c r="M151" s="26"/>
      <c r="N151" s="26"/>
      <c r="O151" s="26"/>
    </row>
    <row r="152" spans="1:15" ht="12.75">
      <c r="A152" s="26"/>
      <c r="B152" s="40"/>
      <c r="C152" s="40"/>
      <c r="D152" s="40"/>
      <c r="E152" s="40"/>
      <c r="F152" s="40"/>
      <c r="G152" s="40"/>
      <c r="H152" s="40"/>
      <c r="I152" s="26"/>
      <c r="J152" s="26"/>
      <c r="K152" s="26"/>
      <c r="L152" s="26"/>
      <c r="M152" s="26"/>
      <c r="N152" s="26"/>
      <c r="O152" s="26"/>
    </row>
    <row r="153" spans="1:15" ht="12.75">
      <c r="A153" s="26"/>
      <c r="B153" s="40"/>
      <c r="C153" s="40"/>
      <c r="D153" s="40"/>
      <c r="E153" s="40"/>
      <c r="F153" s="40"/>
      <c r="G153" s="40"/>
      <c r="H153" s="40"/>
      <c r="I153" s="26"/>
      <c r="J153" s="26"/>
      <c r="K153" s="26"/>
      <c r="L153" s="26"/>
      <c r="M153" s="26"/>
      <c r="N153" s="26"/>
      <c r="O153" s="26"/>
    </row>
  </sheetData>
  <printOptions horizontalCentered="1"/>
  <pageMargins left="0.75" right="0.75" top="1" bottom="1" header="0.5" footer="0.5"/>
  <pageSetup scale="85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G114"/>
  <sheetViews>
    <sheetView showGridLines="0" zoomScale="65" workbookViewId="0"/>
  </sheetViews>
  <sheetFormatPr defaultColWidth="9.7109375" defaultRowHeight="12.75"/>
  <cols>
    <col min="1" max="1" width="56.5703125" style="104" customWidth="1"/>
    <col min="2" max="3" width="20.7109375" style="104" customWidth="1"/>
    <col min="4" max="4" width="23.42578125" style="104" customWidth="1"/>
    <col min="5" max="5" width="17.7109375" style="104" customWidth="1"/>
    <col min="6" max="7" width="20.7109375" style="104" customWidth="1"/>
    <col min="8" max="16384" width="9.7109375" style="104"/>
  </cols>
  <sheetData>
    <row r="1" spans="1:7" ht="20.25">
      <c r="A1" s="165" t="s">
        <v>0</v>
      </c>
    </row>
    <row r="2" spans="1:7" ht="20.25">
      <c r="A2" s="105" t="s">
        <v>209</v>
      </c>
      <c r="G2" s="106"/>
    </row>
    <row r="3" spans="1:7" ht="20.25">
      <c r="A3" s="107" t="s">
        <v>241</v>
      </c>
      <c r="F3" s="106"/>
      <c r="G3" s="106"/>
    </row>
    <row r="4" spans="1:7" ht="20.25">
      <c r="A4" s="105"/>
      <c r="F4" s="106"/>
      <c r="G4" s="106"/>
    </row>
    <row r="5" spans="1:7" ht="15.75">
      <c r="A5" s="108"/>
      <c r="B5" s="166"/>
      <c r="C5" s="166"/>
      <c r="D5" s="166"/>
      <c r="E5" s="166"/>
      <c r="F5" s="166"/>
    </row>
    <row r="6" spans="1:7" ht="15.75">
      <c r="A6" s="108"/>
      <c r="B6" s="166" t="s">
        <v>210</v>
      </c>
      <c r="C6" s="166" t="s">
        <v>211</v>
      </c>
      <c r="D6" s="166" t="s">
        <v>212</v>
      </c>
      <c r="E6" s="166" t="s">
        <v>213</v>
      </c>
      <c r="F6" s="166" t="s">
        <v>211</v>
      </c>
    </row>
    <row r="7" spans="1:7" ht="15.75">
      <c r="A7" s="109"/>
      <c r="B7" s="166" t="s">
        <v>214</v>
      </c>
      <c r="C7" s="166" t="s">
        <v>215</v>
      </c>
      <c r="D7" s="167" t="s">
        <v>216</v>
      </c>
      <c r="E7" s="166" t="s">
        <v>217</v>
      </c>
      <c r="F7" s="166" t="s">
        <v>215</v>
      </c>
    </row>
    <row r="8" spans="1:7" ht="15.75">
      <c r="A8" s="109"/>
      <c r="B8" s="166" t="s">
        <v>218</v>
      </c>
      <c r="C8" s="167" t="s">
        <v>221</v>
      </c>
      <c r="D8" s="166" t="s">
        <v>219</v>
      </c>
      <c r="E8" s="166" t="s">
        <v>220</v>
      </c>
      <c r="F8" s="167" t="s">
        <v>253</v>
      </c>
    </row>
    <row r="9" spans="1:7" ht="15">
      <c r="A9" s="109"/>
      <c r="B9" s="110"/>
      <c r="C9" s="111"/>
      <c r="D9" s="110"/>
      <c r="E9" s="110"/>
      <c r="F9" s="111"/>
    </row>
    <row r="10" spans="1:7" ht="15.75">
      <c r="A10" s="168" t="s">
        <v>222</v>
      </c>
      <c r="B10" s="112"/>
      <c r="C10" s="113"/>
      <c r="D10" s="112"/>
      <c r="E10" s="112"/>
      <c r="F10" s="113"/>
    </row>
    <row r="11" spans="1:7" ht="15">
      <c r="A11" s="109"/>
      <c r="B11" s="109"/>
      <c r="C11" s="109"/>
      <c r="D11" s="109"/>
      <c r="E11" s="109"/>
      <c r="F11" s="109"/>
    </row>
    <row r="12" spans="1:7" ht="15">
      <c r="A12" s="160" t="s">
        <v>223</v>
      </c>
      <c r="B12" s="161"/>
      <c r="C12" s="161"/>
      <c r="D12" s="161"/>
      <c r="E12" s="161"/>
      <c r="F12" s="114"/>
      <c r="G12" s="115"/>
    </row>
    <row r="13" spans="1:7" ht="15">
      <c r="A13" s="162" t="s">
        <v>254</v>
      </c>
      <c r="B13" s="161"/>
      <c r="C13" s="161"/>
      <c r="D13" s="161"/>
      <c r="E13" s="161"/>
      <c r="F13" s="114"/>
      <c r="G13" s="115"/>
    </row>
    <row r="14" spans="1:7" ht="15">
      <c r="A14" s="162" t="s">
        <v>255</v>
      </c>
      <c r="B14" s="163">
        <v>14835418</v>
      </c>
      <c r="C14" s="163">
        <v>929733</v>
      </c>
      <c r="D14" s="163"/>
      <c r="E14" s="163">
        <v>302785</v>
      </c>
      <c r="F14" s="117">
        <v>626948</v>
      </c>
      <c r="G14" s="115"/>
    </row>
    <row r="15" spans="1:7" ht="15">
      <c r="A15" s="162"/>
      <c r="B15" s="161"/>
      <c r="C15" s="161"/>
      <c r="D15" s="161"/>
      <c r="E15" s="161"/>
      <c r="F15" s="114"/>
      <c r="G15" s="115"/>
    </row>
    <row r="16" spans="1:7" ht="15">
      <c r="A16" s="162" t="s">
        <v>256</v>
      </c>
      <c r="B16" s="161"/>
      <c r="C16" s="161"/>
      <c r="D16" s="161"/>
      <c r="E16" s="161"/>
      <c r="F16" s="114"/>
      <c r="G16" s="115"/>
    </row>
    <row r="17" spans="1:7" ht="15">
      <c r="A17" s="162" t="s">
        <v>257</v>
      </c>
      <c r="B17" s="161"/>
      <c r="C17" s="161"/>
      <c r="D17" s="161"/>
      <c r="E17" s="161"/>
      <c r="F17" s="114"/>
      <c r="G17" s="115"/>
    </row>
    <row r="18" spans="1:7" ht="15">
      <c r="A18" s="162" t="s">
        <v>258</v>
      </c>
      <c r="B18" s="161">
        <v>22655000</v>
      </c>
      <c r="C18" s="161">
        <v>21340000</v>
      </c>
      <c r="D18" s="161"/>
      <c r="E18" s="161">
        <v>370000</v>
      </c>
      <c r="F18" s="114">
        <v>20970000</v>
      </c>
      <c r="G18" s="115"/>
    </row>
    <row r="19" spans="1:7" ht="15">
      <c r="A19" s="162"/>
      <c r="B19" s="161"/>
      <c r="C19" s="161"/>
      <c r="D19" s="161"/>
      <c r="E19" s="161"/>
      <c r="F19" s="114"/>
      <c r="G19" s="115"/>
    </row>
    <row r="20" spans="1:7" ht="15">
      <c r="A20" s="162" t="s">
        <v>256</v>
      </c>
      <c r="B20" s="161"/>
      <c r="C20" s="161"/>
      <c r="D20" s="161"/>
      <c r="E20" s="161"/>
      <c r="F20" s="114"/>
      <c r="G20" s="115"/>
    </row>
    <row r="21" spans="1:7" ht="15">
      <c r="A21" s="162" t="s">
        <v>259</v>
      </c>
      <c r="B21" s="161"/>
      <c r="C21" s="161"/>
      <c r="D21" s="161"/>
      <c r="E21" s="161"/>
      <c r="F21" s="114"/>
      <c r="G21" s="115"/>
    </row>
    <row r="22" spans="1:7" ht="15">
      <c r="A22" s="162" t="s">
        <v>260</v>
      </c>
      <c r="B22" s="161">
        <v>17670000</v>
      </c>
      <c r="C22" s="161"/>
      <c r="D22" s="161">
        <v>17670000</v>
      </c>
      <c r="E22" s="161"/>
      <c r="F22" s="114">
        <v>17670000</v>
      </c>
      <c r="G22" s="115"/>
    </row>
    <row r="23" spans="1:7" ht="15">
      <c r="A23" s="162"/>
      <c r="B23" s="161"/>
      <c r="C23" s="161"/>
      <c r="D23" s="161"/>
      <c r="E23" s="161"/>
      <c r="F23" s="114"/>
      <c r="G23" s="115"/>
    </row>
    <row r="24" spans="1:7" ht="15">
      <c r="A24" s="162" t="s">
        <v>224</v>
      </c>
      <c r="B24" s="161"/>
      <c r="C24" s="161"/>
      <c r="D24" s="161"/>
      <c r="E24" s="161"/>
      <c r="F24" s="114"/>
      <c r="G24" s="115"/>
    </row>
    <row r="25" spans="1:7" ht="15">
      <c r="A25" s="162" t="s">
        <v>261</v>
      </c>
      <c r="B25" s="163"/>
      <c r="C25" s="163"/>
      <c r="D25" s="163"/>
      <c r="E25" s="163"/>
      <c r="F25" s="117"/>
      <c r="G25" s="115"/>
    </row>
    <row r="26" spans="1:7" ht="15">
      <c r="A26" s="160" t="s">
        <v>262</v>
      </c>
      <c r="B26" s="180">
        <v>46930000</v>
      </c>
      <c r="C26" s="180">
        <v>46930000</v>
      </c>
      <c r="D26" s="180"/>
      <c r="E26" s="180"/>
      <c r="F26" s="181">
        <v>46930000</v>
      </c>
      <c r="G26" s="115"/>
    </row>
    <row r="27" spans="1:7" ht="15">
      <c r="A27" s="160"/>
      <c r="B27" s="163"/>
      <c r="C27" s="163"/>
      <c r="D27" s="163"/>
      <c r="E27" s="163"/>
      <c r="F27" s="117"/>
      <c r="G27" s="115"/>
    </row>
    <row r="28" spans="1:7" ht="15">
      <c r="A28" s="160" t="s">
        <v>263</v>
      </c>
      <c r="B28" s="163"/>
      <c r="C28" s="163"/>
      <c r="D28" s="163"/>
      <c r="E28" s="163"/>
      <c r="F28" s="117"/>
      <c r="G28" s="115"/>
    </row>
    <row r="29" spans="1:7" ht="15">
      <c r="A29" s="162" t="s">
        <v>264</v>
      </c>
      <c r="B29" s="163"/>
      <c r="C29" s="163"/>
      <c r="D29" s="163"/>
      <c r="E29" s="163"/>
      <c r="F29" s="117"/>
      <c r="G29" s="115"/>
    </row>
    <row r="30" spans="1:7" ht="15">
      <c r="A30" s="164" t="s">
        <v>265</v>
      </c>
      <c r="B30" s="161">
        <v>10285000</v>
      </c>
      <c r="C30" s="161"/>
      <c r="D30" s="161">
        <v>10285000</v>
      </c>
      <c r="E30" s="161"/>
      <c r="F30" s="114">
        <v>10285000</v>
      </c>
      <c r="G30" s="115"/>
    </row>
    <row r="31" spans="1:7" ht="15">
      <c r="A31" s="164"/>
      <c r="B31" s="161"/>
      <c r="C31" s="161"/>
      <c r="D31" s="161"/>
      <c r="E31" s="161"/>
      <c r="F31" s="114"/>
      <c r="G31" s="115"/>
    </row>
    <row r="32" spans="1:7" ht="15">
      <c r="A32" s="109"/>
      <c r="B32" s="109"/>
      <c r="C32" s="109"/>
      <c r="D32" s="109"/>
      <c r="E32" s="109"/>
      <c r="F32" s="109"/>
    </row>
    <row r="33" spans="1:7" ht="15.75">
      <c r="A33" s="169" t="s">
        <v>225</v>
      </c>
      <c r="B33" s="114"/>
      <c r="C33" s="114"/>
      <c r="D33" s="114"/>
      <c r="E33" s="114"/>
      <c r="F33" s="114"/>
      <c r="G33" s="115"/>
    </row>
    <row r="34" spans="1:7" ht="15.75">
      <c r="A34" s="170" t="s">
        <v>226</v>
      </c>
      <c r="B34" s="118"/>
      <c r="C34" s="118"/>
      <c r="D34" s="118"/>
      <c r="E34" s="118"/>
      <c r="F34" s="118"/>
      <c r="G34" s="115"/>
    </row>
    <row r="35" spans="1:7" ht="15">
      <c r="A35" s="109"/>
      <c r="B35" s="114"/>
      <c r="C35" s="114"/>
      <c r="D35" s="114"/>
      <c r="E35" s="114"/>
      <c r="F35" s="114"/>
      <c r="G35" s="115"/>
    </row>
    <row r="36" spans="1:7" ht="15">
      <c r="A36" s="160" t="s">
        <v>227</v>
      </c>
      <c r="B36" s="161"/>
      <c r="C36" s="161"/>
      <c r="D36" s="161"/>
      <c r="E36" s="161"/>
      <c r="F36" s="114"/>
      <c r="G36" s="115"/>
    </row>
    <row r="37" spans="1:7" ht="15">
      <c r="A37" s="162" t="s">
        <v>266</v>
      </c>
      <c r="B37" s="161">
        <v>3865000</v>
      </c>
      <c r="C37" s="161">
        <v>930000</v>
      </c>
      <c r="D37" s="161"/>
      <c r="E37" s="161">
        <v>225000</v>
      </c>
      <c r="F37" s="114">
        <v>705000</v>
      </c>
      <c r="G37" s="115"/>
    </row>
    <row r="38" spans="1:7" ht="15">
      <c r="A38" s="164"/>
      <c r="B38" s="161"/>
      <c r="C38" s="161"/>
      <c r="D38" s="161"/>
      <c r="E38" s="161"/>
      <c r="F38" s="114"/>
      <c r="G38" s="115"/>
    </row>
    <row r="39" spans="1:7" ht="15">
      <c r="A39" s="164" t="s">
        <v>228</v>
      </c>
      <c r="B39" s="161"/>
      <c r="C39" s="161"/>
      <c r="D39" s="161"/>
      <c r="E39" s="161"/>
      <c r="F39" s="114"/>
      <c r="G39" s="115"/>
    </row>
    <row r="40" spans="1:7" ht="15">
      <c r="A40" s="164" t="s">
        <v>229</v>
      </c>
      <c r="B40" s="161">
        <v>11843659</v>
      </c>
      <c r="C40" s="161">
        <v>2890569</v>
      </c>
      <c r="D40" s="161"/>
      <c r="E40" s="161">
        <v>895309</v>
      </c>
      <c r="F40" s="114">
        <v>1995260</v>
      </c>
      <c r="G40" s="115"/>
    </row>
    <row r="41" spans="1:7" ht="15">
      <c r="A41" s="164"/>
      <c r="B41" s="161"/>
      <c r="C41" s="161"/>
      <c r="D41" s="161"/>
      <c r="E41" s="161"/>
      <c r="F41" s="114"/>
      <c r="G41" s="115"/>
    </row>
    <row r="42" spans="1:7" ht="15">
      <c r="A42" s="164" t="s">
        <v>267</v>
      </c>
      <c r="B42" s="161"/>
      <c r="C42" s="161"/>
      <c r="D42" s="161"/>
      <c r="E42" s="161"/>
      <c r="F42" s="114"/>
      <c r="G42" s="115"/>
    </row>
    <row r="43" spans="1:7" ht="15">
      <c r="A43" s="164" t="s">
        <v>268</v>
      </c>
      <c r="B43" s="161">
        <v>15690187</v>
      </c>
      <c r="C43" s="161">
        <v>8668116</v>
      </c>
      <c r="D43" s="161"/>
      <c r="E43" s="161">
        <v>868023</v>
      </c>
      <c r="F43" s="114">
        <v>7800093</v>
      </c>
      <c r="G43" s="115"/>
    </row>
    <row r="44" spans="1:7" ht="15">
      <c r="A44" s="164"/>
      <c r="B44" s="161"/>
      <c r="C44" s="161"/>
      <c r="D44" s="161"/>
      <c r="E44" s="161"/>
      <c r="F44" s="114"/>
      <c r="G44" s="115"/>
    </row>
    <row r="45" spans="1:7" ht="15">
      <c r="A45" s="164" t="s">
        <v>269</v>
      </c>
      <c r="B45" s="161"/>
      <c r="C45" s="161"/>
      <c r="D45" s="161"/>
      <c r="E45" s="161"/>
      <c r="F45" s="114"/>
      <c r="G45" s="115"/>
    </row>
    <row r="46" spans="1:7" ht="15">
      <c r="A46" s="164" t="s">
        <v>270</v>
      </c>
      <c r="B46" s="161">
        <v>30314000</v>
      </c>
      <c r="C46" s="161">
        <v>18290000</v>
      </c>
      <c r="D46" s="161">
        <v>10000</v>
      </c>
      <c r="E46" s="161">
        <v>1470000</v>
      </c>
      <c r="F46" s="114">
        <v>16830000</v>
      </c>
      <c r="G46" s="115"/>
    </row>
    <row r="47" spans="1:7" ht="15">
      <c r="A47" s="164"/>
      <c r="B47" s="161"/>
      <c r="C47" s="161"/>
      <c r="D47" s="161"/>
      <c r="E47" s="161"/>
      <c r="F47" s="114"/>
      <c r="G47" s="115"/>
    </row>
    <row r="48" spans="1:7" ht="15">
      <c r="A48" s="164" t="s">
        <v>230</v>
      </c>
      <c r="B48" s="161"/>
      <c r="C48" s="161"/>
      <c r="D48" s="161"/>
      <c r="E48" s="161"/>
      <c r="F48" s="114"/>
      <c r="G48" s="115"/>
    </row>
    <row r="49" spans="1:7" ht="15">
      <c r="A49" s="162" t="s">
        <v>271</v>
      </c>
      <c r="B49" s="161">
        <v>2000000</v>
      </c>
      <c r="C49" s="161">
        <v>1415000</v>
      </c>
      <c r="D49" s="161"/>
      <c r="E49" s="161">
        <v>90000</v>
      </c>
      <c r="F49" s="114">
        <v>1325000</v>
      </c>
      <c r="G49" s="115"/>
    </row>
    <row r="50" spans="1:7" ht="15">
      <c r="A50" s="162"/>
      <c r="B50" s="161"/>
      <c r="C50" s="161"/>
      <c r="D50" s="161"/>
      <c r="E50" s="161"/>
      <c r="F50" s="114"/>
      <c r="G50" s="115"/>
    </row>
    <row r="51" spans="1:7" ht="15">
      <c r="A51" s="164" t="s">
        <v>231</v>
      </c>
      <c r="B51" s="161"/>
      <c r="C51" s="161"/>
      <c r="D51" s="161"/>
      <c r="E51" s="161"/>
      <c r="F51" s="114"/>
      <c r="G51" s="115"/>
    </row>
    <row r="52" spans="1:7" ht="15">
      <c r="A52" s="162" t="s">
        <v>272</v>
      </c>
      <c r="B52" s="161">
        <v>2180000</v>
      </c>
      <c r="C52" s="161">
        <v>1760000</v>
      </c>
      <c r="D52" s="161"/>
      <c r="E52" s="161">
        <v>60000</v>
      </c>
      <c r="F52" s="114">
        <v>1700000</v>
      </c>
      <c r="G52" s="115"/>
    </row>
    <row r="53" spans="1:7" ht="15">
      <c r="A53" s="162"/>
      <c r="B53" s="161"/>
      <c r="C53" s="161"/>
      <c r="D53" s="161"/>
      <c r="E53" s="161"/>
      <c r="F53" s="114"/>
      <c r="G53" s="115"/>
    </row>
    <row r="54" spans="1:7" ht="15">
      <c r="A54" s="164" t="s">
        <v>232</v>
      </c>
      <c r="B54" s="161"/>
      <c r="C54" s="161"/>
      <c r="D54" s="161"/>
      <c r="E54" s="161"/>
      <c r="F54" s="114"/>
      <c r="G54" s="115"/>
    </row>
    <row r="55" spans="1:7" ht="15">
      <c r="A55" s="162" t="s">
        <v>273</v>
      </c>
      <c r="B55" s="161">
        <v>3575000</v>
      </c>
      <c r="C55" s="161">
        <v>3015000</v>
      </c>
      <c r="D55" s="161"/>
      <c r="E55" s="161">
        <v>120000</v>
      </c>
      <c r="F55" s="114">
        <v>2895000</v>
      </c>
      <c r="G55" s="115"/>
    </row>
    <row r="56" spans="1:7" ht="15">
      <c r="A56" s="162"/>
      <c r="B56" s="161"/>
      <c r="C56" s="161"/>
      <c r="D56" s="161"/>
      <c r="E56" s="161"/>
      <c r="F56" s="114"/>
      <c r="G56" s="115"/>
    </row>
    <row r="57" spans="1:7" ht="15">
      <c r="A57" s="164" t="s">
        <v>233</v>
      </c>
      <c r="B57" s="164"/>
      <c r="C57" s="164"/>
      <c r="D57" s="161"/>
      <c r="E57" s="164"/>
      <c r="F57" s="114"/>
      <c r="G57" s="115"/>
    </row>
    <row r="58" spans="1:7" ht="15">
      <c r="A58" s="160" t="s">
        <v>274</v>
      </c>
      <c r="B58" s="164">
        <v>1965000</v>
      </c>
      <c r="C58" s="164">
        <v>1650000</v>
      </c>
      <c r="D58" s="161">
        <v>-35000</v>
      </c>
      <c r="E58" s="164">
        <v>55000</v>
      </c>
      <c r="F58" s="114">
        <v>1560000</v>
      </c>
      <c r="G58" s="115"/>
    </row>
    <row r="59" spans="1:7" ht="15">
      <c r="A59" s="162"/>
      <c r="B59" s="161"/>
      <c r="C59" s="161"/>
      <c r="D59" s="161"/>
      <c r="E59" s="164"/>
      <c r="F59" s="114"/>
      <c r="G59" s="115"/>
    </row>
    <row r="60" spans="1:7" ht="15">
      <c r="A60" s="164" t="s">
        <v>234</v>
      </c>
      <c r="B60" s="164"/>
      <c r="C60" s="164"/>
      <c r="D60" s="161"/>
      <c r="E60" s="164"/>
      <c r="F60" s="114"/>
      <c r="G60" s="115"/>
    </row>
    <row r="61" spans="1:7" ht="15">
      <c r="A61" s="162" t="s">
        <v>275</v>
      </c>
      <c r="B61" s="164">
        <v>690000</v>
      </c>
      <c r="C61" s="164">
        <v>590000</v>
      </c>
      <c r="D61" s="161"/>
      <c r="E61" s="164">
        <v>20000</v>
      </c>
      <c r="F61" s="114">
        <v>570000</v>
      </c>
      <c r="G61" s="115"/>
    </row>
    <row r="62" spans="1:7" ht="15">
      <c r="A62" s="162"/>
      <c r="B62" s="164"/>
      <c r="C62" s="161"/>
      <c r="D62" s="161"/>
      <c r="E62" s="164"/>
      <c r="F62" s="114"/>
      <c r="G62" s="115"/>
    </row>
    <row r="63" spans="1:7" ht="15">
      <c r="A63" s="164" t="s">
        <v>235</v>
      </c>
      <c r="B63" s="164"/>
      <c r="C63" s="164"/>
      <c r="D63" s="161"/>
      <c r="E63" s="164"/>
      <c r="F63" s="114"/>
      <c r="G63" s="115"/>
    </row>
    <row r="64" spans="1:7" ht="15">
      <c r="A64" s="162" t="s">
        <v>276</v>
      </c>
      <c r="B64" s="164">
        <v>10785000</v>
      </c>
      <c r="C64" s="164">
        <v>9945000</v>
      </c>
      <c r="D64" s="161"/>
      <c r="E64" s="164">
        <v>250000</v>
      </c>
      <c r="F64" s="114">
        <v>9695000</v>
      </c>
      <c r="G64" s="115"/>
    </row>
    <row r="65" spans="1:7" ht="15">
      <c r="A65" s="162"/>
      <c r="B65" s="164"/>
      <c r="C65" s="161"/>
      <c r="D65" s="161"/>
      <c r="E65" s="164"/>
      <c r="F65" s="114"/>
      <c r="G65" s="115"/>
    </row>
    <row r="66" spans="1:7" ht="15">
      <c r="A66" s="164" t="s">
        <v>236</v>
      </c>
      <c r="B66" s="164"/>
      <c r="C66" s="164"/>
      <c r="D66" s="161"/>
      <c r="E66" s="164"/>
      <c r="F66" s="114"/>
      <c r="G66" s="115"/>
    </row>
    <row r="67" spans="1:7" ht="15">
      <c r="A67" s="162" t="s">
        <v>276</v>
      </c>
      <c r="B67" s="164">
        <v>3000000</v>
      </c>
      <c r="C67" s="164">
        <v>2870000</v>
      </c>
      <c r="D67" s="161"/>
      <c r="E67" s="164"/>
      <c r="F67" s="114">
        <v>2870000</v>
      </c>
      <c r="G67" s="115"/>
    </row>
    <row r="68" spans="1:7" ht="15">
      <c r="A68" s="162"/>
      <c r="B68" s="164"/>
      <c r="C68" s="161"/>
      <c r="D68" s="161"/>
      <c r="E68" s="164"/>
      <c r="F68" s="114"/>
      <c r="G68" s="115"/>
    </row>
    <row r="69" spans="1:7" ht="15">
      <c r="A69" s="164" t="s">
        <v>237</v>
      </c>
      <c r="B69" s="164"/>
      <c r="C69" s="164"/>
      <c r="D69" s="161"/>
      <c r="E69" s="164"/>
      <c r="F69" s="114"/>
      <c r="G69" s="115"/>
    </row>
    <row r="70" spans="1:7" ht="15">
      <c r="A70" s="162" t="s">
        <v>238</v>
      </c>
      <c r="B70" s="164">
        <v>3000000</v>
      </c>
      <c r="C70" s="164">
        <v>2875000</v>
      </c>
      <c r="D70" s="161"/>
      <c r="E70" s="164"/>
      <c r="F70" s="114">
        <v>2875000</v>
      </c>
      <c r="G70" s="115"/>
    </row>
    <row r="71" spans="1:7" ht="15">
      <c r="A71" s="162"/>
      <c r="B71" s="164"/>
      <c r="C71" s="161"/>
      <c r="D71" s="161"/>
      <c r="E71" s="164"/>
      <c r="F71" s="114"/>
      <c r="G71" s="115"/>
    </row>
    <row r="72" spans="1:7" ht="15">
      <c r="A72" s="162" t="s">
        <v>239</v>
      </c>
      <c r="B72" s="164"/>
      <c r="C72" s="161"/>
      <c r="D72" s="161"/>
      <c r="E72" s="164"/>
      <c r="F72" s="114"/>
      <c r="G72" s="115"/>
    </row>
    <row r="73" spans="1:7" ht="15">
      <c r="A73" s="160" t="s">
        <v>240</v>
      </c>
      <c r="B73" s="164">
        <v>4385000</v>
      </c>
      <c r="C73" s="161">
        <v>4230000</v>
      </c>
      <c r="D73" s="161"/>
      <c r="E73" s="164">
        <v>85000</v>
      </c>
      <c r="F73" s="114">
        <v>4145000</v>
      </c>
      <c r="G73" s="115"/>
    </row>
    <row r="74" spans="1:7" ht="15">
      <c r="A74" s="120"/>
      <c r="B74" s="121"/>
      <c r="C74" s="118"/>
      <c r="D74" s="118"/>
      <c r="E74" s="121"/>
      <c r="F74" s="118"/>
    </row>
    <row r="75" spans="1:7" ht="15">
      <c r="A75" s="116"/>
      <c r="B75" s="109"/>
      <c r="C75" s="114"/>
      <c r="D75" s="114"/>
      <c r="E75" s="109"/>
      <c r="F75" s="114"/>
    </row>
    <row r="76" spans="1:7" ht="15.75">
      <c r="A76" s="171" t="s">
        <v>210</v>
      </c>
      <c r="B76" s="172">
        <f>SUM(B12:B74)</f>
        <v>205668264</v>
      </c>
      <c r="C76" s="172">
        <f>SUM(C12:C74)</f>
        <v>128328418</v>
      </c>
      <c r="D76" s="172">
        <f>SUM(D12:D74)</f>
        <v>27930000</v>
      </c>
      <c r="E76" s="172">
        <f>SUM(E12:E74)</f>
        <v>4811117</v>
      </c>
      <c r="F76" s="172">
        <f>SUM(F12:F74)</f>
        <v>151447301</v>
      </c>
      <c r="G76" s="119"/>
    </row>
    <row r="77" spans="1:7" ht="15">
      <c r="A77" s="109"/>
      <c r="B77" s="122"/>
      <c r="C77" s="122"/>
      <c r="D77" s="122"/>
      <c r="E77" s="122"/>
      <c r="F77" s="122"/>
      <c r="G77" s="119"/>
    </row>
    <row r="78" spans="1:7" ht="15">
      <c r="A78" s="109"/>
      <c r="B78" s="114"/>
      <c r="C78" s="114"/>
      <c r="D78" s="114"/>
      <c r="E78" s="114"/>
      <c r="F78" s="114"/>
      <c r="G78" s="119"/>
    </row>
    <row r="79" spans="1:7" ht="15">
      <c r="A79" s="109"/>
      <c r="B79" s="114"/>
      <c r="C79" s="114"/>
      <c r="D79" s="114"/>
      <c r="E79" s="114"/>
      <c r="F79" s="114"/>
      <c r="G79" s="119"/>
    </row>
    <row r="80" spans="1:7" ht="15">
      <c r="A80" s="109"/>
      <c r="B80" s="114"/>
      <c r="C80" s="114"/>
      <c r="D80" s="114"/>
      <c r="E80" s="114"/>
      <c r="F80" s="114"/>
      <c r="G80" s="119"/>
    </row>
    <row r="81" spans="1:7" ht="15">
      <c r="A81" s="109"/>
      <c r="B81" s="114"/>
      <c r="C81" s="114"/>
      <c r="D81" s="114"/>
      <c r="E81" s="114"/>
      <c r="F81" s="114"/>
      <c r="G81" s="119"/>
    </row>
    <row r="82" spans="1:7" ht="15">
      <c r="A82" s="109"/>
      <c r="B82" s="114"/>
      <c r="C82" s="114"/>
      <c r="D82" s="114"/>
      <c r="E82" s="114"/>
      <c r="F82" s="114"/>
      <c r="G82" s="119"/>
    </row>
    <row r="83" spans="1:7" ht="15">
      <c r="A83" s="109"/>
      <c r="B83" s="114"/>
      <c r="C83" s="114"/>
      <c r="D83" s="114"/>
      <c r="E83" s="114"/>
      <c r="F83" s="114"/>
      <c r="G83" s="119"/>
    </row>
    <row r="84" spans="1:7" ht="15">
      <c r="A84" s="109"/>
      <c r="B84" s="114"/>
      <c r="C84" s="114"/>
      <c r="D84" s="114"/>
      <c r="E84" s="114"/>
      <c r="F84" s="114"/>
      <c r="G84" s="119"/>
    </row>
    <row r="85" spans="1:7" ht="15">
      <c r="A85" s="109"/>
      <c r="B85" s="114"/>
      <c r="C85" s="114"/>
      <c r="D85" s="114"/>
      <c r="E85" s="114"/>
      <c r="F85" s="114"/>
      <c r="G85" s="119"/>
    </row>
    <row r="86" spans="1:7" ht="15">
      <c r="A86" s="109"/>
      <c r="B86" s="114"/>
      <c r="C86" s="114"/>
      <c r="D86" s="114"/>
      <c r="E86" s="114"/>
      <c r="F86" s="114"/>
      <c r="G86" s="119"/>
    </row>
    <row r="87" spans="1:7" ht="15">
      <c r="A87" s="109"/>
      <c r="B87" s="114"/>
      <c r="C87" s="114"/>
      <c r="D87" s="114"/>
      <c r="E87" s="114"/>
      <c r="F87" s="114"/>
      <c r="G87" s="119"/>
    </row>
    <row r="88" spans="1:7" ht="15">
      <c r="A88" s="109"/>
      <c r="B88" s="114"/>
      <c r="C88" s="114"/>
      <c r="D88" s="114"/>
      <c r="E88" s="114"/>
      <c r="F88" s="114"/>
      <c r="G88" s="119"/>
    </row>
    <row r="89" spans="1:7" ht="15">
      <c r="A89" s="109"/>
      <c r="B89" s="114"/>
      <c r="C89" s="114"/>
      <c r="D89" s="114"/>
      <c r="E89" s="114"/>
      <c r="F89" s="114"/>
      <c r="G89" s="119"/>
    </row>
    <row r="90" spans="1:7" ht="15">
      <c r="A90" s="109"/>
      <c r="B90" s="114"/>
      <c r="C90" s="114"/>
      <c r="D90" s="114"/>
      <c r="E90" s="114"/>
      <c r="F90" s="114"/>
      <c r="G90" s="119"/>
    </row>
    <row r="91" spans="1:7" ht="15">
      <c r="A91" s="109"/>
      <c r="B91" s="114"/>
      <c r="C91" s="114"/>
      <c r="D91" s="114"/>
      <c r="E91" s="114"/>
      <c r="F91" s="114"/>
      <c r="G91" s="119"/>
    </row>
    <row r="92" spans="1:7" ht="15">
      <c r="A92" s="109"/>
      <c r="B92" s="114"/>
      <c r="C92" s="114"/>
      <c r="D92" s="114"/>
      <c r="E92" s="114"/>
      <c r="F92" s="114"/>
      <c r="G92" s="119"/>
    </row>
    <row r="93" spans="1:7" ht="15">
      <c r="A93" s="109"/>
      <c r="B93" s="114"/>
      <c r="C93" s="114"/>
      <c r="D93" s="114"/>
      <c r="E93" s="114"/>
      <c r="F93" s="114"/>
      <c r="G93" s="119"/>
    </row>
    <row r="94" spans="1:7" ht="15">
      <c r="A94" s="109"/>
      <c r="B94" s="114"/>
      <c r="C94" s="114"/>
      <c r="D94" s="114"/>
      <c r="E94" s="114"/>
      <c r="F94" s="114"/>
      <c r="G94" s="119"/>
    </row>
    <row r="95" spans="1:7" ht="15">
      <c r="A95" s="109"/>
      <c r="B95" s="114"/>
      <c r="C95" s="114"/>
      <c r="D95" s="114"/>
      <c r="E95" s="114"/>
      <c r="F95" s="114"/>
      <c r="G95" s="119"/>
    </row>
    <row r="96" spans="1:7" ht="15">
      <c r="A96" s="109"/>
      <c r="B96" s="114"/>
      <c r="C96" s="114"/>
      <c r="D96" s="114"/>
      <c r="E96" s="114"/>
      <c r="F96" s="114"/>
      <c r="G96" s="119"/>
    </row>
    <row r="97" spans="1:7" ht="15">
      <c r="A97" s="109"/>
      <c r="B97" s="114"/>
      <c r="C97" s="114"/>
      <c r="D97" s="114"/>
      <c r="E97" s="114"/>
      <c r="F97" s="114"/>
      <c r="G97" s="119"/>
    </row>
    <row r="98" spans="1:7" ht="15">
      <c r="A98" s="109"/>
      <c r="B98" s="114"/>
      <c r="C98" s="114"/>
      <c r="D98" s="114"/>
      <c r="E98" s="114"/>
      <c r="F98" s="114"/>
      <c r="G98" s="119"/>
    </row>
    <row r="99" spans="1:7" ht="15">
      <c r="A99" s="109"/>
      <c r="B99" s="114"/>
      <c r="C99" s="114"/>
      <c r="D99" s="114"/>
      <c r="E99" s="114"/>
      <c r="F99" s="114"/>
      <c r="G99" s="119"/>
    </row>
    <row r="100" spans="1:7" ht="15">
      <c r="A100" s="109"/>
      <c r="B100" s="114"/>
      <c r="C100" s="114"/>
      <c r="D100" s="114"/>
      <c r="E100" s="114"/>
      <c r="F100" s="114"/>
      <c r="G100" s="119"/>
    </row>
    <row r="101" spans="1:7" ht="15">
      <c r="A101" s="109"/>
      <c r="B101" s="114"/>
      <c r="C101" s="114"/>
      <c r="D101" s="114"/>
      <c r="E101" s="114"/>
      <c r="F101" s="114"/>
      <c r="G101" s="119"/>
    </row>
    <row r="102" spans="1:7" ht="15">
      <c r="A102" s="109"/>
      <c r="B102" s="114"/>
      <c r="C102" s="114"/>
      <c r="D102" s="114"/>
      <c r="E102" s="114"/>
      <c r="F102" s="114"/>
      <c r="G102" s="119"/>
    </row>
    <row r="103" spans="1:7" ht="15">
      <c r="A103" s="109"/>
      <c r="B103" s="114"/>
      <c r="C103" s="114"/>
      <c r="D103" s="114"/>
      <c r="E103" s="114"/>
      <c r="F103" s="114"/>
      <c r="G103" s="119"/>
    </row>
    <row r="104" spans="1:7" ht="15">
      <c r="A104" s="109"/>
      <c r="B104" s="114"/>
      <c r="C104" s="114"/>
      <c r="D104" s="114"/>
      <c r="E104" s="114"/>
      <c r="F104" s="114"/>
      <c r="G104" s="119"/>
    </row>
    <row r="105" spans="1:7" ht="15">
      <c r="A105" s="109"/>
      <c r="B105" s="114"/>
      <c r="C105" s="114"/>
      <c r="D105" s="114"/>
      <c r="E105" s="114"/>
      <c r="F105" s="114"/>
      <c r="G105" s="119"/>
    </row>
    <row r="106" spans="1:7" ht="15">
      <c r="A106" s="109"/>
      <c r="B106" s="114"/>
      <c r="C106" s="114"/>
      <c r="D106" s="114"/>
      <c r="E106" s="114"/>
      <c r="F106" s="114"/>
      <c r="G106" s="119"/>
    </row>
    <row r="107" spans="1:7" ht="15">
      <c r="A107" s="109"/>
      <c r="B107" s="114"/>
      <c r="C107" s="114"/>
      <c r="D107" s="114"/>
      <c r="E107" s="114"/>
      <c r="F107" s="114"/>
      <c r="G107" s="119"/>
    </row>
    <row r="108" spans="1:7" ht="15">
      <c r="A108" s="109"/>
      <c r="B108" s="114"/>
      <c r="C108" s="114"/>
      <c r="D108" s="114"/>
      <c r="E108" s="114"/>
      <c r="F108" s="114"/>
      <c r="G108" s="119"/>
    </row>
    <row r="109" spans="1:7" ht="15">
      <c r="A109" s="109"/>
      <c r="B109" s="114"/>
      <c r="C109" s="114"/>
      <c r="D109" s="114"/>
      <c r="E109" s="114"/>
      <c r="F109" s="114"/>
      <c r="G109" s="119"/>
    </row>
    <row r="110" spans="1:7">
      <c r="B110" s="115"/>
      <c r="C110" s="115"/>
      <c r="D110" s="115"/>
      <c r="E110" s="115"/>
      <c r="F110" s="115"/>
      <c r="G110" s="119"/>
    </row>
    <row r="111" spans="1:7">
      <c r="B111" s="115"/>
      <c r="C111" s="115"/>
      <c r="D111" s="115"/>
      <c r="E111" s="115"/>
      <c r="F111" s="115"/>
      <c r="G111" s="119"/>
    </row>
    <row r="112" spans="1:7">
      <c r="B112" s="115"/>
      <c r="C112" s="115"/>
      <c r="D112" s="115"/>
      <c r="E112" s="115"/>
      <c r="F112" s="115"/>
      <c r="G112" s="119"/>
    </row>
    <row r="113" spans="2:7">
      <c r="B113" s="115"/>
      <c r="C113" s="115"/>
      <c r="D113" s="115"/>
      <c r="E113" s="115"/>
      <c r="F113" s="115"/>
      <c r="G113" s="119"/>
    </row>
    <row r="114" spans="2:7">
      <c r="B114" s="115"/>
      <c r="C114" s="115"/>
      <c r="D114" s="115"/>
      <c r="E114" s="115"/>
      <c r="F114" s="115"/>
      <c r="G114" s="119"/>
    </row>
  </sheetData>
  <printOptions horizontalCentered="1"/>
  <pageMargins left="0.75" right="0.75" top="1" bottom="1" header="0.5" footer="0.5"/>
  <pageSetup scale="56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Five Year Review</vt:lpstr>
      <vt:lpstr>Balance Sheet</vt:lpstr>
      <vt:lpstr>Changes in Fund Balances</vt:lpstr>
      <vt:lpstr>Current Funds</vt:lpstr>
      <vt:lpstr>Major Construction</vt:lpstr>
      <vt:lpstr>Bonded Indebtedness</vt:lpstr>
      <vt:lpstr>'Balance Sheet'!Print_Area</vt:lpstr>
      <vt:lpstr>'Bonded Indebtedness'!Print_Area</vt:lpstr>
      <vt:lpstr>'Changes in Fund Balances'!Print_Area</vt:lpstr>
      <vt:lpstr>'Current Funds'!Print_Area</vt:lpstr>
      <vt:lpstr>'Five Year Review'!Print_Area</vt:lpstr>
      <vt:lpstr>'Balance Sheet'!Print_Area_MI</vt:lpstr>
      <vt:lpstr>'Bonded Indebtedness'!Print_Area_MI</vt:lpstr>
      <vt:lpstr>'Changes in Fund Balances'!Print_Area_MI</vt:lpstr>
      <vt:lpstr>'Current Funds'!Print_Area_MI</vt:lpstr>
      <vt:lpstr>'Five Year Review'!Print_Area_MI</vt:lpstr>
    </vt:vector>
  </TitlesOfParts>
  <Company>Washington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Controller's Office</dc:creator>
  <cp:lastModifiedBy>Ben Zorn</cp:lastModifiedBy>
  <cp:lastPrinted>2001-01-25T18:01:06Z</cp:lastPrinted>
  <dcterms:created xsi:type="dcterms:W3CDTF">1999-01-22T20:40:27Z</dcterms:created>
  <dcterms:modified xsi:type="dcterms:W3CDTF">2018-06-14T00:27:47Z</dcterms:modified>
</cp:coreProperties>
</file>