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50C8279C-E2C9-42D2-98FA-DA0A6FC65331}" xr6:coauthVersionLast="34" xr6:coauthVersionMax="34" xr10:uidLastSave="{00000000-0000-0000-0000-000000000000}"/>
  <bookViews>
    <workbookView xWindow="32760" yWindow="32760" windowWidth="12120" windowHeight="8340" tabRatio="373"/>
  </bookViews>
  <sheets>
    <sheet name="Sheet1" sheetId="1" r:id="rId1"/>
    <sheet name="Sheet2" sheetId="2" r:id="rId2"/>
    <sheet name="Sheet3" sheetId="3" r:id="rId3"/>
  </sheets>
  <calcPr calcId="179017" calcMode="autoNoTable" iterate="1" iterateCount="50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6" i="1"/>
  <c r="S44" i="1"/>
  <c r="S47" i="1"/>
  <c r="S49" i="1"/>
  <c r="S51" i="1"/>
  <c r="S53" i="1"/>
  <c r="S54" i="1"/>
  <c r="S55" i="1"/>
  <c r="S56" i="1"/>
  <c r="S57" i="1"/>
  <c r="S58" i="1"/>
  <c r="S59" i="1"/>
  <c r="S105" i="1"/>
  <c r="C106" i="1" s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7" i="1"/>
  <c r="I108" i="1" s="1"/>
  <c r="C108" i="1"/>
  <c r="D108" i="1"/>
  <c r="E108" i="1"/>
  <c r="F108" i="1"/>
  <c r="G108" i="1"/>
  <c r="H108" i="1"/>
  <c r="S109" i="1"/>
  <c r="C110" i="1"/>
  <c r="D110" i="1"/>
  <c r="E110" i="1"/>
  <c r="F110" i="1"/>
  <c r="G110" i="1"/>
  <c r="H110" i="1"/>
  <c r="I110" i="1"/>
  <c r="K110" i="1"/>
  <c r="L110" i="1"/>
  <c r="M110" i="1"/>
  <c r="N110" i="1"/>
  <c r="O110" i="1"/>
  <c r="P110" i="1"/>
  <c r="Q110" i="1"/>
  <c r="R110" i="1"/>
  <c r="S110" i="1"/>
  <c r="C111" i="1"/>
  <c r="S111" i="1" s="1"/>
  <c r="D111" i="1"/>
  <c r="E111" i="1"/>
  <c r="F111" i="1"/>
  <c r="G111" i="1"/>
  <c r="H111" i="1"/>
  <c r="I111" i="1"/>
  <c r="K111" i="1"/>
  <c r="L111" i="1"/>
  <c r="M111" i="1"/>
  <c r="N111" i="1"/>
  <c r="O111" i="1"/>
  <c r="P111" i="1"/>
  <c r="Q111" i="1"/>
  <c r="R111" i="1"/>
  <c r="C113" i="1"/>
  <c r="D113" i="1"/>
  <c r="E113" i="1"/>
  <c r="F113" i="1"/>
  <c r="G113" i="1"/>
  <c r="G115" i="1" s="1"/>
  <c r="H113" i="1"/>
  <c r="H115" i="1" s="1"/>
  <c r="I113" i="1"/>
  <c r="I115" i="1" s="1"/>
  <c r="J113" i="1"/>
  <c r="J115" i="1" s="1"/>
  <c r="K113" i="1"/>
  <c r="K115" i="1" s="1"/>
  <c r="L113" i="1"/>
  <c r="L115" i="1" s="1"/>
  <c r="M113" i="1"/>
  <c r="M115" i="1" s="1"/>
  <c r="N113" i="1"/>
  <c r="N115" i="1" s="1"/>
  <c r="O113" i="1"/>
  <c r="O115" i="1" s="1"/>
  <c r="P113" i="1"/>
  <c r="P115" i="1" s="1"/>
  <c r="Q113" i="1"/>
  <c r="Q115" i="1" s="1"/>
  <c r="R113" i="1"/>
  <c r="R115" i="1" s="1"/>
  <c r="S113" i="1"/>
  <c r="S115" i="1" s="1"/>
  <c r="C115" i="1"/>
  <c r="D115" i="1"/>
  <c r="E115" i="1"/>
  <c r="F115" i="1"/>
  <c r="E106" i="1" l="1"/>
  <c r="D106" i="1"/>
  <c r="S106" i="1" s="1"/>
  <c r="F106" i="1"/>
  <c r="R108" i="1"/>
  <c r="Q108" i="1"/>
  <c r="P108" i="1"/>
  <c r="M108" i="1"/>
  <c r="N108" i="1"/>
  <c r="K108" i="1"/>
  <c r="S108" i="1" s="1"/>
  <c r="O108" i="1"/>
  <c r="L108" i="1"/>
</calcChain>
</file>

<file path=xl/sharedStrings.xml><?xml version="1.0" encoding="utf-8"?>
<sst xmlns="http://schemas.openxmlformats.org/spreadsheetml/2006/main" count="330" uniqueCount="197">
  <si>
    <t>Bethany</t>
  </si>
  <si>
    <t>Branford</t>
  </si>
  <si>
    <t>East Haven</t>
  </si>
  <si>
    <t>Guilford</t>
  </si>
  <si>
    <t>Hamden</t>
  </si>
  <si>
    <t>Madison</t>
  </si>
  <si>
    <t>Meriden</t>
  </si>
  <si>
    <t>Milford</t>
  </si>
  <si>
    <t>New Haven</t>
  </si>
  <si>
    <t>North Branford</t>
  </si>
  <si>
    <t>North Haven</t>
  </si>
  <si>
    <t>Orange</t>
  </si>
  <si>
    <t>Wallingford</t>
  </si>
  <si>
    <t>West Haven</t>
  </si>
  <si>
    <t>Woodbridge</t>
  </si>
  <si>
    <t>TOTAL REGION</t>
  </si>
  <si>
    <t>Master DataBase- New Haven Regional Data Cooperative</t>
  </si>
  <si>
    <t>Notes:</t>
  </si>
  <si>
    <t>Cheshire</t>
  </si>
  <si>
    <t>Area in Square Miles, 1999</t>
  </si>
  <si>
    <t>Source</t>
  </si>
  <si>
    <t>US Census Bureau</t>
  </si>
  <si>
    <t>Density - Population per Square Mile, 1999</t>
  </si>
  <si>
    <t>CT Policy &amp; Econ Council</t>
  </si>
  <si>
    <t>Median Sale Price - Residential Property, 1999</t>
  </si>
  <si>
    <t>na</t>
  </si>
  <si>
    <t>CT Labor Dept</t>
  </si>
  <si>
    <t>Labor Force, 1999 annual average</t>
  </si>
  <si>
    <t>Employed, 1999 annual average</t>
  </si>
  <si>
    <t># of Unemployed, 1999 annual average</t>
  </si>
  <si>
    <t>Unemployment Rate - %, 1999 annual average</t>
  </si>
  <si>
    <t>Population, % Regional, 1990</t>
  </si>
  <si>
    <t>Population, Actual 1990</t>
  </si>
  <si>
    <t>Estimated Population, % Regional, 1999</t>
  </si>
  <si>
    <t xml:space="preserve">Estimated Population, 1999 </t>
  </si>
  <si>
    <t>Estimated Population, 2005</t>
  </si>
  <si>
    <t>CT OPM</t>
  </si>
  <si>
    <t>US Census Estimate</t>
  </si>
  <si>
    <t>Population % Change - Estimated 1990 -1999</t>
  </si>
  <si>
    <t>CERC, Claritis</t>
  </si>
  <si>
    <t>Per Capita Money Income, 1989</t>
  </si>
  <si>
    <t>Per Capita Money Income, 1997</t>
  </si>
  <si>
    <t>% of State Average Per Capita Money Income, 1997</t>
  </si>
  <si>
    <t>Median Household Income, 1989</t>
  </si>
  <si>
    <t>Median Household Income, 1997</t>
  </si>
  <si>
    <t>% of State Median Household Income, 1997</t>
  </si>
  <si>
    <t>Non-Farm Employment by Town, 1999</t>
  </si>
  <si>
    <t>Non-Farm Employment, 1999</t>
  </si>
  <si>
    <t>Retail Sales - Hardware, 1999</t>
  </si>
  <si>
    <t>Retail Sales - General Merchandise, 1999</t>
  </si>
  <si>
    <t>Retail Sales - Food Products, 1999</t>
  </si>
  <si>
    <t>Retail Sales - Automotive Products, 1999</t>
  </si>
  <si>
    <t>Retail Sales - Apparel &amp; Accessories, 1999</t>
  </si>
  <si>
    <t>Retail Sales - Home Furnishings, 1999</t>
  </si>
  <si>
    <t>Retail Sales - Eating &amp; Drinking, 1999</t>
  </si>
  <si>
    <t>Retail Sales - Miscellaneous Retail, 1999</t>
  </si>
  <si>
    <t>Retail Sales - Total Retail, 1999</t>
  </si>
  <si>
    <t>CT Dept of Revenue Services</t>
  </si>
  <si>
    <t>Net Grand List, FY 1998</t>
  </si>
  <si>
    <t>Nominal Mil Rate, FY 1998</t>
  </si>
  <si>
    <t>CT Dept of Econ &amp; Comm Dev</t>
  </si>
  <si>
    <t>Housing - 1 Unit, 1999</t>
  </si>
  <si>
    <t>Housing - 2 Units, 1999</t>
  </si>
  <si>
    <t>Housing - 3-4 Units, 1999</t>
  </si>
  <si>
    <t>Housing - 5-plus Units, 1999</t>
  </si>
  <si>
    <t>Housing - Mobile Home, Others, 1998</t>
  </si>
  <si>
    <t>Housing - Demolition, 1998</t>
  </si>
  <si>
    <t>Housing - Total Units, 1999</t>
  </si>
  <si>
    <t>Housing - Net Gain, 1999</t>
  </si>
  <si>
    <t>Housing - New Construction, 1999</t>
  </si>
  <si>
    <t>Equalized Net Grand List, FY 1999</t>
  </si>
  <si>
    <t>CT OPM; CPEC</t>
  </si>
  <si>
    <t>CPEC</t>
  </si>
  <si>
    <t>Indebtedness, FY 1997-1998</t>
  </si>
  <si>
    <t>Density - Population per Square Mile, 1960</t>
  </si>
  <si>
    <t>% Change in Density, 1960-1999</t>
  </si>
  <si>
    <t>Population % Change - Projected 1999 - 2005</t>
  </si>
  <si>
    <t>CT Mastery Test (CMT) Reading Grade 4 - % At or Above State Goal, 1999</t>
  </si>
  <si>
    <t>CT Mastery Test (CMT) Reading Grade 8 - % At or Above State Goal, 1999</t>
  </si>
  <si>
    <t>CT Academic Performance Test (CAPT) Grade 10 - Average at or Above</t>
  </si>
  <si>
    <t>SAT Scores - Combined Math and Verbal Averages, 1999</t>
  </si>
  <si>
    <t>SAT Scores - % Tested, 1999</t>
  </si>
  <si>
    <t>State Average</t>
  </si>
  <si>
    <t>New Haven Regional Ave</t>
  </si>
  <si>
    <t>Net Current Expenditure Per Strudent, 1998-1999</t>
  </si>
  <si>
    <t>School Enrollment, 1998-1999</t>
  </si>
  <si>
    <t>Professional Staff Average Salary, 1998-1999</t>
  </si>
  <si>
    <t>% Children in Single Parent Families, 1990</t>
  </si>
  <si>
    <t>% Children in a Non-English Home Environment, 1998</t>
  </si>
  <si>
    <t>% Children Whose Parents Have a BA/BS, 1990</t>
  </si>
  <si>
    <t>Data Item</t>
  </si>
  <si>
    <t>Conn. Dept. of Education.</t>
  </si>
  <si>
    <t>Conn Dept of Labor</t>
  </si>
  <si>
    <t>COPM</t>
  </si>
  <si>
    <t>Personal Income Per Capita, 1998</t>
  </si>
  <si>
    <t>% of State Average Personal Income Per Capita, 1998</t>
  </si>
  <si>
    <t>Equilized Mill Rates, FY 1999</t>
  </si>
  <si>
    <t>Equilized Mill Rates, FY 1998</t>
  </si>
  <si>
    <t>Change in Equilized Mill Rate, 1998-99</t>
  </si>
  <si>
    <t>Average Annual % Unemployed, 1999</t>
  </si>
  <si>
    <t>Per Capita Equalized Net Grand List, 1997</t>
  </si>
  <si>
    <t>% Change in Per Capita ENGL, 1990-97</t>
  </si>
  <si>
    <t>% Annual Change in Municipal Spending, FY 1994 - FY 1999</t>
  </si>
  <si>
    <t>Per Capita Education Spending, FY 1999</t>
  </si>
  <si>
    <t>Per Capita State Aid, FY 1999</t>
  </si>
  <si>
    <t>Education Spending as Total % of Municipal Spending, FY 1999</t>
  </si>
  <si>
    <t>Ave. Professional Staff Salaries, 1998-99</t>
  </si>
  <si>
    <t>Per Capita Personal Income, 1998</t>
  </si>
  <si>
    <t>Personal Income, Regional Rankings, 1998</t>
  </si>
  <si>
    <t>Median Residential Sales Prices, 1998</t>
  </si>
  <si>
    <t>% Change in Median Residential Sales Prices, 1996-98</t>
  </si>
  <si>
    <t>Population, 1998</t>
  </si>
  <si>
    <t>% Change in Population, 1993-98</t>
  </si>
  <si>
    <t>Median Age, 1995</t>
  </si>
  <si>
    <t>% of Adults without a High School Diploma, 1990</t>
  </si>
  <si>
    <t>Conn Dept. of Education</t>
  </si>
  <si>
    <t>% of District Revenue Received from State Sources, 1998-99</t>
  </si>
  <si>
    <t>% of District Revenue Received from Local Sources, 1998-99</t>
  </si>
  <si>
    <t>% of District Revenue Received from Federal Sources, 1998-99</t>
  </si>
  <si>
    <t>Per-Pupil Net Current Expenditures, 1998-99</t>
  </si>
  <si>
    <t>Per-Pupil Expenditures on Administration, 1998-99</t>
  </si>
  <si>
    <t>Stability Rate, % Returning Students, 1998-99</t>
  </si>
  <si>
    <t>Free/Reduced - Price Meals %, 1998-99</t>
  </si>
  <si>
    <t>Kindergarten who Attended Preschool %, 1998-99</t>
  </si>
  <si>
    <t>Bilingual or ESL, % of Students, 1998-99</t>
  </si>
  <si>
    <t>School Administrators' Average Salary, 1998-99</t>
  </si>
  <si>
    <t>Commercial Grand List, FY 1998-99</t>
  </si>
  <si>
    <t>Grand List - % Commercial Real Estate Property Values, FY 1998-99</t>
  </si>
  <si>
    <t>Industrial Grand List, FY 1998-99</t>
  </si>
  <si>
    <t>Grand List - % Industrial Real Estate Property Values, FY 1998-99</t>
  </si>
  <si>
    <t>Public Utilities Grand List, FY 1998-99</t>
  </si>
  <si>
    <t>Grand List - % Public Utilities Real Estate Property Values, FY 1998-99</t>
  </si>
  <si>
    <t>CT Mastery Test (CMT) Writing Grade 4 - % At or Above State Goal, 1999</t>
  </si>
  <si>
    <t>CT Mastery Test (CMT) Math Grade 4 - % At or Above State Goal, 1999</t>
  </si>
  <si>
    <t>-</t>
  </si>
  <si>
    <t>Day Care Facilities, 1999</t>
  </si>
  <si>
    <t>Banks, 1999</t>
  </si>
  <si>
    <t>Births, 1999</t>
  </si>
  <si>
    <t>Infant Death, 1999</t>
  </si>
  <si>
    <t>Library Volumes, 1999</t>
  </si>
  <si>
    <t>Library Circulation Per Capita, 1999</t>
  </si>
  <si>
    <t>Population, 1980</t>
  </si>
  <si>
    <t>Population, 1990</t>
  </si>
  <si>
    <t>Est. Population, 2003</t>
  </si>
  <si>
    <t>Est. Population Change 98-03</t>
  </si>
  <si>
    <t>1.96%</t>
  </si>
  <si>
    <t>-0.71%</t>
  </si>
  <si>
    <t>0.59%</t>
  </si>
  <si>
    <t>0.86%</t>
  </si>
  <si>
    <t>0.84%</t>
  </si>
  <si>
    <t>1.89%</t>
  </si>
  <si>
    <t>-2.65%</t>
  </si>
  <si>
    <t>-0.13%</t>
  </si>
  <si>
    <t>-2.92%</t>
  </si>
  <si>
    <t>3.02%</t>
  </si>
  <si>
    <t>-0.52%</t>
  </si>
  <si>
    <t>-1.93%</t>
  </si>
  <si>
    <t>-0.14%</t>
  </si>
  <si>
    <t>-2.43%</t>
  </si>
  <si>
    <t>0.67%</t>
  </si>
  <si>
    <t>Race: White</t>
  </si>
  <si>
    <t>Race: Black</t>
  </si>
  <si>
    <t>Race: Native American</t>
  </si>
  <si>
    <t>Race: Asian Pacific</t>
  </si>
  <si>
    <t>Race: Other</t>
  </si>
  <si>
    <t>Race: Hispanic</t>
  </si>
  <si>
    <t>Pop. Density, 1999</t>
  </si>
  <si>
    <t>Land Area</t>
  </si>
  <si>
    <t>Households, 1998</t>
  </si>
  <si>
    <t xml:space="preserve"> Total ExpenditurePer Student</t>
  </si>
  <si>
    <t>Average Teacher Salary</t>
  </si>
  <si>
    <t>% of Students in Public Schools</t>
  </si>
  <si>
    <t>Average Class Size: Kindergarten</t>
  </si>
  <si>
    <t>Average Class Size: Grade 2</t>
  </si>
  <si>
    <t>Average Class Size: Grade 5</t>
  </si>
  <si>
    <t>Average Class Size: Grade 7</t>
  </si>
  <si>
    <t>Average Class Size: High School</t>
  </si>
  <si>
    <t>Total Persons Over 25, 1990</t>
  </si>
  <si>
    <t>Persons Over 25 with High School Diploma, 1990</t>
  </si>
  <si>
    <t>Persons Over 25 with Some College</t>
  </si>
  <si>
    <t>Persons Over 25 with Bachelors Degree or More</t>
  </si>
  <si>
    <t>Conn. Dept of Econ and Comm Dev</t>
  </si>
  <si>
    <t>Crime Rate Per 1000 Residents, 1999</t>
  </si>
  <si>
    <t>Lodging Facilities, 1999</t>
  </si>
  <si>
    <t># of Establishments: Manufacturing, 1999</t>
  </si>
  <si>
    <t># of Establishments: Trade, 1999</t>
  </si>
  <si>
    <t># of Establishments: F.I.R.E., 1999</t>
  </si>
  <si>
    <t># of Establishments: Services, 1999</t>
  </si>
  <si>
    <t>Total # of Establishments, 1999</t>
  </si>
  <si>
    <t>Retail Sales, 1996</t>
  </si>
  <si>
    <t>Per Capita Income, 1998</t>
  </si>
  <si>
    <t>Updated as of: Feb 28, 2001</t>
  </si>
  <si>
    <t>Municipal Data</t>
  </si>
  <si>
    <t>DataCore Partners, Inc</t>
  </si>
  <si>
    <t>A. ECONOMIC INDICATORS</t>
  </si>
  <si>
    <t>B. EDUCATIONAL INDICATORS</t>
  </si>
  <si>
    <t>C. SOCIAL &amp; DEMOGRAPHIC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</si>
</sst>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3" formatCode="_(* #,##0.00_);_(* \(#,##0.00\);_(* &quot;-&quot;??_);_(@_)"/>
    <numFmt numFmtId="166" formatCode="0.0"/>
    <numFmt numFmtId="167" formatCode="#,##0.0;[Red]#,##0.0"/>
    <numFmt numFmtId="168" formatCode="&quot;$&quot;#,##0"/>
    <numFmt numFmtId="169" formatCode="0.0%"/>
    <numFmt numFmtId="170" formatCode="&quot;$&quot;#,##0.00"/>
  </numFmts>
  <fonts count="5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u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3" xfId="0" applyBorder="1"/>
    <xf numFmtId="3" fontId="0" fillId="0" borderId="0" xfId="0" applyNumberFormat="1"/>
    <xf numFmtId="168" fontId="0" fillId="0" borderId="0" xfId="0" applyNumberFormat="1"/>
    <xf numFmtId="169" fontId="0" fillId="0" borderId="0" xfId="0" applyNumberFormat="1" applyFill="1"/>
    <xf numFmtId="169" fontId="0" fillId="0" borderId="0" xfId="0" applyNumberFormat="1"/>
    <xf numFmtId="168" fontId="0" fillId="0" borderId="0" xfId="0" applyNumberFormat="1" applyFill="1"/>
    <xf numFmtId="170" fontId="0" fillId="0" borderId="0" xfId="0" applyNumberFormat="1" applyFill="1"/>
    <xf numFmtId="1" fontId="0" fillId="0" borderId="0" xfId="0" applyNumberFormat="1"/>
    <xf numFmtId="0" fontId="2" fillId="0" borderId="0" xfId="0" applyFont="1" applyFill="1" applyBorder="1" applyAlignment="1">
      <alignment horizontal="right"/>
    </xf>
    <xf numFmtId="0" fontId="2" fillId="0" borderId="0" xfId="0" applyFont="1"/>
    <xf numFmtId="168" fontId="2" fillId="0" borderId="0" xfId="0" applyNumberFormat="1" applyFont="1" applyFill="1" applyBorder="1" applyAlignment="1">
      <alignment horizontal="right"/>
    </xf>
    <xf numFmtId="168" fontId="2" fillId="0" borderId="0" xfId="0" applyNumberFormat="1" applyFont="1" applyAlignment="1">
      <alignment horizontal="right"/>
    </xf>
    <xf numFmtId="168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/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6" fontId="2" fillId="0" borderId="0" xfId="0" applyNumberFormat="1" applyFont="1" applyAlignment="1">
      <alignment horizontal="right"/>
    </xf>
    <xf numFmtId="3" fontId="2" fillId="0" borderId="0" xfId="0" applyNumberFormat="1" applyFont="1" applyFill="1" applyAlignment="1">
      <alignment horizontal="right"/>
    </xf>
    <xf numFmtId="0" fontId="2" fillId="0" borderId="0" xfId="0" applyFont="1" applyFill="1"/>
    <xf numFmtId="169" fontId="2" fillId="0" borderId="0" xfId="0" applyNumberFormat="1" applyFont="1" applyFill="1" applyAlignment="1">
      <alignment horizontal="right"/>
    </xf>
    <xf numFmtId="10" fontId="2" fillId="0" borderId="0" xfId="0" applyNumberFormat="1" applyFont="1" applyFill="1" applyBorder="1" applyAlignment="1">
      <alignment horizontal="right"/>
    </xf>
    <xf numFmtId="169" fontId="2" fillId="0" borderId="0" xfId="0" applyNumberFormat="1" applyFont="1" applyFill="1"/>
    <xf numFmtId="169" fontId="2" fillId="0" borderId="0" xfId="0" applyNumberFormat="1" applyFont="1" applyAlignment="1">
      <alignment horizontal="right"/>
    </xf>
    <xf numFmtId="169" fontId="2" fillId="0" borderId="0" xfId="0" applyNumberFormat="1" applyFont="1"/>
    <xf numFmtId="6" fontId="2" fillId="0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166" fontId="2" fillId="0" borderId="0" xfId="0" applyNumberFormat="1" applyFont="1" applyFill="1" applyAlignment="1">
      <alignment horizontal="right"/>
    </xf>
    <xf numFmtId="168" fontId="2" fillId="0" borderId="0" xfId="1" applyNumberFormat="1" applyFont="1" applyFill="1" applyAlignment="1">
      <alignment horizontal="right"/>
    </xf>
    <xf numFmtId="168" fontId="2" fillId="0" borderId="0" xfId="0" applyNumberFormat="1" applyFont="1" applyFill="1"/>
    <xf numFmtId="167" fontId="2" fillId="0" borderId="0" xfId="0" applyNumberFormat="1" applyFont="1" applyFill="1" applyAlignment="1">
      <alignment horizontal="right"/>
    </xf>
    <xf numFmtId="168" fontId="3" fillId="0" borderId="4" xfId="1" applyNumberFormat="1" applyFont="1" applyFill="1" applyBorder="1" applyAlignment="1" applyProtection="1">
      <alignment horizontal="right" wrapText="1"/>
      <protection locked="0"/>
    </xf>
    <xf numFmtId="168" fontId="3" fillId="0" borderId="5" xfId="1" applyNumberFormat="1" applyFont="1" applyFill="1" applyBorder="1" applyAlignment="1" applyProtection="1">
      <alignment horizontal="right" wrapText="1"/>
      <protection locked="0"/>
    </xf>
    <xf numFmtId="166" fontId="3" fillId="0" borderId="6" xfId="0" applyNumberFormat="1" applyFont="1" applyFill="1" applyBorder="1" applyAlignment="1" applyProtection="1">
      <alignment horizontal="right" wrapText="1"/>
      <protection locked="0"/>
    </xf>
    <xf numFmtId="166" fontId="3" fillId="0" borderId="7" xfId="0" applyNumberFormat="1" applyFont="1" applyFill="1" applyBorder="1" applyAlignment="1" applyProtection="1">
      <alignment horizontal="right" wrapText="1"/>
      <protection locked="0"/>
    </xf>
    <xf numFmtId="168" fontId="3" fillId="0" borderId="6" xfId="1" applyNumberFormat="1" applyFont="1" applyFill="1" applyBorder="1" applyAlignment="1" applyProtection="1">
      <alignment horizontal="right" wrapText="1"/>
      <protection locked="0"/>
    </xf>
    <xf numFmtId="168" fontId="3" fillId="0" borderId="7" xfId="1" applyNumberFormat="1" applyFont="1" applyFill="1" applyBorder="1" applyAlignment="1" applyProtection="1">
      <alignment horizontal="right" wrapText="1"/>
      <protection locked="0"/>
    </xf>
    <xf numFmtId="170" fontId="3" fillId="0" borderId="6" xfId="1" applyNumberFormat="1" applyFont="1" applyFill="1" applyBorder="1" applyAlignment="1" applyProtection="1">
      <alignment horizontal="right" wrapText="1"/>
      <protection locked="0"/>
    </xf>
    <xf numFmtId="170" fontId="3" fillId="0" borderId="7" xfId="1" applyNumberFormat="1" applyFont="1" applyFill="1" applyBorder="1" applyAlignment="1" applyProtection="1">
      <alignment horizontal="right" wrapText="1"/>
      <protection locked="0"/>
    </xf>
    <xf numFmtId="170" fontId="2" fillId="0" borderId="0" xfId="0" applyNumberFormat="1" applyFont="1" applyFill="1"/>
    <xf numFmtId="166" fontId="3" fillId="0" borderId="4" xfId="0" applyNumberFormat="1" applyFont="1" applyFill="1" applyBorder="1" applyAlignment="1" applyProtection="1">
      <alignment horizontal="right" wrapText="1"/>
      <protection locked="0"/>
    </xf>
    <xf numFmtId="166" fontId="3" fillId="0" borderId="5" xfId="0" applyNumberFormat="1" applyFont="1" applyFill="1" applyBorder="1" applyAlignment="1" applyProtection="1">
      <alignment horizontal="right" wrapText="1"/>
      <protection locked="0"/>
    </xf>
    <xf numFmtId="166" fontId="3" fillId="0" borderId="0" xfId="0" applyNumberFormat="1" applyFont="1" applyFill="1" applyBorder="1" applyAlignment="1" applyProtection="1">
      <alignment horizontal="right" wrapText="1"/>
      <protection locked="0"/>
    </xf>
    <xf numFmtId="166" fontId="2" fillId="0" borderId="0" xfId="0" applyNumberFormat="1" applyFont="1" applyAlignment="1"/>
    <xf numFmtId="3" fontId="2" fillId="0" borderId="0" xfId="0" applyNumberFormat="1" applyFont="1" applyAlignment="1"/>
    <xf numFmtId="168" fontId="2" fillId="0" borderId="0" xfId="0" applyNumberFormat="1" applyFont="1" applyAlignment="1"/>
    <xf numFmtId="168" fontId="2" fillId="0" borderId="0" xfId="1" applyNumberFormat="1" applyFont="1" applyFill="1"/>
    <xf numFmtId="168" fontId="2" fillId="0" borderId="0" xfId="0" applyNumberFormat="1" applyFont="1" applyFill="1" applyAlignment="1"/>
    <xf numFmtId="169" fontId="2" fillId="0" borderId="0" xfId="0" applyNumberFormat="1" applyFont="1" applyAlignment="1"/>
    <xf numFmtId="169" fontId="2" fillId="0" borderId="0" xfId="0" applyNumberFormat="1" applyFont="1" applyFill="1" applyAlignment="1"/>
    <xf numFmtId="1" fontId="2" fillId="0" borderId="0" xfId="0" applyNumberFormat="1" applyFont="1" applyAlignment="1"/>
    <xf numFmtId="1" fontId="2" fillId="0" borderId="0" xfId="0" applyNumberFormat="1" applyFont="1"/>
    <xf numFmtId="9" fontId="2" fillId="0" borderId="0" xfId="0" applyNumberFormat="1" applyFont="1" applyFill="1"/>
    <xf numFmtId="166" fontId="2" fillId="0" borderId="0" xfId="0" applyNumberFormat="1" applyFont="1" applyFill="1" applyAlignment="1"/>
    <xf numFmtId="6" fontId="2" fillId="0" borderId="0" xfId="0" applyNumberFormat="1" applyFont="1" applyFill="1"/>
    <xf numFmtId="168" fontId="3" fillId="0" borderId="4" xfId="0" applyNumberFormat="1" applyFont="1" applyFill="1" applyBorder="1" applyAlignment="1">
      <alignment horizontal="right"/>
    </xf>
    <xf numFmtId="168" fontId="3" fillId="0" borderId="5" xfId="0" applyNumberFormat="1" applyFont="1" applyFill="1" applyBorder="1" applyAlignment="1">
      <alignment horizontal="right"/>
    </xf>
    <xf numFmtId="168" fontId="3" fillId="0" borderId="0" xfId="0" applyNumberFormat="1" applyFont="1" applyFill="1" applyBorder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2" fillId="0" borderId="0" xfId="0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166" fontId="2" fillId="0" borderId="0" xfId="0" applyNumberFormat="1" applyFont="1" applyBorder="1" applyAlignment="1">
      <alignment horizontal="right"/>
    </xf>
    <xf numFmtId="0" fontId="4" fillId="0" borderId="3" xfId="0" applyFont="1" applyBorder="1"/>
    <xf numFmtId="0" fontId="4" fillId="0" borderId="2" xfId="0" applyFont="1" applyBorder="1"/>
    <xf numFmtId="0" fontId="2" fillId="0" borderId="3" xfId="0" applyFont="1" applyBorder="1"/>
    <xf numFmtId="0" fontId="2" fillId="0" borderId="2" xfId="0" applyFont="1" applyBorder="1"/>
    <xf numFmtId="15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2" xfId="0" applyFont="1" applyFill="1" applyBorder="1"/>
    <xf numFmtId="0" fontId="2" fillId="0" borderId="0" xfId="0" applyFont="1" applyFill="1" applyBorder="1" applyAlignment="1">
      <alignment horizontal="center"/>
    </xf>
    <xf numFmtId="0" fontId="4" fillId="3" borderId="3" xfId="0" applyFont="1" applyFill="1" applyBorder="1"/>
    <xf numFmtId="168" fontId="2" fillId="3" borderId="3" xfId="0" applyNumberFormat="1" applyFont="1" applyFill="1" applyBorder="1"/>
    <xf numFmtId="168" fontId="2" fillId="3" borderId="2" xfId="0" applyNumberFormat="1" applyFont="1" applyFill="1" applyBorder="1"/>
    <xf numFmtId="3" fontId="2" fillId="3" borderId="3" xfId="0" applyNumberFormat="1" applyFont="1" applyFill="1" applyBorder="1"/>
    <xf numFmtId="3" fontId="2" fillId="3" borderId="2" xfId="0" applyNumberFormat="1" applyFont="1" applyFill="1" applyBorder="1"/>
    <xf numFmtId="169" fontId="2" fillId="3" borderId="3" xfId="0" applyNumberFormat="1" applyFont="1" applyFill="1" applyBorder="1"/>
    <xf numFmtId="169" fontId="2" fillId="3" borderId="2" xfId="0" applyNumberFormat="1" applyFont="1" applyFill="1" applyBorder="1"/>
    <xf numFmtId="170" fontId="2" fillId="3" borderId="3" xfId="0" applyNumberFormat="1" applyFont="1" applyFill="1" applyBorder="1"/>
    <xf numFmtId="170" fontId="2" fillId="3" borderId="2" xfId="0" applyNumberFormat="1" applyFont="1" applyFill="1" applyBorder="1"/>
    <xf numFmtId="0" fontId="2" fillId="3" borderId="3" xfId="0" applyFont="1" applyFill="1" applyBorder="1" applyAlignment="1">
      <alignment horizontal="left"/>
    </xf>
    <xf numFmtId="3" fontId="2" fillId="3" borderId="3" xfId="0" applyNumberFormat="1" applyFont="1" applyFill="1" applyBorder="1" applyAlignment="1">
      <alignment horizontal="left"/>
    </xf>
    <xf numFmtId="168" fontId="2" fillId="3" borderId="3" xfId="0" applyNumberFormat="1" applyFont="1" applyFill="1" applyBorder="1" applyAlignment="1">
      <alignment horizontal="left"/>
    </xf>
    <xf numFmtId="169" fontId="2" fillId="3" borderId="3" xfId="0" applyNumberFormat="1" applyFont="1" applyFill="1" applyBorder="1" applyAlignment="1">
      <alignment horizontal="left"/>
    </xf>
    <xf numFmtId="1" fontId="2" fillId="3" borderId="3" xfId="0" applyNumberFormat="1" applyFont="1" applyFill="1" applyBorder="1"/>
    <xf numFmtId="1" fontId="2" fillId="3" borderId="2" xfId="0" applyNumberFormat="1" applyFont="1" applyFill="1" applyBorder="1"/>
    <xf numFmtId="6" fontId="2" fillId="3" borderId="3" xfId="0" applyNumberFormat="1" applyFont="1" applyFill="1" applyBorder="1"/>
    <xf numFmtId="168" fontId="3" fillId="3" borderId="3" xfId="0" applyNumberFormat="1" applyFont="1" applyFill="1" applyBorder="1" applyAlignment="1">
      <alignment horizontal="left"/>
    </xf>
    <xf numFmtId="168" fontId="2" fillId="3" borderId="3" xfId="0" applyNumberFormat="1" applyFont="1" applyFill="1" applyBorder="1" applyAlignment="1"/>
    <xf numFmtId="10" fontId="2" fillId="3" borderId="3" xfId="0" applyNumberFormat="1" applyFont="1" applyFill="1" applyBorder="1"/>
    <xf numFmtId="10" fontId="2" fillId="3" borderId="2" xfId="0" applyNumberFormat="1" applyFont="1" applyFill="1" applyBorder="1"/>
    <xf numFmtId="1" fontId="2" fillId="3" borderId="0" xfId="0" applyNumberFormat="1" applyFont="1" applyFill="1" applyAlignment="1">
      <alignment horizontal="left"/>
    </xf>
    <xf numFmtId="3" fontId="2" fillId="3" borderId="2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3" fontId="2" fillId="3" borderId="0" xfId="0" applyNumberFormat="1" applyFont="1" applyFill="1" applyAlignment="1">
      <alignment horizontal="left"/>
    </xf>
    <xf numFmtId="166" fontId="2" fillId="3" borderId="0" xfId="0" applyNumberFormat="1" applyFont="1" applyFill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166" fontId="2" fillId="3" borderId="0" xfId="0" applyNumberFormat="1" applyFont="1" applyFill="1" applyBorder="1" applyAlignment="1">
      <alignment horizontal="left"/>
    </xf>
    <xf numFmtId="3" fontId="2" fillId="3" borderId="0" xfId="0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tabSelected="1" topLeftCell="A4" zoomScale="75" workbookViewId="0">
      <pane ySplit="390" activePane="bottomLeft"/>
      <selection activeCell="A4" sqref="A4"/>
      <selection pane="bottomLeft" activeCell="A113" sqref="A113"/>
    </sheetView>
  </sheetViews>
  <sheetFormatPr defaultRowHeight="12.75" x14ac:dyDescent="0.2"/>
  <cols>
    <col min="1" max="1" width="69.7109375" style="5" customWidth="1"/>
    <col min="2" max="2" width="26.28515625" style="3" customWidth="1"/>
    <col min="3" max="20" width="22.7109375" customWidth="1"/>
    <col min="21" max="21" width="16.85546875" customWidth="1"/>
  </cols>
  <sheetData>
    <row r="1" spans="1:21" ht="15.75" x14ac:dyDescent="0.25">
      <c r="A1" s="70" t="s">
        <v>16</v>
      </c>
      <c r="B1" s="71"/>
      <c r="C1" s="14"/>
    </row>
    <row r="2" spans="1:21" ht="15.75" x14ac:dyDescent="0.25">
      <c r="A2" s="70" t="s">
        <v>192</v>
      </c>
      <c r="B2" s="71"/>
      <c r="C2" s="14"/>
    </row>
    <row r="3" spans="1:21" ht="15.75" x14ac:dyDescent="0.25">
      <c r="A3" s="72" t="s">
        <v>191</v>
      </c>
      <c r="B3" s="73"/>
      <c r="C3" s="74"/>
    </row>
    <row r="4" spans="1:21" ht="15.75" x14ac:dyDescent="0.25">
      <c r="A4" s="72" t="s">
        <v>17</v>
      </c>
      <c r="B4" s="73"/>
      <c r="C4" s="14"/>
    </row>
    <row r="5" spans="1:21" ht="15.75" x14ac:dyDescent="0.25">
      <c r="A5" s="75" t="s">
        <v>90</v>
      </c>
      <c r="B5" s="75" t="s">
        <v>20</v>
      </c>
      <c r="C5" s="76" t="s">
        <v>0</v>
      </c>
      <c r="D5" s="1" t="s">
        <v>1</v>
      </c>
      <c r="E5" s="1" t="s">
        <v>18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  <c r="L5" s="1" t="s">
        <v>8</v>
      </c>
      <c r="M5" s="1" t="s">
        <v>9</v>
      </c>
      <c r="N5" s="1" t="s">
        <v>10</v>
      </c>
      <c r="O5" s="1" t="s">
        <v>11</v>
      </c>
      <c r="P5" s="1" t="s">
        <v>12</v>
      </c>
      <c r="Q5" s="1" t="s">
        <v>13</v>
      </c>
      <c r="R5" s="1" t="s">
        <v>14</v>
      </c>
      <c r="S5" s="1" t="s">
        <v>15</v>
      </c>
    </row>
    <row r="6" spans="1:21" ht="15.75" x14ac:dyDescent="0.25">
      <c r="A6" s="77"/>
      <c r="B6" s="78"/>
      <c r="C6" s="79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21" ht="15.75" x14ac:dyDescent="0.25">
      <c r="A7" s="80" t="s">
        <v>194</v>
      </c>
      <c r="B7" s="78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4"/>
      <c r="U7" s="14"/>
    </row>
    <row r="8" spans="1:21" s="7" customFormat="1" ht="15.75" x14ac:dyDescent="0.25">
      <c r="A8" s="81" t="s">
        <v>24</v>
      </c>
      <c r="B8" s="82" t="s">
        <v>23</v>
      </c>
      <c r="C8" s="15"/>
      <c r="D8" s="16">
        <v>138000</v>
      </c>
      <c r="E8" s="16">
        <v>175000</v>
      </c>
      <c r="F8" s="16">
        <v>107000</v>
      </c>
      <c r="G8" s="16">
        <v>223862</v>
      </c>
      <c r="H8" s="16">
        <v>118000</v>
      </c>
      <c r="I8" s="16">
        <v>241000</v>
      </c>
      <c r="J8" s="16"/>
      <c r="K8" s="16">
        <v>147500</v>
      </c>
      <c r="L8" s="16">
        <v>81000</v>
      </c>
      <c r="M8" s="16">
        <v>159000</v>
      </c>
      <c r="N8" s="16">
        <v>155000</v>
      </c>
      <c r="O8" s="16">
        <v>209900</v>
      </c>
      <c r="P8" s="16">
        <v>135000</v>
      </c>
      <c r="Q8" s="16">
        <v>107950</v>
      </c>
      <c r="R8" s="16">
        <v>277500</v>
      </c>
      <c r="S8" s="15">
        <f>AVERAGE(C8:R8)</f>
        <v>162550.85714285713</v>
      </c>
      <c r="T8" s="17"/>
      <c r="U8" s="17"/>
    </row>
    <row r="9" spans="1:21" s="6" customFormat="1" ht="15.75" x14ac:dyDescent="0.25">
      <c r="A9" s="83" t="s">
        <v>27</v>
      </c>
      <c r="B9" s="84" t="s">
        <v>26</v>
      </c>
      <c r="C9" s="18">
        <v>2752</v>
      </c>
      <c r="D9" s="18">
        <v>15648</v>
      </c>
      <c r="E9" s="18">
        <v>13293</v>
      </c>
      <c r="F9" s="18">
        <v>14420</v>
      </c>
      <c r="G9" s="18">
        <v>11266</v>
      </c>
      <c r="H9" s="18">
        <v>28503</v>
      </c>
      <c r="I9" s="18">
        <v>8116</v>
      </c>
      <c r="J9" s="18"/>
      <c r="K9" s="18">
        <v>25642</v>
      </c>
      <c r="L9" s="18">
        <v>55981</v>
      </c>
      <c r="M9" s="18">
        <v>7974</v>
      </c>
      <c r="N9" s="18">
        <v>12058</v>
      </c>
      <c r="O9" s="18">
        <v>6427</v>
      </c>
      <c r="P9" s="18">
        <v>22359</v>
      </c>
      <c r="Q9" s="18">
        <v>27680</v>
      </c>
      <c r="R9" s="18">
        <v>4033</v>
      </c>
      <c r="S9" s="19">
        <f>SUM(C9:R9)</f>
        <v>256152</v>
      </c>
      <c r="T9" s="20"/>
      <c r="U9" s="20"/>
    </row>
    <row r="10" spans="1:21" ht="15.75" x14ac:dyDescent="0.25">
      <c r="A10" s="77" t="s">
        <v>28</v>
      </c>
      <c r="B10" s="78" t="s">
        <v>26</v>
      </c>
      <c r="C10" s="21">
        <v>2702</v>
      </c>
      <c r="D10" s="21">
        <v>15234</v>
      </c>
      <c r="E10" s="21">
        <v>13017</v>
      </c>
      <c r="F10" s="21">
        <v>13920</v>
      </c>
      <c r="G10" s="21">
        <v>11044</v>
      </c>
      <c r="H10" s="21">
        <v>27679</v>
      </c>
      <c r="I10" s="21">
        <v>7946</v>
      </c>
      <c r="J10" s="22"/>
      <c r="K10" s="21">
        <v>24857</v>
      </c>
      <c r="L10" s="21">
        <v>53781</v>
      </c>
      <c r="M10" s="21">
        <v>7768</v>
      </c>
      <c r="N10" s="21">
        <v>11772</v>
      </c>
      <c r="O10" s="21">
        <v>6298</v>
      </c>
      <c r="P10" s="21">
        <v>21699</v>
      </c>
      <c r="Q10" s="21">
        <v>26699</v>
      </c>
      <c r="R10" s="21">
        <v>3955</v>
      </c>
      <c r="S10" s="18">
        <f>SUM(C10:R10)</f>
        <v>248371</v>
      </c>
      <c r="T10" s="14"/>
      <c r="U10" s="14"/>
    </row>
    <row r="11" spans="1:21" ht="15.75" x14ac:dyDescent="0.25">
      <c r="A11" s="77" t="s">
        <v>29</v>
      </c>
      <c r="B11" s="78" t="s">
        <v>26</v>
      </c>
      <c r="C11" s="21">
        <v>50</v>
      </c>
      <c r="D11" s="21">
        <v>414</v>
      </c>
      <c r="E11" s="21">
        <v>276</v>
      </c>
      <c r="F11" s="21">
        <v>500</v>
      </c>
      <c r="G11" s="21">
        <v>222</v>
      </c>
      <c r="H11" s="21">
        <v>824</v>
      </c>
      <c r="I11" s="21">
        <v>170</v>
      </c>
      <c r="J11" s="22"/>
      <c r="K11" s="21">
        <v>785</v>
      </c>
      <c r="L11" s="21">
        <v>2200</v>
      </c>
      <c r="M11" s="21">
        <v>206</v>
      </c>
      <c r="N11" s="21">
        <v>286</v>
      </c>
      <c r="O11" s="21">
        <v>129</v>
      </c>
      <c r="P11" s="21">
        <v>660</v>
      </c>
      <c r="Q11" s="21">
        <v>981</v>
      </c>
      <c r="R11" s="21">
        <v>78</v>
      </c>
      <c r="S11" s="18">
        <f>SUM(C11:R11)</f>
        <v>7781</v>
      </c>
      <c r="T11" s="14"/>
      <c r="U11" s="14"/>
    </row>
    <row r="12" spans="1:21" ht="15.75" x14ac:dyDescent="0.25">
      <c r="A12" s="77" t="s">
        <v>30</v>
      </c>
      <c r="B12" s="78" t="s">
        <v>26</v>
      </c>
      <c r="C12" s="23">
        <v>1.8</v>
      </c>
      <c r="D12" s="23">
        <v>2.6</v>
      </c>
      <c r="E12" s="23">
        <v>2.1</v>
      </c>
      <c r="F12" s="23">
        <v>3.5</v>
      </c>
      <c r="G12" s="23">
        <v>2</v>
      </c>
      <c r="H12" s="23">
        <v>2.9</v>
      </c>
      <c r="I12" s="23">
        <v>2.1</v>
      </c>
      <c r="J12" s="22"/>
      <c r="K12" s="23">
        <v>3.1</v>
      </c>
      <c r="L12" s="23">
        <v>3.9</v>
      </c>
      <c r="M12" s="23">
        <v>2.6</v>
      </c>
      <c r="N12" s="23">
        <v>2.4</v>
      </c>
      <c r="O12" s="23">
        <v>2</v>
      </c>
      <c r="P12" s="23">
        <v>3</v>
      </c>
      <c r="Q12" s="23">
        <v>3.5</v>
      </c>
      <c r="R12" s="23">
        <v>1.9</v>
      </c>
      <c r="S12" s="23">
        <f>S11/S10*100</f>
        <v>3.1328134121938551</v>
      </c>
      <c r="T12" s="14"/>
      <c r="U12" s="14"/>
    </row>
    <row r="13" spans="1:21" ht="15.75" x14ac:dyDescent="0.25">
      <c r="A13" s="77" t="s">
        <v>47</v>
      </c>
      <c r="B13" s="78" t="s">
        <v>26</v>
      </c>
      <c r="C13" s="23">
        <v>2.702</v>
      </c>
      <c r="D13" s="23">
        <v>15.234</v>
      </c>
      <c r="E13" s="23">
        <v>13.016999999999999</v>
      </c>
      <c r="F13" s="23">
        <v>13.92</v>
      </c>
      <c r="G13" s="23">
        <v>11.044</v>
      </c>
      <c r="H13" s="23">
        <v>27.678999999999998</v>
      </c>
      <c r="I13" s="23">
        <v>7.9459999999999997</v>
      </c>
      <c r="J13" s="22"/>
      <c r="K13" s="23">
        <v>24.856999999999999</v>
      </c>
      <c r="L13" s="23">
        <v>53.780999999999999</v>
      </c>
      <c r="M13" s="23">
        <v>7.7679999999999998</v>
      </c>
      <c r="N13" s="23">
        <v>11.772</v>
      </c>
      <c r="O13" s="23">
        <v>6.298</v>
      </c>
      <c r="P13" s="23">
        <v>21.699000000000002</v>
      </c>
      <c r="Q13" s="23">
        <v>26.699000000000002</v>
      </c>
      <c r="R13" s="23">
        <v>3.9550000000000001</v>
      </c>
      <c r="S13" s="19">
        <f>SUM(C13:R13)</f>
        <v>248.37100000000004</v>
      </c>
      <c r="T13" s="14"/>
      <c r="U13" s="14"/>
    </row>
    <row r="14" spans="1:21" ht="15.75" x14ac:dyDescent="0.25">
      <c r="A14" s="77" t="s">
        <v>46</v>
      </c>
      <c r="B14" s="78" t="s">
        <v>26</v>
      </c>
      <c r="C14" s="18">
        <v>1000</v>
      </c>
      <c r="D14" s="18">
        <v>13680</v>
      </c>
      <c r="E14" s="18">
        <v>14360</v>
      </c>
      <c r="F14" s="18">
        <v>6060</v>
      </c>
      <c r="G14" s="18">
        <v>6390</v>
      </c>
      <c r="H14" s="18">
        <v>19600</v>
      </c>
      <c r="I14" s="18">
        <v>5020</v>
      </c>
      <c r="J14" s="22"/>
      <c r="K14" s="18">
        <v>30720</v>
      </c>
      <c r="L14" s="18">
        <v>74670</v>
      </c>
      <c r="M14" s="18">
        <v>4430</v>
      </c>
      <c r="N14" s="18">
        <v>21670</v>
      </c>
      <c r="O14" s="18">
        <v>9100</v>
      </c>
      <c r="P14" s="18">
        <v>23530</v>
      </c>
      <c r="Q14" s="18">
        <v>18280</v>
      </c>
      <c r="R14" s="18">
        <v>3620</v>
      </c>
      <c r="S14" s="19">
        <f>SUM(C14:R14)</f>
        <v>252130</v>
      </c>
      <c r="T14" s="14"/>
      <c r="U14" s="14"/>
    </row>
    <row r="15" spans="1:21" s="4" customFormat="1" ht="15.75" x14ac:dyDescent="0.25">
      <c r="A15" s="77" t="s">
        <v>94</v>
      </c>
      <c r="B15" s="78" t="s">
        <v>193</v>
      </c>
      <c r="C15" s="24">
        <v>43129.490595523544</v>
      </c>
      <c r="D15" s="24">
        <v>42314.564177544358</v>
      </c>
      <c r="E15" s="24">
        <v>43095.885382410997</v>
      </c>
      <c r="F15" s="24">
        <v>30685.760223391288</v>
      </c>
      <c r="G15" s="24">
        <v>45984.533492876719</v>
      </c>
      <c r="H15" s="24">
        <v>35250.468337845115</v>
      </c>
      <c r="I15" s="24">
        <v>57515.322242118207</v>
      </c>
      <c r="J15" s="24">
        <v>27811.114285055795</v>
      </c>
      <c r="K15" s="24">
        <v>34974.625546879652</v>
      </c>
      <c r="L15" s="24">
        <v>23491.444182880932</v>
      </c>
      <c r="M15" s="24">
        <v>35982.781940255954</v>
      </c>
      <c r="N15" s="24">
        <v>38682.40072696362</v>
      </c>
      <c r="O15" s="24">
        <v>49377.259800030588</v>
      </c>
      <c r="P15" s="24">
        <v>33186.54816584973</v>
      </c>
      <c r="Q15" s="24">
        <v>28386.603559608102</v>
      </c>
      <c r="R15" s="24">
        <v>70755.776208460346</v>
      </c>
      <c r="S15" s="15">
        <f t="shared" ref="S15:S22" si="0">AVERAGE(C15:R15)</f>
        <v>40039.036179230934</v>
      </c>
      <c r="T15" s="25"/>
      <c r="U15" s="25"/>
    </row>
    <row r="16" spans="1:21" s="8" customFormat="1" ht="15.75" x14ac:dyDescent="0.25">
      <c r="A16" s="85" t="s">
        <v>95</v>
      </c>
      <c r="B16" s="78" t="s">
        <v>193</v>
      </c>
      <c r="C16" s="26">
        <v>1.1440183181836501</v>
      </c>
      <c r="D16" s="26">
        <v>1.1224022328261105</v>
      </c>
      <c r="E16" s="26">
        <v>1.143126933220451</v>
      </c>
      <c r="F16" s="26">
        <v>0.81394589451966282</v>
      </c>
      <c r="G16" s="26">
        <v>1.2197488990152976</v>
      </c>
      <c r="H16" s="26">
        <v>0.93502568535398178</v>
      </c>
      <c r="I16" s="26">
        <v>1.5256053645124192</v>
      </c>
      <c r="J16" s="26">
        <v>0.73769533912614838</v>
      </c>
      <c r="K16" s="26">
        <v>0.92770890044773613</v>
      </c>
      <c r="L16" s="26">
        <v>0.62311523031514404</v>
      </c>
      <c r="M16" s="26">
        <v>0.95445044934365941</v>
      </c>
      <c r="N16" s="26">
        <v>1.0260583747205203</v>
      </c>
      <c r="O16" s="26">
        <v>1.3097416392581058</v>
      </c>
      <c r="P16" s="26">
        <v>0.88027979219760566</v>
      </c>
      <c r="Q16" s="26">
        <v>0.75296030662090463</v>
      </c>
      <c r="R16" s="26">
        <v>1.8768110400122109</v>
      </c>
      <c r="S16" s="27">
        <f t="shared" si="0"/>
        <v>1.0620433999796006</v>
      </c>
      <c r="T16" s="28"/>
      <c r="U16" s="28"/>
    </row>
    <row r="17" spans="1:21" s="7" customFormat="1" ht="15.75" x14ac:dyDescent="0.25">
      <c r="A17" s="81" t="s">
        <v>40</v>
      </c>
      <c r="B17" s="82" t="s">
        <v>39</v>
      </c>
      <c r="C17" s="16">
        <v>22722</v>
      </c>
      <c r="D17" s="16">
        <v>22642</v>
      </c>
      <c r="E17" s="16">
        <v>23204</v>
      </c>
      <c r="F17" s="16">
        <v>16389</v>
      </c>
      <c r="G17" s="16">
        <v>24583</v>
      </c>
      <c r="H17" s="16">
        <v>19383</v>
      </c>
      <c r="I17" s="16">
        <v>29334</v>
      </c>
      <c r="J17" s="16"/>
      <c r="K17" s="16">
        <v>19099</v>
      </c>
      <c r="L17" s="16">
        <v>12968</v>
      </c>
      <c r="M17" s="16">
        <v>19408</v>
      </c>
      <c r="N17" s="16">
        <v>21335</v>
      </c>
      <c r="O17" s="16">
        <v>26860</v>
      </c>
      <c r="P17" s="16">
        <v>18231</v>
      </c>
      <c r="Q17" s="16">
        <v>15810</v>
      </c>
      <c r="R17" s="16">
        <v>38008</v>
      </c>
      <c r="S17" s="15">
        <f t="shared" si="0"/>
        <v>21998.400000000001</v>
      </c>
      <c r="T17" s="17"/>
      <c r="U17" s="17"/>
    </row>
    <row r="18" spans="1:21" s="7" customFormat="1" ht="15.75" x14ac:dyDescent="0.25">
      <c r="A18" s="81" t="s">
        <v>41</v>
      </c>
      <c r="B18" s="82" t="s">
        <v>39</v>
      </c>
      <c r="C18" s="16">
        <v>28082</v>
      </c>
      <c r="D18" s="16">
        <v>27567</v>
      </c>
      <c r="E18" s="16">
        <v>28072</v>
      </c>
      <c r="F18" s="16">
        <v>20004</v>
      </c>
      <c r="G18" s="16">
        <v>29939</v>
      </c>
      <c r="H18" s="16">
        <v>23004</v>
      </c>
      <c r="I18" s="16">
        <v>37367</v>
      </c>
      <c r="J18" s="16"/>
      <c r="K18" s="16">
        <v>22811</v>
      </c>
      <c r="L18" s="16">
        <v>15341</v>
      </c>
      <c r="M18" s="16">
        <v>23449</v>
      </c>
      <c r="N18" s="16">
        <v>25239</v>
      </c>
      <c r="O18" s="16">
        <v>32172</v>
      </c>
      <c r="P18" s="16">
        <v>21653</v>
      </c>
      <c r="Q18" s="16">
        <v>18539</v>
      </c>
      <c r="R18" s="16">
        <v>46076</v>
      </c>
      <c r="S18" s="15">
        <f t="shared" si="0"/>
        <v>26621</v>
      </c>
      <c r="T18" s="17"/>
      <c r="U18" s="17"/>
    </row>
    <row r="19" spans="1:21" s="9" customFormat="1" ht="15.75" x14ac:dyDescent="0.25">
      <c r="A19" s="77" t="s">
        <v>42</v>
      </c>
      <c r="B19" s="78" t="s">
        <v>39</v>
      </c>
      <c r="C19" s="29">
        <v>1.115</v>
      </c>
      <c r="D19" s="29">
        <v>1.095</v>
      </c>
      <c r="E19" s="29">
        <v>1.115</v>
      </c>
      <c r="F19" s="29">
        <v>0.79400000000000004</v>
      </c>
      <c r="G19" s="29">
        <v>1.1890000000000001</v>
      </c>
      <c r="H19" s="29">
        <v>0.91400000000000003</v>
      </c>
      <c r="I19" s="29">
        <v>1.484</v>
      </c>
      <c r="J19" s="29">
        <v>0</v>
      </c>
      <c r="K19" s="29">
        <v>0.90599999999999992</v>
      </c>
      <c r="L19" s="29">
        <v>0.60899999999999999</v>
      </c>
      <c r="M19" s="29">
        <v>0.93099999999999994</v>
      </c>
      <c r="N19" s="29">
        <v>1.002</v>
      </c>
      <c r="O19" s="29">
        <v>1.278</v>
      </c>
      <c r="P19" s="29">
        <v>0.86</v>
      </c>
      <c r="Q19" s="29">
        <v>0.73599999999999999</v>
      </c>
      <c r="R19" s="29">
        <v>1.83</v>
      </c>
      <c r="S19" s="27">
        <f t="shared" si="0"/>
        <v>0.99112500000000003</v>
      </c>
      <c r="T19" s="30"/>
      <c r="U19" s="30"/>
    </row>
    <row r="20" spans="1:21" s="7" customFormat="1" ht="15.75" x14ac:dyDescent="0.25">
      <c r="A20" s="81" t="s">
        <v>43</v>
      </c>
      <c r="B20" s="82" t="s">
        <v>39</v>
      </c>
      <c r="C20" s="16">
        <v>57316</v>
      </c>
      <c r="D20" s="16">
        <v>43578</v>
      </c>
      <c r="E20" s="16">
        <v>58250</v>
      </c>
      <c r="F20" s="16">
        <v>37220</v>
      </c>
      <c r="G20" s="16">
        <v>56115</v>
      </c>
      <c r="H20" s="16">
        <v>41814</v>
      </c>
      <c r="I20" s="16">
        <v>61871</v>
      </c>
      <c r="J20" s="16"/>
      <c r="K20" s="16">
        <v>44142</v>
      </c>
      <c r="L20" s="16">
        <v>25811</v>
      </c>
      <c r="M20" s="16">
        <v>50798</v>
      </c>
      <c r="N20" s="16">
        <v>49148</v>
      </c>
      <c r="O20" s="16">
        <v>62021</v>
      </c>
      <c r="P20" s="16">
        <v>42783</v>
      </c>
      <c r="Q20" s="16">
        <v>35723</v>
      </c>
      <c r="R20" s="16">
        <v>70670</v>
      </c>
      <c r="S20" s="15">
        <f t="shared" si="0"/>
        <v>49150.666666666664</v>
      </c>
      <c r="T20" s="17"/>
      <c r="U20" s="17"/>
    </row>
    <row r="21" spans="1:21" s="7" customFormat="1" ht="15.75" x14ac:dyDescent="0.25">
      <c r="A21" s="81" t="s">
        <v>44</v>
      </c>
      <c r="B21" s="82" t="s">
        <v>39</v>
      </c>
      <c r="C21" s="16">
        <v>68156</v>
      </c>
      <c r="D21" s="16">
        <v>50661</v>
      </c>
      <c r="E21" s="16">
        <v>67512</v>
      </c>
      <c r="F21" s="16">
        <v>43446</v>
      </c>
      <c r="G21" s="16">
        <v>65806</v>
      </c>
      <c r="H21" s="16">
        <v>47488</v>
      </c>
      <c r="I21" s="16">
        <v>73947</v>
      </c>
      <c r="J21" s="16"/>
      <c r="K21" s="16">
        <v>50951</v>
      </c>
      <c r="L21" s="16">
        <v>28120</v>
      </c>
      <c r="M21" s="16">
        <v>59955</v>
      </c>
      <c r="N21" s="16">
        <v>55067</v>
      </c>
      <c r="O21" s="16">
        <v>71080</v>
      </c>
      <c r="P21" s="16">
        <v>49397</v>
      </c>
      <c r="Q21" s="16">
        <v>40268</v>
      </c>
      <c r="R21" s="16">
        <v>75525</v>
      </c>
      <c r="S21" s="15">
        <f t="shared" si="0"/>
        <v>56491.933333333334</v>
      </c>
      <c r="T21" s="17"/>
      <c r="U21" s="17"/>
    </row>
    <row r="22" spans="1:21" s="9" customFormat="1" ht="15.75" x14ac:dyDescent="0.25">
      <c r="A22" s="85" t="s">
        <v>45</v>
      </c>
      <c r="B22" s="86" t="s">
        <v>39</v>
      </c>
      <c r="C22" s="29">
        <v>1.3859999999999999</v>
      </c>
      <c r="D22" s="29">
        <v>1.03</v>
      </c>
      <c r="E22" s="29">
        <v>1.3730000000000002</v>
      </c>
      <c r="F22" s="29">
        <v>0.88300000000000001</v>
      </c>
      <c r="G22" s="29">
        <v>1.3380000000000001</v>
      </c>
      <c r="H22" s="29">
        <v>0.96599999999999997</v>
      </c>
      <c r="I22" s="29">
        <v>1.504</v>
      </c>
      <c r="J22" s="29">
        <v>0</v>
      </c>
      <c r="K22" s="29">
        <v>1.036</v>
      </c>
      <c r="L22" s="29">
        <v>0.57200000000000006</v>
      </c>
      <c r="M22" s="29">
        <v>1.2190000000000001</v>
      </c>
      <c r="N22" s="29">
        <v>1.1200000000000001</v>
      </c>
      <c r="O22" s="29">
        <v>1.4450000000000001</v>
      </c>
      <c r="P22" s="29">
        <v>1.004</v>
      </c>
      <c r="Q22" s="29">
        <v>0.81900000000000006</v>
      </c>
      <c r="R22" s="29">
        <v>1.536</v>
      </c>
      <c r="S22" s="27">
        <f t="shared" si="0"/>
        <v>1.0769375000000001</v>
      </c>
      <c r="T22" s="30"/>
      <c r="U22" s="30"/>
    </row>
    <row r="23" spans="1:21" s="7" customFormat="1" ht="15.75" x14ac:dyDescent="0.25">
      <c r="A23" s="81" t="s">
        <v>48</v>
      </c>
      <c r="B23" s="82" t="s">
        <v>57</v>
      </c>
      <c r="C23" s="16">
        <v>188161</v>
      </c>
      <c r="D23" s="16">
        <v>15426881</v>
      </c>
      <c r="E23" s="16">
        <v>22959911</v>
      </c>
      <c r="F23" s="16">
        <v>47302817</v>
      </c>
      <c r="G23" s="16">
        <v>15753158</v>
      </c>
      <c r="H23" s="16">
        <v>9642962</v>
      </c>
      <c r="I23" s="16">
        <v>14613108</v>
      </c>
      <c r="J23" s="16"/>
      <c r="K23" s="16">
        <v>14666946</v>
      </c>
      <c r="L23" s="16">
        <v>6936912</v>
      </c>
      <c r="M23" s="16">
        <v>4449065</v>
      </c>
      <c r="N23" s="16">
        <v>764976743</v>
      </c>
      <c r="O23" s="16">
        <v>7442349</v>
      </c>
      <c r="P23" s="16">
        <v>20220299</v>
      </c>
      <c r="Q23" s="16">
        <v>13150028</v>
      </c>
      <c r="R23" s="16">
        <v>165188</v>
      </c>
      <c r="S23" s="16">
        <f>SUM(C23:R23)</f>
        <v>957894528</v>
      </c>
      <c r="T23" s="17"/>
      <c r="U23" s="17"/>
    </row>
    <row r="24" spans="1:21" s="7" customFormat="1" ht="15.75" x14ac:dyDescent="0.25">
      <c r="A24" s="81" t="s">
        <v>49</v>
      </c>
      <c r="B24" s="82" t="s">
        <v>57</v>
      </c>
      <c r="C24" s="16">
        <v>0</v>
      </c>
      <c r="D24" s="16">
        <v>625316</v>
      </c>
      <c r="E24" s="16">
        <v>0</v>
      </c>
      <c r="F24" s="16">
        <v>5696490</v>
      </c>
      <c r="G24" s="16">
        <v>333571</v>
      </c>
      <c r="H24" s="16">
        <v>607798</v>
      </c>
      <c r="I24" s="16">
        <v>346141</v>
      </c>
      <c r="J24" s="16"/>
      <c r="K24" s="16">
        <v>742439</v>
      </c>
      <c r="L24" s="16">
        <v>4172977</v>
      </c>
      <c r="M24" s="16">
        <v>438791</v>
      </c>
      <c r="N24" s="16">
        <v>34388</v>
      </c>
      <c r="O24" s="16">
        <v>2048658</v>
      </c>
      <c r="P24" s="16">
        <v>1038570</v>
      </c>
      <c r="Q24" s="16">
        <v>2427662</v>
      </c>
      <c r="R24" s="16">
        <v>0</v>
      </c>
      <c r="S24" s="16">
        <f t="shared" ref="S24:S32" si="1">SUM(C24:R24)</f>
        <v>18512801</v>
      </c>
      <c r="T24" s="17"/>
      <c r="U24" s="17"/>
    </row>
    <row r="25" spans="1:21" s="7" customFormat="1" ht="15.75" x14ac:dyDescent="0.25">
      <c r="A25" s="81" t="s">
        <v>50</v>
      </c>
      <c r="B25" s="82" t="s">
        <v>57</v>
      </c>
      <c r="C25" s="16">
        <v>266262</v>
      </c>
      <c r="D25" s="16">
        <v>12162141</v>
      </c>
      <c r="E25" s="16">
        <v>18427933</v>
      </c>
      <c r="F25" s="16">
        <v>12943866</v>
      </c>
      <c r="G25" s="16">
        <v>9065534</v>
      </c>
      <c r="H25" s="16">
        <v>20539721</v>
      </c>
      <c r="I25" s="16">
        <v>13905717</v>
      </c>
      <c r="J25" s="16"/>
      <c r="K25" s="16">
        <v>49548721</v>
      </c>
      <c r="L25" s="16">
        <v>61629686</v>
      </c>
      <c r="M25" s="16">
        <v>8891507</v>
      </c>
      <c r="N25" s="16">
        <v>5976779</v>
      </c>
      <c r="O25" s="16">
        <v>4215385</v>
      </c>
      <c r="P25" s="16">
        <v>11256383</v>
      </c>
      <c r="Q25" s="16">
        <v>47557791</v>
      </c>
      <c r="R25" s="16">
        <v>1219787</v>
      </c>
      <c r="S25" s="16">
        <f t="shared" si="1"/>
        <v>277607213</v>
      </c>
      <c r="T25" s="17"/>
      <c r="U25" s="17"/>
    </row>
    <row r="26" spans="1:21" s="7" customFormat="1" ht="15.75" x14ac:dyDescent="0.25">
      <c r="A26" s="81" t="s">
        <v>51</v>
      </c>
      <c r="B26" s="82" t="s">
        <v>57</v>
      </c>
      <c r="C26" s="16">
        <v>223641</v>
      </c>
      <c r="D26" s="16">
        <v>102685407</v>
      </c>
      <c r="E26" s="16">
        <v>82284007</v>
      </c>
      <c r="F26" s="16">
        <v>35679123</v>
      </c>
      <c r="G26" s="16">
        <v>26364053</v>
      </c>
      <c r="H26" s="16">
        <v>130331122</v>
      </c>
      <c r="I26" s="16">
        <v>36011485</v>
      </c>
      <c r="J26" s="16"/>
      <c r="K26" s="16">
        <v>318881539</v>
      </c>
      <c r="L26" s="16">
        <v>203555096</v>
      </c>
      <c r="M26" s="16">
        <v>1346282</v>
      </c>
      <c r="N26" s="16">
        <v>40346778</v>
      </c>
      <c r="O26" s="16">
        <v>8592736</v>
      </c>
      <c r="P26" s="16">
        <v>201182303</v>
      </c>
      <c r="Q26" s="16">
        <v>108397354</v>
      </c>
      <c r="R26" s="16">
        <v>13182737</v>
      </c>
      <c r="S26" s="16">
        <f t="shared" si="1"/>
        <v>1309063663</v>
      </c>
      <c r="T26" s="17"/>
      <c r="U26" s="17"/>
    </row>
    <row r="27" spans="1:21" s="7" customFormat="1" ht="15.75" x14ac:dyDescent="0.25">
      <c r="A27" s="81" t="s">
        <v>52</v>
      </c>
      <c r="B27" s="82" t="s">
        <v>57</v>
      </c>
      <c r="C27" s="16">
        <v>24008</v>
      </c>
      <c r="D27" s="16">
        <v>3080902</v>
      </c>
      <c r="E27" s="16">
        <v>2793010</v>
      </c>
      <c r="F27" s="16">
        <v>2003281</v>
      </c>
      <c r="G27" s="16">
        <v>4845471</v>
      </c>
      <c r="H27" s="16">
        <v>66991565</v>
      </c>
      <c r="I27" s="16">
        <v>803922</v>
      </c>
      <c r="J27" s="16"/>
      <c r="K27" s="16">
        <v>28242562</v>
      </c>
      <c r="L27" s="16">
        <v>61408817</v>
      </c>
      <c r="M27" s="16">
        <v>167688</v>
      </c>
      <c r="N27" s="16">
        <v>281377</v>
      </c>
      <c r="O27" s="16">
        <v>17708804</v>
      </c>
      <c r="P27" s="16">
        <v>2453676</v>
      </c>
      <c r="Q27" s="16">
        <v>8362745</v>
      </c>
      <c r="R27" s="16">
        <v>191921</v>
      </c>
      <c r="S27" s="16">
        <f t="shared" si="1"/>
        <v>199359749</v>
      </c>
      <c r="T27" s="17"/>
      <c r="U27" s="17"/>
    </row>
    <row r="28" spans="1:21" s="7" customFormat="1" ht="15.75" x14ac:dyDescent="0.25">
      <c r="A28" s="81" t="s">
        <v>53</v>
      </c>
      <c r="B28" s="82" t="s">
        <v>57</v>
      </c>
      <c r="C28" s="16">
        <v>1282730</v>
      </c>
      <c r="D28" s="16">
        <v>8753794</v>
      </c>
      <c r="E28" s="16">
        <v>11126065</v>
      </c>
      <c r="F28" s="16">
        <v>6311576</v>
      </c>
      <c r="G28" s="16">
        <v>12889602</v>
      </c>
      <c r="H28" s="16">
        <v>17597847</v>
      </c>
      <c r="I28" s="16">
        <v>2960761</v>
      </c>
      <c r="J28" s="16"/>
      <c r="K28" s="16">
        <v>17563865</v>
      </c>
      <c r="L28" s="16">
        <v>74058588</v>
      </c>
      <c r="M28" s="16">
        <v>1472104</v>
      </c>
      <c r="N28" s="16">
        <v>27113461</v>
      </c>
      <c r="O28" s="16">
        <v>37674983</v>
      </c>
      <c r="P28" s="16">
        <v>6710860</v>
      </c>
      <c r="Q28" s="16">
        <v>6793517</v>
      </c>
      <c r="R28" s="16">
        <v>589760</v>
      </c>
      <c r="S28" s="16">
        <f t="shared" si="1"/>
        <v>232899513</v>
      </c>
      <c r="T28" s="17"/>
      <c r="U28" s="17"/>
    </row>
    <row r="29" spans="1:21" s="7" customFormat="1" ht="15.75" x14ac:dyDescent="0.25">
      <c r="A29" s="81" t="s">
        <v>54</v>
      </c>
      <c r="B29" s="82" t="s">
        <v>57</v>
      </c>
      <c r="C29" s="16">
        <v>131414</v>
      </c>
      <c r="D29" s="16">
        <v>67390391</v>
      </c>
      <c r="E29" s="16">
        <v>15162898</v>
      </c>
      <c r="F29" s="16">
        <v>16937601</v>
      </c>
      <c r="G29" s="16">
        <v>17587348</v>
      </c>
      <c r="H29" s="16">
        <v>33340505</v>
      </c>
      <c r="I29" s="16">
        <v>21882495</v>
      </c>
      <c r="J29" s="16"/>
      <c r="K29" s="16">
        <v>64728916</v>
      </c>
      <c r="L29" s="16">
        <v>106073954</v>
      </c>
      <c r="M29" s="16">
        <v>6607984</v>
      </c>
      <c r="N29" s="16">
        <v>23114334</v>
      </c>
      <c r="O29" s="16">
        <v>37198898</v>
      </c>
      <c r="P29" s="16">
        <v>33225937</v>
      </c>
      <c r="Q29" s="16">
        <v>29153695</v>
      </c>
      <c r="R29" s="16">
        <v>4484623</v>
      </c>
      <c r="S29" s="16">
        <f t="shared" si="1"/>
        <v>477020993</v>
      </c>
      <c r="T29" s="17"/>
      <c r="U29" s="17"/>
    </row>
    <row r="30" spans="1:21" s="7" customFormat="1" ht="15.75" x14ac:dyDescent="0.25">
      <c r="A30" s="81" t="s">
        <v>55</v>
      </c>
      <c r="B30" s="82" t="s">
        <v>57</v>
      </c>
      <c r="C30" s="16">
        <v>5103633</v>
      </c>
      <c r="D30" s="16">
        <v>297032971</v>
      </c>
      <c r="E30" s="16">
        <v>199900997</v>
      </c>
      <c r="F30" s="16">
        <v>27937601</v>
      </c>
      <c r="G30" s="16">
        <v>71546269</v>
      </c>
      <c r="H30" s="16">
        <v>70474307</v>
      </c>
      <c r="I30" s="16">
        <v>29629505</v>
      </c>
      <c r="J30" s="16"/>
      <c r="K30" s="16">
        <v>123147885</v>
      </c>
      <c r="L30" s="16">
        <v>190075389</v>
      </c>
      <c r="M30" s="16">
        <v>13919823</v>
      </c>
      <c r="N30" s="16">
        <v>198053426</v>
      </c>
      <c r="O30" s="16">
        <v>28270693</v>
      </c>
      <c r="P30" s="16">
        <v>87002737</v>
      </c>
      <c r="Q30" s="16">
        <v>42022745</v>
      </c>
      <c r="R30" s="16">
        <v>11788763</v>
      </c>
      <c r="S30" s="16">
        <f t="shared" si="1"/>
        <v>1395906744</v>
      </c>
      <c r="T30" s="17"/>
      <c r="U30" s="17"/>
    </row>
    <row r="31" spans="1:21" s="7" customFormat="1" ht="15.75" x14ac:dyDescent="0.25">
      <c r="A31" s="81" t="s">
        <v>56</v>
      </c>
      <c r="B31" s="82" t="s">
        <v>57</v>
      </c>
      <c r="C31" s="16">
        <v>7219849</v>
      </c>
      <c r="D31" s="16">
        <v>507157803</v>
      </c>
      <c r="E31" s="16">
        <v>352654821</v>
      </c>
      <c r="F31" s="16">
        <v>27347084</v>
      </c>
      <c r="G31" s="16">
        <v>158385006</v>
      </c>
      <c r="H31" s="16">
        <v>349525827</v>
      </c>
      <c r="I31" s="16">
        <v>120153134</v>
      </c>
      <c r="J31" s="16"/>
      <c r="K31" s="16">
        <v>617562873</v>
      </c>
      <c r="L31" s="16">
        <v>707911419</v>
      </c>
      <c r="M31" s="16">
        <v>37293244</v>
      </c>
      <c r="N31" s="16">
        <v>1059897286</v>
      </c>
      <c r="O31" s="16">
        <v>143152506</v>
      </c>
      <c r="P31" s="16">
        <v>363090765</v>
      </c>
      <c r="Q31" s="16">
        <v>257865537</v>
      </c>
      <c r="R31" s="16">
        <v>31622779</v>
      </c>
      <c r="S31" s="16">
        <f t="shared" si="1"/>
        <v>4740839933</v>
      </c>
      <c r="T31" s="17"/>
      <c r="U31" s="17"/>
    </row>
    <row r="32" spans="1:21" s="7" customFormat="1" ht="15.75" x14ac:dyDescent="0.25">
      <c r="A32" s="81" t="s">
        <v>73</v>
      </c>
      <c r="B32" s="82" t="s">
        <v>72</v>
      </c>
      <c r="C32" s="16">
        <v>13091600</v>
      </c>
      <c r="D32" s="16">
        <v>46383302</v>
      </c>
      <c r="E32" s="16">
        <v>83689889</v>
      </c>
      <c r="F32" s="16">
        <v>72087628</v>
      </c>
      <c r="G32" s="16">
        <v>35690000</v>
      </c>
      <c r="H32" s="16">
        <v>64515976</v>
      </c>
      <c r="I32" s="16">
        <v>9029910</v>
      </c>
      <c r="J32" s="16"/>
      <c r="K32" s="16">
        <v>57237282</v>
      </c>
      <c r="L32" s="16">
        <v>200733683</v>
      </c>
      <c r="M32" s="16">
        <v>29442467</v>
      </c>
      <c r="N32" s="16">
        <v>42372410</v>
      </c>
      <c r="O32" s="16">
        <v>24456969</v>
      </c>
      <c r="P32" s="16">
        <v>30660000</v>
      </c>
      <c r="Q32" s="16">
        <v>65325499</v>
      </c>
      <c r="R32" s="16">
        <v>22438186</v>
      </c>
      <c r="S32" s="16">
        <f t="shared" si="1"/>
        <v>797154801</v>
      </c>
      <c r="T32" s="17"/>
      <c r="U32" s="17"/>
    </row>
    <row r="33" spans="1:21" s="4" customFormat="1" ht="15.75" x14ac:dyDescent="0.25">
      <c r="A33" s="77" t="s">
        <v>104</v>
      </c>
      <c r="B33" s="78" t="s">
        <v>72</v>
      </c>
      <c r="C33" s="31">
        <v>484</v>
      </c>
      <c r="D33" s="31">
        <v>189</v>
      </c>
      <c r="E33" s="31">
        <v>513</v>
      </c>
      <c r="F33" s="31">
        <v>659</v>
      </c>
      <c r="G33" s="31">
        <v>249</v>
      </c>
      <c r="H33" s="31">
        <v>419</v>
      </c>
      <c r="I33" s="31">
        <v>134</v>
      </c>
      <c r="J33" s="31">
        <v>813</v>
      </c>
      <c r="K33" s="31">
        <v>316</v>
      </c>
      <c r="L33" s="31">
        <v>1401</v>
      </c>
      <c r="M33" s="31">
        <v>564</v>
      </c>
      <c r="N33" s="31">
        <v>304</v>
      </c>
      <c r="O33" s="31">
        <v>116</v>
      </c>
      <c r="P33" s="31">
        <v>598</v>
      </c>
      <c r="Q33" s="31">
        <v>757</v>
      </c>
      <c r="R33" s="31">
        <v>91</v>
      </c>
      <c r="S33" s="15">
        <f>AVERAGE(C33:R33)</f>
        <v>475.4375</v>
      </c>
      <c r="T33" s="25"/>
      <c r="U33" s="25"/>
    </row>
    <row r="34" spans="1:21" s="7" customFormat="1" ht="15.75" x14ac:dyDescent="0.25">
      <c r="A34" s="81" t="s">
        <v>107</v>
      </c>
      <c r="B34" s="82" t="s">
        <v>72</v>
      </c>
      <c r="C34" s="16">
        <v>43129</v>
      </c>
      <c r="D34" s="16">
        <v>42315</v>
      </c>
      <c r="E34" s="16">
        <v>43096</v>
      </c>
      <c r="F34" s="16">
        <v>30686</v>
      </c>
      <c r="G34" s="16">
        <v>45985</v>
      </c>
      <c r="H34" s="16">
        <v>35250</v>
      </c>
      <c r="I34" s="16">
        <v>57515</v>
      </c>
      <c r="J34" s="16">
        <v>27811</v>
      </c>
      <c r="K34" s="16">
        <v>34975</v>
      </c>
      <c r="L34" s="16">
        <v>23491</v>
      </c>
      <c r="M34" s="16">
        <v>35983</v>
      </c>
      <c r="N34" s="16">
        <v>23491</v>
      </c>
      <c r="O34" s="16">
        <v>49377</v>
      </c>
      <c r="P34" s="16">
        <v>33187</v>
      </c>
      <c r="Q34" s="16">
        <v>28387</v>
      </c>
      <c r="R34" s="16">
        <v>70756</v>
      </c>
      <c r="S34" s="15">
        <f>AVERAGE(C34:R34)</f>
        <v>39089.625</v>
      </c>
      <c r="T34" s="17"/>
      <c r="U34" s="17"/>
    </row>
    <row r="35" spans="1:21" ht="15.75" x14ac:dyDescent="0.25">
      <c r="A35" s="77" t="s">
        <v>108</v>
      </c>
      <c r="B35" s="78" t="s">
        <v>72</v>
      </c>
      <c r="C35" s="22">
        <v>5</v>
      </c>
      <c r="D35" s="22">
        <v>7</v>
      </c>
      <c r="E35" s="22">
        <v>6</v>
      </c>
      <c r="F35" s="22">
        <v>20</v>
      </c>
      <c r="G35" s="22">
        <v>4</v>
      </c>
      <c r="H35" s="22">
        <v>11</v>
      </c>
      <c r="I35" s="22">
        <v>2</v>
      </c>
      <c r="J35" s="22">
        <v>26</v>
      </c>
      <c r="K35" s="22">
        <v>12</v>
      </c>
      <c r="L35" s="22">
        <v>28</v>
      </c>
      <c r="M35" s="22">
        <v>10</v>
      </c>
      <c r="N35" s="22">
        <v>9</v>
      </c>
      <c r="O35" s="22">
        <v>3</v>
      </c>
      <c r="P35" s="22">
        <v>15</v>
      </c>
      <c r="Q35" s="22">
        <v>25</v>
      </c>
      <c r="R35" s="22">
        <v>1</v>
      </c>
      <c r="S35" s="23"/>
      <c r="T35" s="14"/>
      <c r="U35" s="14"/>
    </row>
    <row r="36" spans="1:21" s="7" customFormat="1" ht="15.75" x14ac:dyDescent="0.25">
      <c r="A36" s="81" t="s">
        <v>109</v>
      </c>
      <c r="B36" s="82" t="s">
        <v>72</v>
      </c>
      <c r="C36" s="16">
        <v>205000</v>
      </c>
      <c r="D36" s="16">
        <v>138000</v>
      </c>
      <c r="E36" s="16">
        <v>175000</v>
      </c>
      <c r="F36" s="16">
        <v>107000</v>
      </c>
      <c r="G36" s="16">
        <v>223862</v>
      </c>
      <c r="H36" s="16">
        <v>118000</v>
      </c>
      <c r="I36" s="16">
        <v>241000</v>
      </c>
      <c r="J36" s="16">
        <v>87000</v>
      </c>
      <c r="K36" s="16">
        <v>147500</v>
      </c>
      <c r="L36" s="16">
        <v>81000</v>
      </c>
      <c r="M36" s="16">
        <v>159000</v>
      </c>
      <c r="N36" s="16">
        <v>155000</v>
      </c>
      <c r="O36" s="16">
        <v>209900</v>
      </c>
      <c r="P36" s="16">
        <v>135000</v>
      </c>
      <c r="Q36" s="16">
        <v>107950</v>
      </c>
      <c r="R36" s="16">
        <v>277500</v>
      </c>
      <c r="S36" s="15">
        <f>AVERAGE(C36:R36)</f>
        <v>160482</v>
      </c>
      <c r="T36" s="17"/>
      <c r="U36" s="17"/>
    </row>
    <row r="37" spans="1:21" s="9" customFormat="1" ht="15.75" x14ac:dyDescent="0.25">
      <c r="A37" s="85" t="s">
        <v>110</v>
      </c>
      <c r="B37" s="86" t="s">
        <v>72</v>
      </c>
      <c r="C37" s="29">
        <v>0.129</v>
      </c>
      <c r="D37" s="29">
        <v>8.199999999999999E-2</v>
      </c>
      <c r="E37" s="29">
        <v>-0.02</v>
      </c>
      <c r="F37" s="29">
        <v>-8.0000000000000002E-3</v>
      </c>
      <c r="G37" s="29">
        <v>0.26899999999999996</v>
      </c>
      <c r="H37" s="29">
        <v>7.2999999999999995E-2</v>
      </c>
      <c r="I37" s="29">
        <v>0.111</v>
      </c>
      <c r="J37" s="29">
        <v>-3.3000000000000002E-2</v>
      </c>
      <c r="K37" s="29">
        <v>9.3000000000000013E-2</v>
      </c>
      <c r="L37" s="29">
        <v>1.9E-2</v>
      </c>
      <c r="M37" s="29">
        <v>9.6999999999999989E-2</v>
      </c>
      <c r="N37" s="29">
        <v>9.9000000000000005E-2</v>
      </c>
      <c r="O37" s="29">
        <v>0</v>
      </c>
      <c r="P37" s="29">
        <v>0</v>
      </c>
      <c r="Q37" s="29">
        <v>3.7999999999999999E-2</v>
      </c>
      <c r="R37" s="29">
        <v>5.5E-2</v>
      </c>
      <c r="S37" s="29">
        <v>0</v>
      </c>
      <c r="T37" s="30"/>
      <c r="U37" s="30"/>
    </row>
    <row r="38" spans="1:21" s="7" customFormat="1" ht="15.75" x14ac:dyDescent="0.25">
      <c r="A38" s="81" t="s">
        <v>58</v>
      </c>
      <c r="B38" s="82" t="s">
        <v>36</v>
      </c>
      <c r="C38" s="16">
        <v>324368.80599999998</v>
      </c>
      <c r="D38" s="16">
        <v>2003081.69</v>
      </c>
      <c r="E38" s="16">
        <v>1722635.334</v>
      </c>
      <c r="F38" s="16">
        <v>1014923.593</v>
      </c>
      <c r="G38" s="16">
        <v>1405032.2039999999</v>
      </c>
      <c r="H38" s="16">
        <v>2442202.5060000001</v>
      </c>
      <c r="I38" s="16">
        <v>1399845.7879999999</v>
      </c>
      <c r="J38" s="16"/>
      <c r="K38" s="16">
        <v>3107874.5070000002</v>
      </c>
      <c r="L38" s="16">
        <v>3796786.1949999998</v>
      </c>
      <c r="M38" s="16">
        <v>659007.58700000006</v>
      </c>
      <c r="N38" s="16">
        <v>1973241.5190000001</v>
      </c>
      <c r="O38" s="16">
        <v>1226397.047</v>
      </c>
      <c r="P38" s="16">
        <v>2446998.2200000002</v>
      </c>
      <c r="Q38" s="16">
        <v>1826362.9450000001</v>
      </c>
      <c r="R38" s="16">
        <v>770636.94</v>
      </c>
      <c r="S38" s="16"/>
      <c r="T38" s="17"/>
      <c r="U38" s="17"/>
    </row>
    <row r="39" spans="1:21" ht="15.75" x14ac:dyDescent="0.25">
      <c r="A39" s="77" t="s">
        <v>59</v>
      </c>
      <c r="B39" s="78" t="s">
        <v>36</v>
      </c>
      <c r="C39" s="23">
        <v>27.82</v>
      </c>
      <c r="D39" s="23">
        <v>24.89</v>
      </c>
      <c r="E39" s="23">
        <v>28.8</v>
      </c>
      <c r="F39" s="23">
        <v>36.950000000000003</v>
      </c>
      <c r="G39" s="23">
        <v>30.63</v>
      </c>
      <c r="H39" s="23">
        <v>34.46</v>
      </c>
      <c r="I39" s="23">
        <v>24.42</v>
      </c>
      <c r="J39" s="22"/>
      <c r="K39" s="23">
        <v>30.89</v>
      </c>
      <c r="L39" s="23">
        <v>34.950000000000003</v>
      </c>
      <c r="M39" s="23">
        <v>28.67</v>
      </c>
      <c r="N39" s="23">
        <v>24.1</v>
      </c>
      <c r="O39" s="23">
        <v>23.6</v>
      </c>
      <c r="P39" s="23">
        <v>24.8</v>
      </c>
      <c r="Q39" s="23">
        <v>34.28</v>
      </c>
      <c r="R39" s="23">
        <v>29.82</v>
      </c>
      <c r="S39" s="23"/>
      <c r="T39" s="14"/>
      <c r="U39" s="14"/>
    </row>
    <row r="40" spans="1:21" s="7" customFormat="1" ht="15.75" x14ac:dyDescent="0.25">
      <c r="A40" s="81" t="s">
        <v>70</v>
      </c>
      <c r="B40" s="82" t="s">
        <v>71</v>
      </c>
      <c r="C40" s="16">
        <v>519806.35700000002</v>
      </c>
      <c r="D40" s="16">
        <v>2747220.8160000001</v>
      </c>
      <c r="E40" s="16">
        <v>2465059.179</v>
      </c>
      <c r="F40" s="16">
        <v>1384832.1089999999</v>
      </c>
      <c r="G40" s="16">
        <v>2378718.3670000001</v>
      </c>
      <c r="H40" s="16">
        <v>3234936.4640000002</v>
      </c>
      <c r="I40" s="16">
        <v>1999779.6969999999</v>
      </c>
      <c r="J40" s="16"/>
      <c r="K40" s="16">
        <v>4979128.2860000003</v>
      </c>
      <c r="L40" s="16">
        <v>4166891.7790000001</v>
      </c>
      <c r="M40" s="16">
        <v>1007325.608</v>
      </c>
      <c r="N40" s="16">
        <v>2794861.9190000002</v>
      </c>
      <c r="O40" s="16">
        <v>1759258.9920000001</v>
      </c>
      <c r="P40" s="16">
        <v>3571195.5759999999</v>
      </c>
      <c r="Q40" s="16">
        <v>2497947.2059999998</v>
      </c>
      <c r="R40" s="16">
        <v>1147371.4750000001</v>
      </c>
      <c r="S40" s="16"/>
      <c r="T40" s="17"/>
      <c r="U40" s="17"/>
    </row>
    <row r="41" spans="1:21" s="4" customFormat="1" ht="15.75" x14ac:dyDescent="0.25">
      <c r="A41" s="77" t="s">
        <v>96</v>
      </c>
      <c r="B41" s="78" t="s">
        <v>72</v>
      </c>
      <c r="C41" s="32">
        <v>18.591158872862753</v>
      </c>
      <c r="D41" s="32">
        <v>17.245600366419573</v>
      </c>
      <c r="E41" s="32">
        <v>20.02552781647044</v>
      </c>
      <c r="F41" s="32">
        <v>26.642099111497132</v>
      </c>
      <c r="G41" s="32">
        <v>18.549569210581446</v>
      </c>
      <c r="H41" s="32">
        <v>27.241330749220751</v>
      </c>
      <c r="I41" s="32">
        <v>16.498951184272492</v>
      </c>
      <c r="J41" s="32">
        <v>25.912343240735368</v>
      </c>
      <c r="K41" s="32">
        <v>20.688073119738249</v>
      </c>
      <c r="L41" s="32">
        <v>34.057855116661528</v>
      </c>
      <c r="M41" s="32">
        <v>19.157112832001502</v>
      </c>
      <c r="N41" s="32">
        <v>16.678829128356401</v>
      </c>
      <c r="O41" s="32">
        <v>18.788067762515826</v>
      </c>
      <c r="P41" s="32">
        <v>16.681204340947865</v>
      </c>
      <c r="Q41" s="32">
        <v>26.538024161166895</v>
      </c>
      <c r="R41" s="32">
        <v>19.916865141915281</v>
      </c>
      <c r="S41" s="33"/>
      <c r="T41" s="25"/>
      <c r="U41" s="25"/>
    </row>
    <row r="42" spans="1:21" s="4" customFormat="1" ht="15.75" x14ac:dyDescent="0.25">
      <c r="A42" s="77" t="s">
        <v>97</v>
      </c>
      <c r="B42" s="78" t="s">
        <v>72</v>
      </c>
      <c r="C42" s="32">
        <v>17.202214823950591</v>
      </c>
      <c r="D42" s="32">
        <v>17.223970638991194</v>
      </c>
      <c r="E42" s="32">
        <v>20.156284459109344</v>
      </c>
      <c r="F42" s="32">
        <v>25.643454338566539</v>
      </c>
      <c r="G42" s="32">
        <v>19.586866150505628</v>
      </c>
      <c r="H42" s="32">
        <v>27.164976629477557</v>
      </c>
      <c r="I42" s="32">
        <v>16.667887571478531</v>
      </c>
      <c r="J42" s="32">
        <v>25.802650538696209</v>
      </c>
      <c r="K42" s="32">
        <v>21.061941875957739</v>
      </c>
      <c r="L42" s="32">
        <v>34.628402878752432</v>
      </c>
      <c r="M42" s="32">
        <v>17.956541905839352</v>
      </c>
      <c r="N42" s="32">
        <v>16.895357566898351</v>
      </c>
      <c r="O42" s="32">
        <v>18.212247874995327</v>
      </c>
      <c r="P42" s="32">
        <v>18.11391127364336</v>
      </c>
      <c r="Q42" s="32">
        <v>25.030300804183401</v>
      </c>
      <c r="R42" s="32">
        <v>20.583873433273894</v>
      </c>
      <c r="S42" s="33"/>
      <c r="T42" s="25"/>
      <c r="U42" s="25"/>
    </row>
    <row r="43" spans="1:21" s="4" customFormat="1" ht="15.75" x14ac:dyDescent="0.25">
      <c r="A43" s="77" t="s">
        <v>98</v>
      </c>
      <c r="B43" s="78" t="s">
        <v>72</v>
      </c>
      <c r="C43" s="33">
        <v>8.0742163908936853</v>
      </c>
      <c r="D43" s="33">
        <v>0.12557921678880954</v>
      </c>
      <c r="E43" s="33">
        <v>-0.64871401722955024</v>
      </c>
      <c r="F43" s="33">
        <v>3.8943457450998658</v>
      </c>
      <c r="G43" s="33">
        <v>-5.295880065517296</v>
      </c>
      <c r="H43" s="33">
        <v>0.2810755951850854</v>
      </c>
      <c r="I43" s="33">
        <v>-1.013544076785807</v>
      </c>
      <c r="J43" s="33">
        <v>0.4251218372881973</v>
      </c>
      <c r="K43" s="33">
        <v>-1.7750915771269058</v>
      </c>
      <c r="L43" s="33">
        <v>-1.6476294447902038</v>
      </c>
      <c r="M43" s="33">
        <v>6.685980699723328</v>
      </c>
      <c r="N43" s="33">
        <v>-1.2815854159025057</v>
      </c>
      <c r="O43" s="33">
        <v>3.1617178256785983</v>
      </c>
      <c r="P43" s="33">
        <v>-7.909428897226384</v>
      </c>
      <c r="Q43" s="33">
        <v>6.0235926398914978</v>
      </c>
      <c r="R43" s="33">
        <v>-3.2404410837485615</v>
      </c>
      <c r="S43" s="33"/>
      <c r="T43" s="25"/>
      <c r="U43" s="25"/>
    </row>
    <row r="44" spans="1:21" s="10" customFormat="1" ht="15.75" x14ac:dyDescent="0.25">
      <c r="A44" s="81" t="s">
        <v>100</v>
      </c>
      <c r="B44" s="82" t="s">
        <v>93</v>
      </c>
      <c r="C44" s="34">
        <v>95196.072409344619</v>
      </c>
      <c r="D44" s="34">
        <v>97350.412202379288</v>
      </c>
      <c r="E44" s="34">
        <v>87711.886387120001</v>
      </c>
      <c r="F44" s="34">
        <v>51282.189289379967</v>
      </c>
      <c r="G44" s="34">
        <v>110639.6783208854</v>
      </c>
      <c r="H44" s="34">
        <v>57819.019818446344</v>
      </c>
      <c r="I44" s="34">
        <v>126661.7926702557</v>
      </c>
      <c r="J44" s="34">
        <v>44441.419540177863</v>
      </c>
      <c r="K44" s="34">
        <v>90869.341364620399</v>
      </c>
      <c r="L44" s="34">
        <v>30729.25116934875</v>
      </c>
      <c r="M44" s="34">
        <v>69776.722239345341</v>
      </c>
      <c r="N44" s="34">
        <v>118556.11743410082</v>
      </c>
      <c r="O44" s="34">
        <v>120863.52497264469</v>
      </c>
      <c r="P44" s="34">
        <v>84108.852140200644</v>
      </c>
      <c r="Q44" s="34">
        <v>43927.612960683509</v>
      </c>
      <c r="R44" s="34">
        <v>135283.01605561783</v>
      </c>
      <c r="S44" s="15">
        <f>AVERAGE(C44:R44)</f>
        <v>85326.056810909446</v>
      </c>
      <c r="T44" s="35"/>
      <c r="U44" s="35"/>
    </row>
    <row r="45" spans="1:21" s="4" customFormat="1" ht="15.75" x14ac:dyDescent="0.25">
      <c r="A45" s="77" t="s">
        <v>101</v>
      </c>
      <c r="B45" s="78" t="s">
        <v>93</v>
      </c>
      <c r="C45" s="33">
        <v>5.0323241764870223</v>
      </c>
      <c r="D45" s="33">
        <v>5.3758715259438103</v>
      </c>
      <c r="E45" s="33">
        <v>6.175848182821583</v>
      </c>
      <c r="F45" s="33">
        <v>-19.767743375242112</v>
      </c>
      <c r="G45" s="33">
        <v>6.5773442696917455</v>
      </c>
      <c r="H45" s="33">
        <v>-12.554093624931554</v>
      </c>
      <c r="I45" s="33">
        <v>8.894366396161363</v>
      </c>
      <c r="J45" s="33">
        <v>10.492989232076651</v>
      </c>
      <c r="K45" s="33">
        <v>-14.089220905211835</v>
      </c>
      <c r="L45" s="33">
        <v>6.9055495224173118</v>
      </c>
      <c r="M45" s="33">
        <v>-2.9343659742854293</v>
      </c>
      <c r="N45" s="33">
        <v>-8.6014706965765377</v>
      </c>
      <c r="O45" s="33">
        <v>-9.3355844597990991</v>
      </c>
      <c r="P45" s="33">
        <v>8.7579329819171239</v>
      </c>
      <c r="Q45" s="33">
        <v>22.513464484546144</v>
      </c>
      <c r="R45" s="33">
        <v>12.388546635905175</v>
      </c>
      <c r="S45" s="33"/>
      <c r="T45" s="25"/>
      <c r="U45" s="25"/>
    </row>
    <row r="46" spans="1:21" s="4" customFormat="1" ht="15.75" x14ac:dyDescent="0.25">
      <c r="A46" s="77" t="s">
        <v>102</v>
      </c>
      <c r="B46" s="78"/>
      <c r="C46" s="36">
        <v>4.3899999999999997</v>
      </c>
      <c r="D46" s="36">
        <v>4.96</v>
      </c>
      <c r="E46" s="36">
        <v>4.32</v>
      </c>
      <c r="F46" s="36">
        <v>3.01</v>
      </c>
      <c r="G46" s="36">
        <v>5.3</v>
      </c>
      <c r="H46" s="36">
        <v>2.17</v>
      </c>
      <c r="I46" s="36">
        <v>3.04</v>
      </c>
      <c r="J46" s="36">
        <v>4.07</v>
      </c>
      <c r="K46" s="36">
        <v>2.23</v>
      </c>
      <c r="L46" s="36">
        <v>1.8140000000000001</v>
      </c>
      <c r="M46" s="36">
        <v>2.9</v>
      </c>
      <c r="N46" s="36">
        <v>6.47</v>
      </c>
      <c r="O46" s="36">
        <v>2.4700000000000002</v>
      </c>
      <c r="P46" s="36">
        <v>4.1100000000000003</v>
      </c>
      <c r="Q46" s="36">
        <v>2.89</v>
      </c>
      <c r="R46" s="36">
        <v>5.24</v>
      </c>
      <c r="S46" s="33"/>
      <c r="T46" s="25"/>
      <c r="U46" s="25"/>
    </row>
    <row r="47" spans="1:21" s="10" customFormat="1" ht="15.75" x14ac:dyDescent="0.25">
      <c r="A47" s="81" t="s">
        <v>126</v>
      </c>
      <c r="B47" s="82" t="s">
        <v>72</v>
      </c>
      <c r="C47" s="37">
        <v>18552100</v>
      </c>
      <c r="D47" s="38">
        <v>280636180</v>
      </c>
      <c r="E47" s="38">
        <v>133328060</v>
      </c>
      <c r="F47" s="38">
        <v>125260951</v>
      </c>
      <c r="G47" s="38">
        <v>83584334</v>
      </c>
      <c r="H47" s="38">
        <v>407361580</v>
      </c>
      <c r="I47" s="38">
        <v>107277730</v>
      </c>
      <c r="J47" s="38">
        <v>273463310</v>
      </c>
      <c r="K47" s="38">
        <v>462440560</v>
      </c>
      <c r="L47" s="38">
        <v>1229786081</v>
      </c>
      <c r="M47" s="38">
        <v>51721880</v>
      </c>
      <c r="N47" s="38">
        <v>275586922</v>
      </c>
      <c r="O47" s="38">
        <v>233404430</v>
      </c>
      <c r="P47" s="38">
        <v>381470300</v>
      </c>
      <c r="Q47" s="38">
        <v>266653380</v>
      </c>
      <c r="R47" s="38">
        <v>40734770</v>
      </c>
      <c r="S47" s="16">
        <f>SUM(C47:R47)</f>
        <v>4371262568</v>
      </c>
      <c r="T47" s="35"/>
      <c r="U47" s="35"/>
    </row>
    <row r="48" spans="1:21" s="4" customFormat="1" ht="15.75" x14ac:dyDescent="0.25">
      <c r="A48" s="77" t="s">
        <v>127</v>
      </c>
      <c r="B48" s="78" t="s">
        <v>72</v>
      </c>
      <c r="C48" s="39">
        <v>5.8235815680505896</v>
      </c>
      <c r="D48" s="40">
        <v>14.21394942627302</v>
      </c>
      <c r="E48" s="40">
        <v>7.8382107215655026</v>
      </c>
      <c r="F48" s="40">
        <v>12.562464956106187</v>
      </c>
      <c r="G48" s="40">
        <v>6.1338155421841645</v>
      </c>
      <c r="H48" s="40">
        <v>16.739702100338583</v>
      </c>
      <c r="I48" s="40">
        <v>7.2154837689827191</v>
      </c>
      <c r="J48" s="40">
        <v>14.241441972656544</v>
      </c>
      <c r="K48" s="40">
        <v>15.063950112471533</v>
      </c>
      <c r="L48" s="40">
        <v>31.783097605408816</v>
      </c>
      <c r="M48" s="40">
        <v>7.959006965806088</v>
      </c>
      <c r="N48" s="40">
        <v>14.132547779924407</v>
      </c>
      <c r="O48" s="40">
        <v>19.31910988574473</v>
      </c>
      <c r="P48" s="40">
        <v>16.002571229054137</v>
      </c>
      <c r="Q48" s="40">
        <v>14.681128251563313</v>
      </c>
      <c r="R48" s="40">
        <v>5.4363191207406487</v>
      </c>
      <c r="S48" s="33"/>
      <c r="T48" s="25"/>
      <c r="U48" s="25"/>
    </row>
    <row r="49" spans="1:21" s="10" customFormat="1" ht="15.75" x14ac:dyDescent="0.25">
      <c r="A49" s="81" t="s">
        <v>128</v>
      </c>
      <c r="B49" s="82" t="s">
        <v>72</v>
      </c>
      <c r="C49" s="41">
        <v>3111530</v>
      </c>
      <c r="D49" s="42">
        <v>70856390</v>
      </c>
      <c r="E49" s="42">
        <v>136189610</v>
      </c>
      <c r="F49" s="42">
        <v>23742380</v>
      </c>
      <c r="G49" s="42">
        <v>16694815</v>
      </c>
      <c r="H49" s="42">
        <v>63433200</v>
      </c>
      <c r="I49" s="42">
        <v>6548010</v>
      </c>
      <c r="J49" s="42">
        <v>69552410</v>
      </c>
      <c r="K49" s="42">
        <v>182102760</v>
      </c>
      <c r="L49" s="42">
        <v>168743270</v>
      </c>
      <c r="M49" s="42">
        <v>28497700</v>
      </c>
      <c r="N49" s="42">
        <v>253226880</v>
      </c>
      <c r="O49" s="42">
        <v>51885510</v>
      </c>
      <c r="P49" s="42">
        <v>223126200</v>
      </c>
      <c r="Q49" s="42">
        <v>108727220</v>
      </c>
      <c r="R49" s="42">
        <v>11936190</v>
      </c>
      <c r="S49" s="16">
        <f>SUM(C49:R49)</f>
        <v>1418374075</v>
      </c>
      <c r="T49" s="35"/>
      <c r="U49" s="35"/>
    </row>
    <row r="50" spans="1:21" s="4" customFormat="1" ht="15.75" x14ac:dyDescent="0.25">
      <c r="A50" s="77" t="s">
        <v>129</v>
      </c>
      <c r="B50" s="78" t="s">
        <v>72</v>
      </c>
      <c r="C50" s="39">
        <v>0.97672224472897684</v>
      </c>
      <c r="D50" s="40">
        <v>3.5888072022227409</v>
      </c>
      <c r="E50" s="40">
        <v>8.0064381141360972</v>
      </c>
      <c r="F50" s="40">
        <v>2.3811316642850366</v>
      </c>
      <c r="G50" s="40">
        <v>1.2251448425836511</v>
      </c>
      <c r="H50" s="40">
        <v>2.6066593498365687</v>
      </c>
      <c r="I50" s="40">
        <v>0.44041815458004691</v>
      </c>
      <c r="J50" s="40">
        <v>3.6221554221420664</v>
      </c>
      <c r="K50" s="40">
        <v>5.9319772728918423</v>
      </c>
      <c r="L50" s="40">
        <v>4.3610705174877102</v>
      </c>
      <c r="M50" s="40">
        <v>4.385250358445056</v>
      </c>
      <c r="N50" s="40">
        <v>12.985888280871267</v>
      </c>
      <c r="O50" s="40">
        <v>4.2946137276310781</v>
      </c>
      <c r="P50" s="40">
        <v>9.3600810038636801</v>
      </c>
      <c r="Q50" s="40">
        <v>5.9861917417133048</v>
      </c>
      <c r="R50" s="40">
        <v>1.5929619321722777</v>
      </c>
      <c r="S50" s="33"/>
      <c r="T50" s="25"/>
      <c r="U50" s="25"/>
    </row>
    <row r="51" spans="1:21" s="11" customFormat="1" ht="15.75" x14ac:dyDescent="0.25">
      <c r="A51" s="87" t="s">
        <v>130</v>
      </c>
      <c r="B51" s="88" t="s">
        <v>72</v>
      </c>
      <c r="C51" s="43"/>
      <c r="D51" s="44">
        <v>553840</v>
      </c>
      <c r="E51" s="44">
        <v>5310100</v>
      </c>
      <c r="F51" s="44"/>
      <c r="G51" s="44">
        <v>931560</v>
      </c>
      <c r="H51" s="44">
        <v>3002800</v>
      </c>
      <c r="I51" s="44">
        <v>6684830</v>
      </c>
      <c r="J51" s="44">
        <v>3463290</v>
      </c>
      <c r="K51" s="44">
        <v>33947480</v>
      </c>
      <c r="L51" s="44">
        <v>83015135</v>
      </c>
      <c r="M51" s="44">
        <v>202580</v>
      </c>
      <c r="N51" s="44">
        <v>2623970</v>
      </c>
      <c r="O51" s="44">
        <v>674870</v>
      </c>
      <c r="P51" s="44">
        <v>1045600</v>
      </c>
      <c r="Q51" s="44">
        <v>1184120</v>
      </c>
      <c r="R51" s="44">
        <v>755440</v>
      </c>
      <c r="S51" s="16">
        <f>SUM(C51:R51)</f>
        <v>143395615</v>
      </c>
      <c r="T51" s="45"/>
      <c r="U51" s="45"/>
    </row>
    <row r="52" spans="1:21" s="4" customFormat="1" ht="15.75" x14ac:dyDescent="0.25">
      <c r="A52" s="77" t="s">
        <v>131</v>
      </c>
      <c r="B52" s="78" t="s">
        <v>72</v>
      </c>
      <c r="C52" s="46"/>
      <c r="D52" s="47">
        <v>2.8051457051072495E-2</v>
      </c>
      <c r="E52" s="47">
        <v>0.31217496716433868</v>
      </c>
      <c r="F52" s="47"/>
      <c r="G52" s="47">
        <v>6.8362298687180786E-2</v>
      </c>
      <c r="H52" s="47">
        <v>0.12339400654056944</v>
      </c>
      <c r="I52" s="47">
        <v>0.44962064692652193</v>
      </c>
      <c r="J52" s="47">
        <v>0.18036146629499103</v>
      </c>
      <c r="K52" s="47">
        <v>1.1058354076124401</v>
      </c>
      <c r="L52" s="47">
        <v>2.1454773144657096</v>
      </c>
      <c r="M52" s="47">
        <v>3.117318301525384E-2</v>
      </c>
      <c r="N52" s="47">
        <v>0.13456147022132003</v>
      </c>
      <c r="O52" s="47">
        <v>5.5859641089899395E-2</v>
      </c>
      <c r="P52" s="47">
        <v>4.3862624369705866E-2</v>
      </c>
      <c r="Q52" s="47">
        <v>6.5194064238905017E-2</v>
      </c>
      <c r="R52" s="47">
        <v>0.10081836516009091</v>
      </c>
      <c r="S52" s="33"/>
      <c r="T52" s="25"/>
      <c r="U52" s="25"/>
    </row>
    <row r="53" spans="1:21" s="4" customFormat="1" ht="15.75" x14ac:dyDescent="0.25">
      <c r="A53" s="89" t="s">
        <v>184</v>
      </c>
      <c r="B53" s="90" t="s">
        <v>181</v>
      </c>
      <c r="C53" s="22">
        <v>19</v>
      </c>
      <c r="D53" s="22">
        <v>133</v>
      </c>
      <c r="E53" s="22">
        <v>93</v>
      </c>
      <c r="F53" s="22">
        <v>55</v>
      </c>
      <c r="G53" s="22">
        <v>73</v>
      </c>
      <c r="H53" s="22">
        <v>136</v>
      </c>
      <c r="I53" s="22">
        <v>58</v>
      </c>
      <c r="J53" s="22">
        <v>139</v>
      </c>
      <c r="K53" s="22">
        <v>268</v>
      </c>
      <c r="L53" s="22">
        <v>204</v>
      </c>
      <c r="M53" s="22">
        <v>47</v>
      </c>
      <c r="N53" s="22">
        <v>9</v>
      </c>
      <c r="O53" s="22">
        <v>44</v>
      </c>
      <c r="P53" s="22">
        <v>198</v>
      </c>
      <c r="Q53" s="22">
        <v>85</v>
      </c>
      <c r="R53" s="22">
        <v>19</v>
      </c>
      <c r="S53" s="19">
        <f>SUM(C53:R53)</f>
        <v>1580</v>
      </c>
      <c r="T53" s="25"/>
      <c r="U53" s="25"/>
    </row>
    <row r="54" spans="1:21" s="4" customFormat="1" ht="15.75" x14ac:dyDescent="0.25">
      <c r="A54" s="89" t="s">
        <v>185</v>
      </c>
      <c r="B54" s="90" t="s">
        <v>181</v>
      </c>
      <c r="C54" s="22">
        <v>48</v>
      </c>
      <c r="D54" s="22">
        <v>482</v>
      </c>
      <c r="E54" s="22">
        <v>318</v>
      </c>
      <c r="F54" s="22">
        <v>278</v>
      </c>
      <c r="G54" s="22">
        <v>282</v>
      </c>
      <c r="H54" s="22">
        <v>564</v>
      </c>
      <c r="I54" s="22">
        <v>220</v>
      </c>
      <c r="J54" s="22">
        <v>629</v>
      </c>
      <c r="K54" s="22">
        <v>851</v>
      </c>
      <c r="L54" s="22">
        <v>1255</v>
      </c>
      <c r="M54" s="22">
        <v>152</v>
      </c>
      <c r="N54" s="22">
        <v>43</v>
      </c>
      <c r="O54" s="22">
        <v>335</v>
      </c>
      <c r="P54" s="22">
        <v>558</v>
      </c>
      <c r="Q54" s="22">
        <v>512</v>
      </c>
      <c r="R54" s="22">
        <v>102</v>
      </c>
      <c r="S54" s="19">
        <f>SUM(C54:R54)</f>
        <v>6629</v>
      </c>
      <c r="T54" s="25"/>
      <c r="U54" s="25"/>
    </row>
    <row r="55" spans="1:21" s="4" customFormat="1" ht="15.75" x14ac:dyDescent="0.25">
      <c r="A55" s="89" t="s">
        <v>186</v>
      </c>
      <c r="B55" s="90" t="s">
        <v>181</v>
      </c>
      <c r="C55" s="22">
        <v>8</v>
      </c>
      <c r="D55" s="22">
        <v>133</v>
      </c>
      <c r="E55" s="22">
        <v>118</v>
      </c>
      <c r="F55" s="22">
        <v>68</v>
      </c>
      <c r="G55" s="22">
        <v>79</v>
      </c>
      <c r="H55" s="22">
        <v>225</v>
      </c>
      <c r="I55" s="22">
        <v>91</v>
      </c>
      <c r="J55" s="22">
        <v>147</v>
      </c>
      <c r="K55" s="22">
        <v>175</v>
      </c>
      <c r="L55" s="22">
        <v>390</v>
      </c>
      <c r="M55" s="22">
        <v>35</v>
      </c>
      <c r="N55" s="22">
        <v>6</v>
      </c>
      <c r="O55" s="22">
        <v>95</v>
      </c>
      <c r="P55" s="22">
        <v>181</v>
      </c>
      <c r="Q55" s="22">
        <v>139</v>
      </c>
      <c r="R55" s="22">
        <v>61</v>
      </c>
      <c r="S55" s="19">
        <f>SUM(C55:R55)</f>
        <v>1951</v>
      </c>
      <c r="T55" s="25"/>
      <c r="U55" s="25"/>
    </row>
    <row r="56" spans="1:21" s="4" customFormat="1" ht="15.75" x14ac:dyDescent="0.25">
      <c r="A56" s="89" t="s">
        <v>187</v>
      </c>
      <c r="B56" s="90" t="s">
        <v>181</v>
      </c>
      <c r="C56" s="22">
        <v>85</v>
      </c>
      <c r="D56" s="22">
        <v>816</v>
      </c>
      <c r="E56" s="22">
        <v>678</v>
      </c>
      <c r="F56" s="22">
        <v>350</v>
      </c>
      <c r="G56" s="22">
        <v>549</v>
      </c>
      <c r="H56" s="22">
        <v>1102</v>
      </c>
      <c r="I56" s="22">
        <v>434</v>
      </c>
      <c r="J56" s="22">
        <v>827</v>
      </c>
      <c r="K56" s="22">
        <v>1174</v>
      </c>
      <c r="L56" s="22">
        <v>2914</v>
      </c>
      <c r="M56" s="22">
        <v>192</v>
      </c>
      <c r="N56" s="22">
        <v>64</v>
      </c>
      <c r="O56" s="22">
        <v>357</v>
      </c>
      <c r="P56" s="22">
        <v>857</v>
      </c>
      <c r="Q56" s="22">
        <v>735</v>
      </c>
      <c r="R56" s="22">
        <v>255</v>
      </c>
      <c r="S56" s="19">
        <f>SUM(C56:R56)</f>
        <v>11389</v>
      </c>
      <c r="T56" s="25"/>
      <c r="U56" s="25"/>
    </row>
    <row r="57" spans="1:21" s="4" customFormat="1" ht="15.75" x14ac:dyDescent="0.25">
      <c r="A57" s="89" t="s">
        <v>188</v>
      </c>
      <c r="B57" s="90" t="s">
        <v>181</v>
      </c>
      <c r="C57" s="22">
        <v>234</v>
      </c>
      <c r="D57" s="22">
        <v>2006</v>
      </c>
      <c r="E57" s="22">
        <v>1562</v>
      </c>
      <c r="F57" s="22">
        <v>1040</v>
      </c>
      <c r="G57" s="22">
        <v>1312</v>
      </c>
      <c r="H57" s="22">
        <v>2447</v>
      </c>
      <c r="I57" s="22">
        <v>1007</v>
      </c>
      <c r="J57" s="22">
        <v>2248</v>
      </c>
      <c r="K57" s="22">
        <v>3107</v>
      </c>
      <c r="L57" s="22">
        <v>5353</v>
      </c>
      <c r="M57" s="22">
        <v>668</v>
      </c>
      <c r="N57" s="22">
        <v>194</v>
      </c>
      <c r="O57" s="22">
        <v>1027</v>
      </c>
      <c r="P57" s="22">
        <v>2265</v>
      </c>
      <c r="Q57" s="22">
        <v>1893</v>
      </c>
      <c r="R57" s="22">
        <v>544</v>
      </c>
      <c r="S57" s="19">
        <f>SUM(C57:R57)</f>
        <v>26907</v>
      </c>
      <c r="T57" s="25"/>
      <c r="U57" s="25"/>
    </row>
    <row r="58" spans="1:21" s="4" customFormat="1" ht="15.75" x14ac:dyDescent="0.25">
      <c r="A58" s="91" t="s">
        <v>189</v>
      </c>
      <c r="B58" s="90" t="s">
        <v>181</v>
      </c>
      <c r="C58" s="16">
        <v>10320593</v>
      </c>
      <c r="D58" s="16">
        <v>377772074</v>
      </c>
      <c r="E58" s="16">
        <v>307169582</v>
      </c>
      <c r="F58" s="16">
        <v>107095220</v>
      </c>
      <c r="G58" s="16">
        <v>144461076</v>
      </c>
      <c r="H58" s="16">
        <v>316895418</v>
      </c>
      <c r="I58" s="16">
        <v>103503647</v>
      </c>
      <c r="J58" s="16">
        <v>366156542</v>
      </c>
      <c r="K58" s="16">
        <v>621601423</v>
      </c>
      <c r="L58" s="16">
        <v>621772106</v>
      </c>
      <c r="M58" s="16">
        <v>31686885</v>
      </c>
      <c r="N58" s="16">
        <v>19192967</v>
      </c>
      <c r="O58" s="16">
        <v>164121576</v>
      </c>
      <c r="P58" s="16">
        <v>326163409</v>
      </c>
      <c r="Q58" s="16">
        <v>241856798</v>
      </c>
      <c r="R58" s="16">
        <v>31149286</v>
      </c>
      <c r="S58" s="16">
        <f>SUM(C58:R58)</f>
        <v>3790918602</v>
      </c>
      <c r="T58" s="25"/>
      <c r="U58" s="25"/>
    </row>
    <row r="59" spans="1:21" s="4" customFormat="1" ht="15.75" x14ac:dyDescent="0.25">
      <c r="A59" s="91" t="s">
        <v>190</v>
      </c>
      <c r="B59" s="90" t="s">
        <v>181</v>
      </c>
      <c r="C59" s="16">
        <v>30802</v>
      </c>
      <c r="D59" s="16">
        <v>30220</v>
      </c>
      <c r="E59" s="16">
        <v>30778</v>
      </c>
      <c r="F59" s="16">
        <v>21915</v>
      </c>
      <c r="G59" s="16">
        <v>32841</v>
      </c>
      <c r="H59" s="16">
        <v>25175</v>
      </c>
      <c r="I59" s="16">
        <v>41076</v>
      </c>
      <c r="J59" s="16">
        <v>19862</v>
      </c>
      <c r="K59" s="16">
        <v>24978</v>
      </c>
      <c r="L59" s="16">
        <v>16777</v>
      </c>
      <c r="M59" s="16">
        <v>25698</v>
      </c>
      <c r="N59" s="16">
        <v>25578</v>
      </c>
      <c r="O59" s="16">
        <v>35264</v>
      </c>
      <c r="P59" s="16">
        <v>23701</v>
      </c>
      <c r="Q59" s="16">
        <v>20273</v>
      </c>
      <c r="R59" s="16">
        <v>50532</v>
      </c>
      <c r="S59" s="15">
        <f>AVERAGE(C59:R59)</f>
        <v>28466.875</v>
      </c>
      <c r="T59" s="25"/>
      <c r="U59" s="25"/>
    </row>
    <row r="60" spans="1:21" s="4" customFormat="1" ht="15.75" x14ac:dyDescent="0.25">
      <c r="A60" s="77"/>
      <c r="B60" s="77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33"/>
      <c r="T60" s="25"/>
      <c r="U60" s="25"/>
    </row>
    <row r="61" spans="1:21" ht="15.75" x14ac:dyDescent="0.25">
      <c r="A61" s="77"/>
      <c r="B61" s="78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ht="15.75" x14ac:dyDescent="0.25">
      <c r="A62" s="80" t="s">
        <v>195</v>
      </c>
      <c r="B62" s="78"/>
      <c r="C62" s="49"/>
      <c r="D62" s="49"/>
      <c r="E62" s="49"/>
      <c r="F62" s="49"/>
      <c r="G62" s="49"/>
      <c r="H62" s="49"/>
      <c r="I62" s="49"/>
      <c r="J62" s="14"/>
      <c r="K62" s="49"/>
      <c r="L62" s="49"/>
      <c r="M62" s="49"/>
      <c r="N62" s="49"/>
      <c r="O62" s="49"/>
      <c r="P62" s="49"/>
      <c r="Q62" s="49"/>
      <c r="R62" s="49"/>
      <c r="S62" s="49"/>
      <c r="T62" s="14" t="s">
        <v>83</v>
      </c>
      <c r="U62" s="14" t="s">
        <v>82</v>
      </c>
    </row>
    <row r="63" spans="1:21" s="6" customFormat="1" ht="15.75" x14ac:dyDescent="0.25">
      <c r="A63" s="83" t="s">
        <v>85</v>
      </c>
      <c r="B63" s="84" t="s">
        <v>72</v>
      </c>
      <c r="C63" s="50">
        <v>992</v>
      </c>
      <c r="D63" s="50">
        <v>3807</v>
      </c>
      <c r="E63" s="50">
        <v>4884</v>
      </c>
      <c r="F63" s="50">
        <v>4200</v>
      </c>
      <c r="G63" s="50">
        <v>3826</v>
      </c>
      <c r="H63" s="50">
        <v>6936</v>
      </c>
      <c r="I63" s="50">
        <v>3287</v>
      </c>
      <c r="J63" s="20">
        <v>8945</v>
      </c>
      <c r="K63" s="50">
        <v>7358</v>
      </c>
      <c r="L63" s="50">
        <v>19576</v>
      </c>
      <c r="M63" s="50">
        <v>2508</v>
      </c>
      <c r="N63" s="50">
        <v>3556</v>
      </c>
      <c r="O63" s="50">
        <v>2342</v>
      </c>
      <c r="P63" s="50">
        <v>7158</v>
      </c>
      <c r="Q63" s="50">
        <v>7767</v>
      </c>
      <c r="R63" s="50">
        <v>1656</v>
      </c>
      <c r="S63" s="50"/>
      <c r="T63" s="50">
        <v>4099</v>
      </c>
      <c r="U63" s="50">
        <v>3157</v>
      </c>
    </row>
    <row r="64" spans="1:21" s="7" customFormat="1" ht="15.75" x14ac:dyDescent="0.25">
      <c r="A64" s="81" t="s">
        <v>84</v>
      </c>
      <c r="B64" s="82" t="s">
        <v>72</v>
      </c>
      <c r="C64" s="51">
        <v>7756</v>
      </c>
      <c r="D64" s="51">
        <v>7867</v>
      </c>
      <c r="E64" s="51">
        <v>7776</v>
      </c>
      <c r="F64" s="51">
        <v>7238</v>
      </c>
      <c r="G64" s="51">
        <v>7799</v>
      </c>
      <c r="H64" s="51">
        <v>8917</v>
      </c>
      <c r="I64" s="51">
        <v>7414</v>
      </c>
      <c r="J64" s="17">
        <v>7921</v>
      </c>
      <c r="K64" s="51">
        <v>8221</v>
      </c>
      <c r="L64" s="51">
        <v>10053</v>
      </c>
      <c r="M64" s="51">
        <v>7200</v>
      </c>
      <c r="N64" s="51">
        <v>7992</v>
      </c>
      <c r="O64" s="51">
        <v>8458</v>
      </c>
      <c r="P64" s="51">
        <v>7452</v>
      </c>
      <c r="Q64" s="51">
        <v>7688</v>
      </c>
      <c r="R64" s="51">
        <v>8270</v>
      </c>
      <c r="S64" s="51"/>
      <c r="T64" s="51">
        <v>8198</v>
      </c>
      <c r="U64" s="51">
        <v>8253</v>
      </c>
    </row>
    <row r="65" spans="1:21" s="10" customFormat="1" ht="15.75" x14ac:dyDescent="0.25">
      <c r="A65" s="81" t="s">
        <v>103</v>
      </c>
      <c r="B65" s="82" t="s">
        <v>72</v>
      </c>
      <c r="C65" s="52">
        <v>1682.0422360248447</v>
      </c>
      <c r="D65" s="52">
        <v>1105.655824062477</v>
      </c>
      <c r="E65" s="52">
        <v>1455.1773639076725</v>
      </c>
      <c r="F65" s="52">
        <v>1089.2558713537771</v>
      </c>
      <c r="G65" s="52">
        <v>1486.7565591185335</v>
      </c>
      <c r="H65" s="52">
        <v>1140.4070098658769</v>
      </c>
      <c r="I65" s="52">
        <v>1573.5013891461381</v>
      </c>
      <c r="J65" s="52">
        <v>1080.3855153793213</v>
      </c>
      <c r="K65" s="52">
        <v>1200.7343434545346</v>
      </c>
      <c r="L65" s="52">
        <v>1242.1298817264528</v>
      </c>
      <c r="M65" s="52">
        <v>1295.2039808119139</v>
      </c>
      <c r="N65" s="52">
        <v>1310.4701553187647</v>
      </c>
      <c r="O65" s="52">
        <v>1637.9206502494769</v>
      </c>
      <c r="P65" s="52">
        <v>1310.9083613834821</v>
      </c>
      <c r="Q65" s="52">
        <v>1153.8273591665213</v>
      </c>
      <c r="R65" s="52">
        <v>1769.4295063520869</v>
      </c>
      <c r="S65" s="53"/>
      <c r="T65" s="35"/>
      <c r="U65" s="35"/>
    </row>
    <row r="66" spans="1:21" s="10" customFormat="1" ht="15.75" x14ac:dyDescent="0.25">
      <c r="A66" s="91" t="s">
        <v>169</v>
      </c>
      <c r="B66" s="90" t="s">
        <v>181</v>
      </c>
      <c r="C66" s="16">
        <v>8294</v>
      </c>
      <c r="D66" s="16">
        <v>7934</v>
      </c>
      <c r="E66" s="16">
        <v>8215</v>
      </c>
      <c r="F66" s="16">
        <v>7403</v>
      </c>
      <c r="G66" s="16">
        <v>8495</v>
      </c>
      <c r="H66" s="16">
        <v>9152</v>
      </c>
      <c r="I66" s="16">
        <v>7872</v>
      </c>
      <c r="J66" s="16">
        <v>7866</v>
      </c>
      <c r="K66" s="16">
        <v>8175</v>
      </c>
      <c r="L66" s="16">
        <v>8965</v>
      </c>
      <c r="M66" s="16">
        <v>7224</v>
      </c>
      <c r="N66" s="16">
        <v>8474</v>
      </c>
      <c r="O66" s="16">
        <v>8997</v>
      </c>
      <c r="P66" s="16">
        <v>7420</v>
      </c>
      <c r="Q66" s="16">
        <v>7386</v>
      </c>
      <c r="R66" s="16">
        <v>8261</v>
      </c>
      <c r="S66" s="53"/>
      <c r="T66" s="35"/>
      <c r="U66" s="35"/>
    </row>
    <row r="67" spans="1:21" s="10" customFormat="1" ht="15.75" x14ac:dyDescent="0.25">
      <c r="A67" s="91" t="s">
        <v>170</v>
      </c>
      <c r="B67" s="90" t="s">
        <v>181</v>
      </c>
      <c r="C67" s="16">
        <v>42578</v>
      </c>
      <c r="D67" s="16">
        <v>47715</v>
      </c>
      <c r="E67" s="16">
        <v>50769</v>
      </c>
      <c r="F67" s="16">
        <v>48489</v>
      </c>
      <c r="G67" s="16">
        <v>49475</v>
      </c>
      <c r="H67" s="16">
        <v>55688</v>
      </c>
      <c r="I67" s="16">
        <v>48491</v>
      </c>
      <c r="J67" s="16">
        <v>52446</v>
      </c>
      <c r="K67" s="16">
        <v>46856</v>
      </c>
      <c r="L67" s="16">
        <v>51726</v>
      </c>
      <c r="M67" s="16">
        <v>47666</v>
      </c>
      <c r="N67" s="16">
        <v>47244</v>
      </c>
      <c r="O67" s="16">
        <v>49779</v>
      </c>
      <c r="P67" s="16">
        <v>53203</v>
      </c>
      <c r="Q67" s="16">
        <v>52635</v>
      </c>
      <c r="R67" s="16">
        <v>45178</v>
      </c>
      <c r="S67" s="53"/>
      <c r="T67" s="35"/>
      <c r="U67" s="35"/>
    </row>
    <row r="68" spans="1:21" s="10" customFormat="1" ht="15.75" x14ac:dyDescent="0.25">
      <c r="A68" s="92" t="s">
        <v>171</v>
      </c>
      <c r="B68" s="90" t="s">
        <v>181</v>
      </c>
      <c r="C68" s="29">
        <v>0.872</v>
      </c>
      <c r="D68" s="29">
        <v>0.86899999999999999</v>
      </c>
      <c r="E68" s="29">
        <v>0.90200000000000002</v>
      </c>
      <c r="F68" s="29">
        <v>0.89100000000000001</v>
      </c>
      <c r="G68" s="29">
        <v>0.90600000000000003</v>
      </c>
      <c r="H68" s="29">
        <v>0.80400000000000005</v>
      </c>
      <c r="I68" s="29">
        <v>0.90200000000000002</v>
      </c>
      <c r="J68" s="29">
        <v>0.85899999999999999</v>
      </c>
      <c r="K68" s="29">
        <v>0.84</v>
      </c>
      <c r="L68" s="29">
        <v>0.88600000000000001</v>
      </c>
      <c r="M68" s="29">
        <v>0.94099999999999995</v>
      </c>
      <c r="N68" s="29">
        <v>0.9</v>
      </c>
      <c r="O68" s="29">
        <v>0.88100000000000001</v>
      </c>
      <c r="P68" s="29">
        <v>0.90600000000000003</v>
      </c>
      <c r="Q68" s="29">
        <v>0.86299999999999999</v>
      </c>
      <c r="R68" s="29">
        <v>0.77500000000000002</v>
      </c>
      <c r="S68" s="53"/>
      <c r="T68" s="35"/>
      <c r="U68" s="35"/>
    </row>
    <row r="69" spans="1:21" s="7" customFormat="1" ht="15.75" x14ac:dyDescent="0.25">
      <c r="A69" s="81" t="s">
        <v>86</v>
      </c>
      <c r="B69" s="82" t="s">
        <v>72</v>
      </c>
      <c r="C69" s="51">
        <v>43367</v>
      </c>
      <c r="D69" s="51">
        <v>49067</v>
      </c>
      <c r="E69" s="51">
        <v>53429</v>
      </c>
      <c r="F69" s="51">
        <v>46459</v>
      </c>
      <c r="G69" s="51">
        <v>50452</v>
      </c>
      <c r="H69" s="51">
        <v>58052</v>
      </c>
      <c r="I69" s="51">
        <v>47989</v>
      </c>
      <c r="J69" s="17">
        <v>53141</v>
      </c>
      <c r="K69" s="51">
        <v>50723</v>
      </c>
      <c r="L69" s="51">
        <v>51238</v>
      </c>
      <c r="M69" s="51">
        <v>49127</v>
      </c>
      <c r="N69" s="51">
        <v>46569</v>
      </c>
      <c r="O69" s="51">
        <v>49292</v>
      </c>
      <c r="P69" s="51">
        <v>53711</v>
      </c>
      <c r="Q69" s="51">
        <v>54499</v>
      </c>
      <c r="R69" s="51">
        <v>45725</v>
      </c>
      <c r="S69" s="51"/>
      <c r="T69" s="51">
        <v>51552</v>
      </c>
      <c r="U69" s="51">
        <v>52070</v>
      </c>
    </row>
    <row r="70" spans="1:21" s="9" customFormat="1" ht="15.75" x14ac:dyDescent="0.25">
      <c r="A70" s="85" t="s">
        <v>77</v>
      </c>
      <c r="B70" s="86" t="s">
        <v>72</v>
      </c>
      <c r="C70" s="54">
        <v>0.68</v>
      </c>
      <c r="D70" s="54">
        <v>0.74</v>
      </c>
      <c r="E70" s="54">
        <v>0.74</v>
      </c>
      <c r="F70" s="54">
        <v>0.43</v>
      </c>
      <c r="G70" s="54">
        <v>0.7</v>
      </c>
      <c r="H70" s="54">
        <v>0.5</v>
      </c>
      <c r="I70" s="54">
        <v>0.76</v>
      </c>
      <c r="J70" s="30">
        <v>0.44</v>
      </c>
      <c r="K70" s="54">
        <v>0.65</v>
      </c>
      <c r="L70" s="54">
        <v>0.22</v>
      </c>
      <c r="M70" s="54">
        <v>0.64</v>
      </c>
      <c r="N70" s="54">
        <v>0.68</v>
      </c>
      <c r="O70" s="54">
        <v>0.72</v>
      </c>
      <c r="P70" s="54">
        <v>0.64</v>
      </c>
      <c r="Q70" s="54">
        <v>0.56000000000000005</v>
      </c>
      <c r="R70" s="54">
        <v>0.76</v>
      </c>
      <c r="S70" s="54">
        <v>0</v>
      </c>
      <c r="T70" s="54"/>
      <c r="U70" s="54"/>
    </row>
    <row r="71" spans="1:21" s="8" customFormat="1" ht="15.75" x14ac:dyDescent="0.25">
      <c r="A71" s="85" t="s">
        <v>132</v>
      </c>
      <c r="B71" s="86" t="s">
        <v>115</v>
      </c>
      <c r="C71" s="28">
        <v>0.6</v>
      </c>
      <c r="D71" s="28">
        <v>0.59</v>
      </c>
      <c r="E71" s="28">
        <v>0.62</v>
      </c>
      <c r="F71" s="28">
        <v>0.45</v>
      </c>
      <c r="G71" s="28">
        <v>0.64</v>
      </c>
      <c r="H71" s="28">
        <v>0.45</v>
      </c>
      <c r="I71" s="28">
        <v>0.71</v>
      </c>
      <c r="J71" s="28">
        <v>0.42</v>
      </c>
      <c r="K71" s="28">
        <v>0.6</v>
      </c>
      <c r="L71" s="28">
        <v>0.36</v>
      </c>
      <c r="M71" s="28">
        <v>0.56999999999999995</v>
      </c>
      <c r="N71" s="28">
        <v>0.68</v>
      </c>
      <c r="O71" s="28">
        <v>0.73</v>
      </c>
      <c r="P71" s="28">
        <v>0.59</v>
      </c>
      <c r="Q71" s="28">
        <v>0.59</v>
      </c>
      <c r="R71" s="28">
        <v>0.67</v>
      </c>
      <c r="S71" s="55">
        <v>0</v>
      </c>
      <c r="T71" s="28"/>
      <c r="U71" s="28"/>
    </row>
    <row r="72" spans="1:21" s="8" customFormat="1" ht="15.75" x14ac:dyDescent="0.25">
      <c r="A72" s="85" t="s">
        <v>133</v>
      </c>
      <c r="B72" s="86" t="s">
        <v>115</v>
      </c>
      <c r="C72" s="28">
        <v>0.69</v>
      </c>
      <c r="D72" s="28">
        <v>0.69</v>
      </c>
      <c r="E72" s="28">
        <v>0.86</v>
      </c>
      <c r="F72" s="28">
        <v>0.57999999999999996</v>
      </c>
      <c r="G72" s="28">
        <v>0.69</v>
      </c>
      <c r="H72" s="28">
        <v>0.44</v>
      </c>
      <c r="I72" s="28">
        <v>0.79</v>
      </c>
      <c r="J72" s="28">
        <v>0.55000000000000004</v>
      </c>
      <c r="K72" s="28">
        <v>0.83</v>
      </c>
      <c r="L72" s="28">
        <v>0.31</v>
      </c>
      <c r="M72" s="28">
        <v>0.74</v>
      </c>
      <c r="N72" s="28">
        <v>0.71</v>
      </c>
      <c r="O72" s="28">
        <v>0.79</v>
      </c>
      <c r="P72" s="28">
        <v>0.7</v>
      </c>
      <c r="Q72" s="28">
        <v>0.71</v>
      </c>
      <c r="R72" s="28">
        <v>0.81</v>
      </c>
      <c r="S72" s="55">
        <v>0</v>
      </c>
      <c r="T72" s="28"/>
      <c r="U72" s="28"/>
    </row>
    <row r="73" spans="1:21" s="9" customFormat="1" ht="15.75" x14ac:dyDescent="0.25">
      <c r="A73" s="77" t="s">
        <v>78</v>
      </c>
      <c r="B73" s="78" t="s">
        <v>72</v>
      </c>
      <c r="C73" s="54" t="s">
        <v>25</v>
      </c>
      <c r="D73" s="54">
        <v>0.85</v>
      </c>
      <c r="E73" s="54">
        <v>0.86</v>
      </c>
      <c r="F73" s="54">
        <v>0.51</v>
      </c>
      <c r="G73" s="54">
        <v>0.84</v>
      </c>
      <c r="H73" s="54">
        <v>0.57999999999999996</v>
      </c>
      <c r="I73" s="54">
        <v>0.89</v>
      </c>
      <c r="J73" s="54">
        <v>0.49</v>
      </c>
      <c r="K73" s="54">
        <v>0.68</v>
      </c>
      <c r="L73" s="54">
        <v>0.31</v>
      </c>
      <c r="M73" s="54">
        <v>0.71</v>
      </c>
      <c r="N73" s="54">
        <v>0.83</v>
      </c>
      <c r="O73" s="54" t="e">
        <v>#VALUE!</v>
      </c>
      <c r="P73" s="54">
        <v>0.82</v>
      </c>
      <c r="Q73" s="54">
        <v>0.68</v>
      </c>
      <c r="R73" s="54" t="e">
        <v>#VALUE!</v>
      </c>
      <c r="S73" s="54">
        <v>0</v>
      </c>
      <c r="T73" s="54"/>
      <c r="U73" s="54"/>
    </row>
    <row r="74" spans="1:21" ht="15.75" x14ac:dyDescent="0.25">
      <c r="A74" s="77" t="s">
        <v>79</v>
      </c>
      <c r="B74" s="78" t="s">
        <v>72</v>
      </c>
      <c r="C74" s="49" t="s">
        <v>25</v>
      </c>
      <c r="D74" s="49">
        <v>46.5</v>
      </c>
      <c r="E74" s="49">
        <v>54.3</v>
      </c>
      <c r="F74" s="49">
        <v>19.7</v>
      </c>
      <c r="G74" s="49">
        <v>44.5</v>
      </c>
      <c r="H74" s="49">
        <v>37.1</v>
      </c>
      <c r="I74" s="49">
        <v>68</v>
      </c>
      <c r="J74" s="14">
        <v>31.4</v>
      </c>
      <c r="K74" s="49">
        <v>37.5</v>
      </c>
      <c r="L74" s="49">
        <v>11.7</v>
      </c>
      <c r="M74" s="49">
        <v>47</v>
      </c>
      <c r="N74" s="49">
        <v>51.4</v>
      </c>
      <c r="O74" s="49" t="s">
        <v>25</v>
      </c>
      <c r="P74" s="49">
        <v>45.3</v>
      </c>
      <c r="Q74" s="49">
        <v>23.7</v>
      </c>
      <c r="R74" s="49" t="s">
        <v>25</v>
      </c>
      <c r="S74" s="49"/>
      <c r="T74" s="49">
        <v>38.700000000000003</v>
      </c>
      <c r="U74" s="49">
        <v>40.5</v>
      </c>
    </row>
    <row r="75" spans="1:21" s="12" customFormat="1" ht="15.75" x14ac:dyDescent="0.25">
      <c r="A75" s="93" t="s">
        <v>80</v>
      </c>
      <c r="B75" s="94" t="s">
        <v>72</v>
      </c>
      <c r="C75" s="56" t="s">
        <v>25</v>
      </c>
      <c r="D75" s="56">
        <v>996</v>
      </c>
      <c r="E75" s="56">
        <v>1078</v>
      </c>
      <c r="F75" s="56">
        <v>900</v>
      </c>
      <c r="G75" s="56">
        <v>1075</v>
      </c>
      <c r="H75" s="56">
        <v>997</v>
      </c>
      <c r="I75" s="56">
        <v>1094</v>
      </c>
      <c r="J75" s="57">
        <v>960</v>
      </c>
      <c r="K75" s="56">
        <v>979</v>
      </c>
      <c r="L75" s="56">
        <v>810</v>
      </c>
      <c r="M75" s="56">
        <v>1031</v>
      </c>
      <c r="N75" s="56">
        <v>987</v>
      </c>
      <c r="O75" s="56" t="s">
        <v>25</v>
      </c>
      <c r="P75" s="56">
        <v>995</v>
      </c>
      <c r="Q75" s="56">
        <v>931</v>
      </c>
      <c r="R75" s="56" t="s">
        <v>25</v>
      </c>
      <c r="S75" s="56"/>
      <c r="T75" s="56">
        <v>986</v>
      </c>
      <c r="U75" s="56">
        <v>1007</v>
      </c>
    </row>
    <row r="76" spans="1:21" s="9" customFormat="1" ht="15.75" x14ac:dyDescent="0.25">
      <c r="A76" s="85" t="s">
        <v>81</v>
      </c>
      <c r="B76" s="86" t="s">
        <v>72</v>
      </c>
      <c r="C76" s="54" t="s">
        <v>25</v>
      </c>
      <c r="D76" s="54">
        <v>0.77400000000000002</v>
      </c>
      <c r="E76" s="54">
        <v>0.93900000000000006</v>
      </c>
      <c r="F76" s="54">
        <v>0.65900000000000003</v>
      </c>
      <c r="G76" s="54">
        <v>0.90200000000000002</v>
      </c>
      <c r="H76" s="54">
        <v>0.86900000000000011</v>
      </c>
      <c r="I76" s="54">
        <v>0.97499999999999998</v>
      </c>
      <c r="J76" s="30">
        <v>0.746</v>
      </c>
      <c r="K76" s="54">
        <v>0.80599999999999994</v>
      </c>
      <c r="L76" s="54">
        <v>0.71</v>
      </c>
      <c r="M76" s="54">
        <v>0.77300000000000002</v>
      </c>
      <c r="N76" s="54">
        <v>0.95</v>
      </c>
      <c r="O76" s="54" t="e">
        <v>#VALUE!</v>
      </c>
      <c r="P76" s="54">
        <v>0.82900000000000007</v>
      </c>
      <c r="Q76" s="54">
        <v>0.71799999999999997</v>
      </c>
      <c r="R76" s="54" t="e">
        <v>#VALUE!</v>
      </c>
      <c r="S76" s="54"/>
      <c r="T76" s="54"/>
      <c r="U76" s="54"/>
    </row>
    <row r="77" spans="1:21" ht="15.75" x14ac:dyDescent="0.25">
      <c r="A77" s="77" t="s">
        <v>87</v>
      </c>
      <c r="B77" s="78" t="s">
        <v>72</v>
      </c>
      <c r="C77" s="54">
        <v>9.9000000000000005E-2</v>
      </c>
      <c r="D77" s="49">
        <v>0.17399999999999999</v>
      </c>
      <c r="E77" s="49">
        <v>0.12</v>
      </c>
      <c r="F77" s="49">
        <v>0.17499999999999999</v>
      </c>
      <c r="G77" s="49">
        <v>0.127</v>
      </c>
      <c r="H77" s="49">
        <v>0.17100000000000001</v>
      </c>
      <c r="I77" s="49">
        <v>0.156</v>
      </c>
      <c r="J77" s="14">
        <v>0.31</v>
      </c>
      <c r="K77" s="49">
        <v>0.20100000000000001</v>
      </c>
      <c r="L77" s="49">
        <v>0.61699999999999999</v>
      </c>
      <c r="M77" s="49">
        <v>0.109</v>
      </c>
      <c r="N77" s="49">
        <v>0.124</v>
      </c>
      <c r="O77" s="49">
        <v>5.7999999999999996E-2</v>
      </c>
      <c r="P77" s="49">
        <v>0.14800000000000002</v>
      </c>
      <c r="Q77" s="49">
        <v>0.26400000000000001</v>
      </c>
      <c r="R77" s="49">
        <v>7.2000000000000008E-2</v>
      </c>
      <c r="S77" s="49">
        <v>0</v>
      </c>
      <c r="T77" s="49"/>
      <c r="U77" s="49"/>
    </row>
    <row r="78" spans="1:21" s="9" customFormat="1" ht="15.75" x14ac:dyDescent="0.25">
      <c r="A78" s="85" t="s">
        <v>88</v>
      </c>
      <c r="B78" s="86" t="s">
        <v>72</v>
      </c>
      <c r="C78" s="54">
        <v>3.5000000000000003E-2</v>
      </c>
      <c r="D78" s="54">
        <v>5.0999999999999997E-2</v>
      </c>
      <c r="E78" s="54">
        <v>2.8999999999999998E-2</v>
      </c>
      <c r="F78" s="54">
        <v>3.7000000000000005E-2</v>
      </c>
      <c r="G78" s="54">
        <v>2.5000000000000001E-2</v>
      </c>
      <c r="H78" s="54">
        <v>6.9000000000000006E-2</v>
      </c>
      <c r="I78" s="54">
        <v>2.2000000000000002E-2</v>
      </c>
      <c r="J78" s="30">
        <v>0.22399999999999998</v>
      </c>
      <c r="K78" s="54">
        <v>4.2000000000000003E-2</v>
      </c>
      <c r="L78" s="54">
        <v>0.27699999999999997</v>
      </c>
      <c r="M78" s="54">
        <v>1.7000000000000001E-2</v>
      </c>
      <c r="N78" s="54">
        <v>4.2999999999999997E-2</v>
      </c>
      <c r="O78" s="54">
        <v>5.2000000000000005E-2</v>
      </c>
      <c r="P78" s="54">
        <v>4.5999999999999999E-2</v>
      </c>
      <c r="Q78" s="54">
        <v>0.109</v>
      </c>
      <c r="R78" s="54">
        <v>5.7000000000000002E-2</v>
      </c>
      <c r="S78" s="54">
        <v>0</v>
      </c>
      <c r="T78" s="54"/>
      <c r="U78" s="54"/>
    </row>
    <row r="79" spans="1:21" s="9" customFormat="1" ht="15.75" x14ac:dyDescent="0.25">
      <c r="A79" s="85" t="s">
        <v>89</v>
      </c>
      <c r="B79" s="86" t="s">
        <v>72</v>
      </c>
      <c r="C79" s="54">
        <v>0.51900000000000002</v>
      </c>
      <c r="D79" s="54">
        <v>0.39100000000000001</v>
      </c>
      <c r="E79" s="54">
        <v>0.66700000000000004</v>
      </c>
      <c r="F79" s="54">
        <v>0.17499999999999999</v>
      </c>
      <c r="G79" s="54">
        <v>0.59899999999999998</v>
      </c>
      <c r="H79" s="54">
        <v>0.45299999999999996</v>
      </c>
      <c r="I79" s="54">
        <v>0.70099999999999996</v>
      </c>
      <c r="J79" s="30">
        <v>0.156</v>
      </c>
      <c r="K79" s="54">
        <v>0.30399999999999999</v>
      </c>
      <c r="L79" s="54">
        <v>0.13800000000000001</v>
      </c>
      <c r="M79" s="54">
        <v>0.30599999999999999</v>
      </c>
      <c r="N79" s="54">
        <v>0.40500000000000003</v>
      </c>
      <c r="O79" s="54">
        <v>0.77200000000000002</v>
      </c>
      <c r="P79" s="54">
        <v>0.33100000000000002</v>
      </c>
      <c r="Q79" s="54">
        <v>0.187</v>
      </c>
      <c r="R79" s="54">
        <v>0.80099999999999993</v>
      </c>
      <c r="S79" s="54">
        <v>0</v>
      </c>
      <c r="T79" s="54"/>
      <c r="U79" s="54"/>
    </row>
    <row r="80" spans="1:21" s="4" customFormat="1" ht="15.75" x14ac:dyDescent="0.25">
      <c r="A80" s="77" t="s">
        <v>124</v>
      </c>
      <c r="B80" s="78" t="s">
        <v>115</v>
      </c>
      <c r="C80" s="58">
        <v>0</v>
      </c>
      <c r="D80" s="58">
        <v>0</v>
      </c>
      <c r="E80" s="58">
        <v>0</v>
      </c>
      <c r="F80" s="58">
        <v>0</v>
      </c>
      <c r="G80" s="58">
        <v>0</v>
      </c>
      <c r="H80" s="58">
        <v>0</v>
      </c>
      <c r="I80" s="58">
        <v>0</v>
      </c>
      <c r="J80" s="58">
        <v>0.05</v>
      </c>
      <c r="K80" s="58">
        <v>0</v>
      </c>
      <c r="L80" s="58">
        <v>0.09</v>
      </c>
      <c r="M80" s="58">
        <v>0</v>
      </c>
      <c r="N80" s="58">
        <v>0</v>
      </c>
      <c r="O80" s="58">
        <v>0</v>
      </c>
      <c r="P80" s="58">
        <v>0</v>
      </c>
      <c r="Q80" s="58">
        <v>0</v>
      </c>
      <c r="R80" s="58">
        <v>0</v>
      </c>
      <c r="S80" s="59"/>
      <c r="T80" s="25"/>
      <c r="U80" s="25"/>
    </row>
    <row r="81" spans="1:21" s="4" customFormat="1" ht="15.75" x14ac:dyDescent="0.25">
      <c r="A81" s="77" t="s">
        <v>114</v>
      </c>
      <c r="B81" s="78" t="s">
        <v>115</v>
      </c>
      <c r="C81" s="58">
        <v>0</v>
      </c>
      <c r="D81" s="58">
        <v>0.14000000000000001</v>
      </c>
      <c r="E81" s="58">
        <v>0.15</v>
      </c>
      <c r="F81" s="58">
        <v>0.25</v>
      </c>
      <c r="G81" s="58">
        <v>0.1</v>
      </c>
      <c r="H81" s="58">
        <v>0.15</v>
      </c>
      <c r="I81" s="58">
        <v>0.09</v>
      </c>
      <c r="J81" s="58">
        <v>0.28000000000000003</v>
      </c>
      <c r="K81" s="58">
        <v>0.18</v>
      </c>
      <c r="L81" s="58">
        <v>0.27</v>
      </c>
      <c r="M81" s="58">
        <v>0.16</v>
      </c>
      <c r="N81" s="58">
        <v>0.17</v>
      </c>
      <c r="O81" s="58">
        <v>0</v>
      </c>
      <c r="P81" s="58">
        <v>0.2</v>
      </c>
      <c r="Q81" s="58">
        <v>0.25</v>
      </c>
      <c r="R81" s="58">
        <v>0</v>
      </c>
      <c r="S81" s="59"/>
      <c r="T81" s="25"/>
      <c r="U81" s="25"/>
    </row>
    <row r="82" spans="1:21" s="4" customFormat="1" ht="15.75" x14ac:dyDescent="0.25">
      <c r="A82" s="77" t="s">
        <v>123</v>
      </c>
      <c r="B82" s="78" t="s">
        <v>115</v>
      </c>
      <c r="C82" s="58">
        <v>0.84</v>
      </c>
      <c r="D82" s="58">
        <v>0.85</v>
      </c>
      <c r="E82" s="58">
        <v>0.93</v>
      </c>
      <c r="F82" s="58">
        <v>0.68</v>
      </c>
      <c r="G82" s="58">
        <v>0.9</v>
      </c>
      <c r="H82" s="58">
        <v>0.61</v>
      </c>
      <c r="I82" s="58">
        <v>0.95</v>
      </c>
      <c r="J82" s="58">
        <v>0.72</v>
      </c>
      <c r="K82" s="58">
        <v>0.78</v>
      </c>
      <c r="L82" s="58">
        <v>0.55000000000000004</v>
      </c>
      <c r="M82" s="58">
        <v>0.88</v>
      </c>
      <c r="N82" s="58">
        <v>0.73</v>
      </c>
      <c r="O82" s="58">
        <v>0.95</v>
      </c>
      <c r="P82" s="58">
        <v>0.84</v>
      </c>
      <c r="Q82" s="58">
        <v>0.65</v>
      </c>
      <c r="R82" s="58">
        <v>0.95</v>
      </c>
      <c r="S82" s="59"/>
      <c r="T82" s="25"/>
      <c r="U82" s="25"/>
    </row>
    <row r="83" spans="1:21" s="4" customFormat="1" ht="15.75" x14ac:dyDescent="0.25">
      <c r="A83" s="77" t="s">
        <v>122</v>
      </c>
      <c r="B83" s="78" t="s">
        <v>115</v>
      </c>
      <c r="C83" s="58">
        <v>0.04</v>
      </c>
      <c r="D83" s="58">
        <v>0.13</v>
      </c>
      <c r="E83" s="58">
        <v>0.02</v>
      </c>
      <c r="F83" s="58">
        <v>0.22</v>
      </c>
      <c r="G83" s="58">
        <v>0.03</v>
      </c>
      <c r="H83" s="58">
        <v>0.19</v>
      </c>
      <c r="I83" s="58">
        <v>0.02</v>
      </c>
      <c r="J83" s="58">
        <v>0.43</v>
      </c>
      <c r="K83" s="58">
        <v>0.16</v>
      </c>
      <c r="L83" s="58">
        <v>0.63</v>
      </c>
      <c r="M83" s="58">
        <v>7.0000000000000007E-2</v>
      </c>
      <c r="N83" s="58">
        <v>0.06</v>
      </c>
      <c r="O83" s="58">
        <v>0.02</v>
      </c>
      <c r="P83" s="58">
        <v>0.11</v>
      </c>
      <c r="Q83" s="58">
        <v>0.41</v>
      </c>
      <c r="R83" s="58">
        <v>0.02</v>
      </c>
      <c r="S83" s="59"/>
      <c r="T83" s="25"/>
      <c r="U83" s="25"/>
    </row>
    <row r="84" spans="1:21" s="4" customFormat="1" ht="15.75" x14ac:dyDescent="0.25">
      <c r="A84" s="77" t="s">
        <v>121</v>
      </c>
      <c r="B84" s="78" t="s">
        <v>115</v>
      </c>
      <c r="C84" s="58">
        <v>0.96</v>
      </c>
      <c r="D84" s="58">
        <v>0.91</v>
      </c>
      <c r="E84" s="58">
        <v>0.92</v>
      </c>
      <c r="F84" s="58">
        <v>0.8</v>
      </c>
      <c r="G84" s="58">
        <v>0.92</v>
      </c>
      <c r="H84" s="58">
        <v>0.89</v>
      </c>
      <c r="I84" s="58">
        <v>0.88</v>
      </c>
      <c r="J84" s="58">
        <v>0.81</v>
      </c>
      <c r="K84" s="58">
        <v>0.91</v>
      </c>
      <c r="L84" s="58">
        <v>0.73</v>
      </c>
      <c r="M84" s="58">
        <v>0.9</v>
      </c>
      <c r="N84" s="58">
        <v>0.93</v>
      </c>
      <c r="O84" s="58">
        <v>0.94</v>
      </c>
      <c r="P84" s="58">
        <v>0.92</v>
      </c>
      <c r="Q84" s="58">
        <v>0.78</v>
      </c>
      <c r="R84" s="58">
        <v>0.93</v>
      </c>
      <c r="S84" s="59"/>
      <c r="T84" s="25"/>
      <c r="U84" s="25"/>
    </row>
    <row r="85" spans="1:21" s="4" customFormat="1" ht="15.75" x14ac:dyDescent="0.25">
      <c r="A85" s="95" t="s">
        <v>120</v>
      </c>
      <c r="B85" s="78" t="s">
        <v>115</v>
      </c>
      <c r="C85" s="60">
        <v>659</v>
      </c>
      <c r="D85" s="60">
        <v>535</v>
      </c>
      <c r="E85" s="60">
        <v>537</v>
      </c>
      <c r="F85" s="60">
        <v>634</v>
      </c>
      <c r="G85" s="60">
        <v>651</v>
      </c>
      <c r="H85" s="60">
        <v>717</v>
      </c>
      <c r="I85" s="60">
        <v>629</v>
      </c>
      <c r="J85" s="60">
        <v>470</v>
      </c>
      <c r="K85" s="60">
        <v>658</v>
      </c>
      <c r="L85" s="60">
        <v>536</v>
      </c>
      <c r="M85" s="60">
        <v>641</v>
      </c>
      <c r="N85" s="60">
        <v>774</v>
      </c>
      <c r="O85" s="60">
        <v>758</v>
      </c>
      <c r="P85" s="60">
        <v>588</v>
      </c>
      <c r="Q85" s="60">
        <v>520</v>
      </c>
      <c r="R85" s="60">
        <v>488</v>
      </c>
      <c r="S85" s="59"/>
      <c r="T85" s="25"/>
      <c r="U85" s="25"/>
    </row>
    <row r="86" spans="1:21" s="4" customFormat="1" ht="15.75" x14ac:dyDescent="0.25">
      <c r="A86" s="95" t="s">
        <v>119</v>
      </c>
      <c r="B86" s="78" t="s">
        <v>115</v>
      </c>
      <c r="C86" s="60">
        <v>7760</v>
      </c>
      <c r="D86" s="60">
        <v>7143</v>
      </c>
      <c r="E86" s="60">
        <v>7428</v>
      </c>
      <c r="F86" s="60">
        <v>6722</v>
      </c>
      <c r="G86" s="60">
        <v>7458</v>
      </c>
      <c r="H86" s="60">
        <v>8431</v>
      </c>
      <c r="I86" s="60">
        <v>7463</v>
      </c>
      <c r="J86" s="60">
        <v>7196</v>
      </c>
      <c r="K86" s="60">
        <v>7782</v>
      </c>
      <c r="L86" s="60">
        <v>8447</v>
      </c>
      <c r="M86" s="60">
        <v>6784</v>
      </c>
      <c r="N86" s="60">
        <v>7854</v>
      </c>
      <c r="O86" s="60">
        <v>8069</v>
      </c>
      <c r="P86" s="60">
        <v>6810</v>
      </c>
      <c r="Q86" s="60">
        <v>7077</v>
      </c>
      <c r="R86" s="60">
        <v>7668</v>
      </c>
      <c r="S86" s="59"/>
      <c r="T86" s="25"/>
      <c r="U86" s="25"/>
    </row>
    <row r="87" spans="1:21" s="4" customFormat="1" ht="15.75" x14ac:dyDescent="0.25">
      <c r="A87" s="95" t="s">
        <v>118</v>
      </c>
      <c r="B87" s="78" t="s">
        <v>115</v>
      </c>
      <c r="C87" s="58">
        <v>0.01</v>
      </c>
      <c r="D87" s="58">
        <v>0.01</v>
      </c>
      <c r="E87" s="58">
        <v>0.01</v>
      </c>
      <c r="F87" s="58">
        <v>0.02</v>
      </c>
      <c r="G87" s="58">
        <v>0.01</v>
      </c>
      <c r="H87" s="58">
        <v>0.01</v>
      </c>
      <c r="I87" s="58">
        <v>0.01</v>
      </c>
      <c r="J87" s="58">
        <v>0.03</v>
      </c>
      <c r="K87" s="58">
        <v>0.01</v>
      </c>
      <c r="L87" s="58">
        <v>0.08</v>
      </c>
      <c r="M87" s="58">
        <v>0.02</v>
      </c>
      <c r="N87" s="58">
        <v>0.01</v>
      </c>
      <c r="O87" s="58">
        <v>0.01</v>
      </c>
      <c r="P87" s="58">
        <v>0.01</v>
      </c>
      <c r="Q87" s="58">
        <v>0.02</v>
      </c>
      <c r="R87" s="58">
        <v>0.01</v>
      </c>
      <c r="S87" s="59"/>
      <c r="T87" s="25"/>
      <c r="U87" s="25"/>
    </row>
    <row r="88" spans="1:21" s="4" customFormat="1" ht="15.75" x14ac:dyDescent="0.25">
      <c r="A88" s="95" t="s">
        <v>117</v>
      </c>
      <c r="B88" s="78" t="s">
        <v>115</v>
      </c>
      <c r="C88" s="58">
        <v>0.87</v>
      </c>
      <c r="D88" s="58">
        <v>0.91</v>
      </c>
      <c r="E88" s="58">
        <v>0.74</v>
      </c>
      <c r="F88" s="58">
        <v>0.55000000000000004</v>
      </c>
      <c r="G88" s="58">
        <v>0.84</v>
      </c>
      <c r="H88" s="58">
        <v>0.74</v>
      </c>
      <c r="I88" s="58">
        <v>0.94</v>
      </c>
      <c r="J88" s="58">
        <v>0.44</v>
      </c>
      <c r="K88" s="58">
        <v>0.8</v>
      </c>
      <c r="L88" s="58">
        <v>0.26</v>
      </c>
      <c r="M88" s="58">
        <v>0.57999999999999996</v>
      </c>
      <c r="N88" s="58">
        <v>0.91</v>
      </c>
      <c r="O88" s="58">
        <v>0.94</v>
      </c>
      <c r="P88" s="58">
        <v>0.63</v>
      </c>
      <c r="Q88" s="58">
        <v>0.43</v>
      </c>
      <c r="R88" s="58">
        <v>0.96</v>
      </c>
      <c r="S88" s="59"/>
      <c r="T88" s="25"/>
      <c r="U88" s="25"/>
    </row>
    <row r="89" spans="1:21" s="4" customFormat="1" ht="15.75" x14ac:dyDescent="0.25">
      <c r="A89" s="95" t="s">
        <v>116</v>
      </c>
      <c r="B89" s="78" t="s">
        <v>115</v>
      </c>
      <c r="C89" s="58">
        <v>0.13</v>
      </c>
      <c r="D89" s="58">
        <v>0.08</v>
      </c>
      <c r="E89" s="58">
        <v>0.25</v>
      </c>
      <c r="F89" s="58">
        <v>0.43</v>
      </c>
      <c r="G89" s="58">
        <v>0.15</v>
      </c>
      <c r="H89" s="58">
        <v>0.24</v>
      </c>
      <c r="I89" s="58">
        <v>0.05</v>
      </c>
      <c r="J89" s="58">
        <v>0.53</v>
      </c>
      <c r="K89" s="58">
        <v>0.19</v>
      </c>
      <c r="L89" s="58">
        <v>0.65</v>
      </c>
      <c r="M89" s="58">
        <v>0.4</v>
      </c>
      <c r="N89" s="58">
        <v>0.08</v>
      </c>
      <c r="O89" s="58">
        <v>0.05</v>
      </c>
      <c r="P89" s="58">
        <v>0.34</v>
      </c>
      <c r="Q89" s="58">
        <v>0.55000000000000004</v>
      </c>
      <c r="R89" s="58">
        <v>0.03</v>
      </c>
      <c r="S89" s="59"/>
      <c r="T89" s="25"/>
      <c r="U89" s="25"/>
    </row>
    <row r="90" spans="1:21" s="8" customFormat="1" ht="15.75" x14ac:dyDescent="0.25">
      <c r="A90" s="85" t="s">
        <v>105</v>
      </c>
      <c r="B90" s="86" t="s">
        <v>115</v>
      </c>
      <c r="C90" s="28">
        <v>0.71599999999999997</v>
      </c>
      <c r="D90" s="28">
        <v>0.53100000000000003</v>
      </c>
      <c r="E90" s="28">
        <v>0.60799999999999998</v>
      </c>
      <c r="F90" s="28">
        <v>0.51</v>
      </c>
      <c r="G90" s="28">
        <v>0.61599999999999999</v>
      </c>
      <c r="H90" s="28">
        <v>0.53400000000000003</v>
      </c>
      <c r="I90" s="28">
        <v>0.68</v>
      </c>
      <c r="J90" s="28">
        <v>0.49700000000000005</v>
      </c>
      <c r="K90" s="28">
        <v>0.52400000000000002</v>
      </c>
      <c r="L90" s="28">
        <v>0.48100000000000004</v>
      </c>
      <c r="M90" s="28">
        <v>0.59200000000000008</v>
      </c>
      <c r="N90" s="28">
        <v>0.50600000000000001</v>
      </c>
      <c r="O90" s="28">
        <v>0.61399999999999999</v>
      </c>
      <c r="P90" s="28">
        <v>0.57700000000000007</v>
      </c>
      <c r="Q90" s="28">
        <v>0.56999999999999995</v>
      </c>
      <c r="R90" s="28">
        <v>0.58700000000000008</v>
      </c>
      <c r="S90" s="55">
        <v>0</v>
      </c>
      <c r="T90" s="28"/>
      <c r="U90" s="28"/>
    </row>
    <row r="91" spans="1:21" s="10" customFormat="1" ht="15.75" x14ac:dyDescent="0.25">
      <c r="A91" s="81" t="s">
        <v>106</v>
      </c>
      <c r="B91" s="81" t="s">
        <v>115</v>
      </c>
      <c r="C91" s="35">
        <v>43367</v>
      </c>
      <c r="D91" s="35">
        <v>49067</v>
      </c>
      <c r="E91" s="35">
        <v>53429</v>
      </c>
      <c r="F91" s="35">
        <v>46459</v>
      </c>
      <c r="G91" s="35">
        <v>50452</v>
      </c>
      <c r="H91" s="35">
        <v>58052</v>
      </c>
      <c r="I91" s="35">
        <v>47989</v>
      </c>
      <c r="J91" s="35">
        <v>53141</v>
      </c>
      <c r="K91" s="35">
        <v>50723</v>
      </c>
      <c r="L91" s="35">
        <v>51238</v>
      </c>
      <c r="M91" s="35">
        <v>49127</v>
      </c>
      <c r="N91" s="35">
        <v>46569</v>
      </c>
      <c r="O91" s="35">
        <v>49292</v>
      </c>
      <c r="P91" s="35">
        <v>53711</v>
      </c>
      <c r="Q91" s="35">
        <v>54499</v>
      </c>
      <c r="R91" s="35">
        <v>45725</v>
      </c>
      <c r="S91" s="53"/>
      <c r="T91" s="35"/>
      <c r="U91" s="35"/>
    </row>
    <row r="92" spans="1:21" s="10" customFormat="1" ht="15.75" x14ac:dyDescent="0.25">
      <c r="A92" s="96" t="s">
        <v>125</v>
      </c>
      <c r="B92" s="97" t="s">
        <v>91</v>
      </c>
      <c r="C92" s="61">
        <v>93269</v>
      </c>
      <c r="D92" s="62">
        <v>82566</v>
      </c>
      <c r="E92" s="62">
        <v>84475</v>
      </c>
      <c r="F92" s="62">
        <v>84894</v>
      </c>
      <c r="G92" s="62">
        <v>77447</v>
      </c>
      <c r="H92" s="62">
        <v>83889</v>
      </c>
      <c r="I92" s="62">
        <v>89370</v>
      </c>
      <c r="J92" s="62">
        <v>80495</v>
      </c>
      <c r="K92" s="62">
        <v>86010</v>
      </c>
      <c r="L92" s="62">
        <v>85541</v>
      </c>
      <c r="M92" s="62">
        <v>79697</v>
      </c>
      <c r="N92" s="62">
        <v>82750</v>
      </c>
      <c r="O92" s="62">
        <v>85334</v>
      </c>
      <c r="P92" s="62">
        <v>84466</v>
      </c>
      <c r="Q92" s="62">
        <v>86903</v>
      </c>
      <c r="R92" s="62">
        <v>82305</v>
      </c>
      <c r="S92" s="53"/>
      <c r="T92" s="35"/>
      <c r="U92" s="35"/>
    </row>
    <row r="93" spans="1:21" s="10" customFormat="1" ht="15.75" x14ac:dyDescent="0.25">
      <c r="A93" s="89" t="s">
        <v>172</v>
      </c>
      <c r="B93" s="90" t="s">
        <v>181</v>
      </c>
      <c r="C93" s="22">
        <v>19.3</v>
      </c>
      <c r="D93" s="22">
        <v>16.3</v>
      </c>
      <c r="E93" s="22">
        <v>17.100000000000001</v>
      </c>
      <c r="F93" s="22">
        <v>16</v>
      </c>
      <c r="G93" s="22">
        <v>16.5</v>
      </c>
      <c r="H93" s="22">
        <v>17.5</v>
      </c>
      <c r="I93" s="22">
        <v>20.2</v>
      </c>
      <c r="J93" s="22">
        <v>20.2</v>
      </c>
      <c r="K93" s="22">
        <v>19.5</v>
      </c>
      <c r="L93" s="22">
        <v>23.2</v>
      </c>
      <c r="M93" s="22">
        <v>20</v>
      </c>
      <c r="N93" s="22">
        <v>21.6</v>
      </c>
      <c r="O93" s="22">
        <v>20.5</v>
      </c>
      <c r="P93" s="22">
        <v>19.5</v>
      </c>
      <c r="Q93" s="22">
        <v>22.8</v>
      </c>
      <c r="R93" s="22">
        <v>20.8</v>
      </c>
      <c r="S93" s="53"/>
      <c r="T93" s="35"/>
      <c r="U93" s="35"/>
    </row>
    <row r="94" spans="1:21" s="10" customFormat="1" ht="15.75" x14ac:dyDescent="0.25">
      <c r="A94" s="89" t="s">
        <v>173</v>
      </c>
      <c r="B94" s="90" t="s">
        <v>181</v>
      </c>
      <c r="C94" s="22">
        <v>21</v>
      </c>
      <c r="D94" s="22">
        <v>20.9</v>
      </c>
      <c r="E94" s="22">
        <v>17.7</v>
      </c>
      <c r="F94" s="22">
        <v>23</v>
      </c>
      <c r="G94" s="22">
        <v>19.899999999999999</v>
      </c>
      <c r="H94" s="22">
        <v>18.3</v>
      </c>
      <c r="I94" s="22">
        <v>22.4</v>
      </c>
      <c r="J94" s="22">
        <v>20.7</v>
      </c>
      <c r="K94" s="22">
        <v>19.3</v>
      </c>
      <c r="L94" s="22">
        <v>23.9</v>
      </c>
      <c r="M94" s="22">
        <v>18.8</v>
      </c>
      <c r="N94" s="22">
        <v>19.5</v>
      </c>
      <c r="O94" s="22">
        <v>19.2</v>
      </c>
      <c r="P94" s="22">
        <v>21.8</v>
      </c>
      <c r="Q94" s="22">
        <v>21.1</v>
      </c>
      <c r="R94" s="22">
        <v>23</v>
      </c>
      <c r="S94" s="53"/>
      <c r="T94" s="35"/>
      <c r="U94" s="35"/>
    </row>
    <row r="95" spans="1:21" s="10" customFormat="1" ht="15.75" x14ac:dyDescent="0.25">
      <c r="A95" s="89" t="s">
        <v>174</v>
      </c>
      <c r="B95" s="90" t="s">
        <v>181</v>
      </c>
      <c r="C95" s="22">
        <v>18.8</v>
      </c>
      <c r="D95" s="22">
        <v>24.6</v>
      </c>
      <c r="E95" s="22">
        <v>22.6</v>
      </c>
      <c r="F95" s="22">
        <v>22.8</v>
      </c>
      <c r="G95" s="22">
        <v>23.3</v>
      </c>
      <c r="H95" s="22">
        <v>23.4</v>
      </c>
      <c r="I95" s="22">
        <v>21.1</v>
      </c>
      <c r="J95" s="22">
        <v>21.4</v>
      </c>
      <c r="K95" s="22">
        <v>21.5</v>
      </c>
      <c r="L95" s="22">
        <v>21.1</v>
      </c>
      <c r="M95" s="22">
        <v>22</v>
      </c>
      <c r="N95" s="22">
        <v>20.399999999999999</v>
      </c>
      <c r="O95" s="22">
        <v>19.100000000000001</v>
      </c>
      <c r="P95" s="22">
        <v>19.7</v>
      </c>
      <c r="Q95" s="22">
        <v>24.9</v>
      </c>
      <c r="R95" s="22">
        <v>21.7</v>
      </c>
      <c r="S95" s="53"/>
      <c r="T95" s="35"/>
      <c r="U95" s="35"/>
    </row>
    <row r="96" spans="1:21" s="10" customFormat="1" ht="15.75" x14ac:dyDescent="0.25">
      <c r="A96" s="89" t="s">
        <v>175</v>
      </c>
      <c r="B96" s="90" t="s">
        <v>181</v>
      </c>
      <c r="C96" s="22">
        <v>18.600000000000001</v>
      </c>
      <c r="D96" s="22">
        <v>22.2</v>
      </c>
      <c r="E96" s="22">
        <v>23.7</v>
      </c>
      <c r="F96" s="22">
        <v>23.8</v>
      </c>
      <c r="G96" s="22">
        <v>20.5</v>
      </c>
      <c r="H96" s="22">
        <v>23.8</v>
      </c>
      <c r="I96" s="22">
        <v>20.7</v>
      </c>
      <c r="J96" s="22">
        <v>22.4</v>
      </c>
      <c r="K96" s="22">
        <v>24.3</v>
      </c>
      <c r="L96" s="22">
        <v>19.399999999999999</v>
      </c>
      <c r="M96" s="22">
        <v>21.3</v>
      </c>
      <c r="N96" s="22">
        <v>25.8</v>
      </c>
      <c r="O96" s="22">
        <v>18.600000000000001</v>
      </c>
      <c r="P96" s="22">
        <v>23.3</v>
      </c>
      <c r="Q96" s="22">
        <v>25.9</v>
      </c>
      <c r="R96" s="22">
        <v>18.600000000000001</v>
      </c>
      <c r="S96" s="53"/>
      <c r="T96" s="35"/>
      <c r="U96" s="35"/>
    </row>
    <row r="97" spans="1:21" s="10" customFormat="1" ht="15.75" x14ac:dyDescent="0.25">
      <c r="A97" s="89" t="s">
        <v>176</v>
      </c>
      <c r="B97" s="90" t="s">
        <v>181</v>
      </c>
      <c r="C97" s="22">
        <v>18.5</v>
      </c>
      <c r="D97" s="22">
        <v>20</v>
      </c>
      <c r="E97" s="22">
        <v>22.1</v>
      </c>
      <c r="F97" s="22">
        <v>21.4</v>
      </c>
      <c r="G97" s="22">
        <v>23.2</v>
      </c>
      <c r="H97" s="22">
        <v>17.2</v>
      </c>
      <c r="I97" s="22">
        <v>20.3</v>
      </c>
      <c r="J97" s="22">
        <v>21.2</v>
      </c>
      <c r="K97" s="22">
        <v>20.399999999999999</v>
      </c>
      <c r="L97" s="22">
        <v>21.4</v>
      </c>
      <c r="M97" s="22">
        <v>20.100000000000001</v>
      </c>
      <c r="N97" s="22">
        <v>19.3</v>
      </c>
      <c r="O97" s="22">
        <v>18.5</v>
      </c>
      <c r="P97" s="22">
        <v>19.899999999999999</v>
      </c>
      <c r="Q97" s="22">
        <v>22.1</v>
      </c>
      <c r="R97" s="22">
        <v>18.5</v>
      </c>
      <c r="S97" s="53"/>
      <c r="T97" s="35"/>
      <c r="U97" s="35"/>
    </row>
    <row r="98" spans="1:21" s="10" customFormat="1" ht="15.75" x14ac:dyDescent="0.25">
      <c r="A98" s="90" t="s">
        <v>177</v>
      </c>
      <c r="B98" s="90" t="s">
        <v>181</v>
      </c>
      <c r="C98" s="18">
        <v>2715</v>
      </c>
      <c r="D98" s="18">
        <v>17253</v>
      </c>
      <c r="E98" s="18">
        <v>14883</v>
      </c>
      <c r="F98" s="18">
        <v>13467</v>
      </c>
      <c r="G98" s="18">
        <v>12291</v>
      </c>
      <c r="H98" s="18">
        <v>31164</v>
      </c>
      <c r="I98" s="18">
        <v>9625</v>
      </c>
      <c r="J98" s="18">
        <v>28745</v>
      </c>
      <c r="K98" s="18">
        <v>28245</v>
      </c>
      <c r="L98" s="18">
        <v>55359</v>
      </c>
      <c r="M98" s="18">
        <v>7300</v>
      </c>
      <c r="N98" s="18">
        <v>13015</v>
      </c>
      <c r="O98" s="18">
        <v>8071</v>
      </c>
      <c r="P98" s="18">
        <v>22419</v>
      </c>
      <c r="Q98" s="18">
        <v>27302</v>
      </c>
      <c r="R98" s="18">
        <v>5146</v>
      </c>
      <c r="S98" s="53"/>
      <c r="T98" s="35"/>
      <c r="U98" s="35"/>
    </row>
    <row r="99" spans="1:21" s="10" customFormat="1" ht="15.75" x14ac:dyDescent="0.25">
      <c r="A99" s="90" t="s">
        <v>178</v>
      </c>
      <c r="B99" s="90" t="s">
        <v>181</v>
      </c>
      <c r="C99" s="18">
        <v>725</v>
      </c>
      <c r="D99" s="18">
        <v>5874</v>
      </c>
      <c r="E99" s="18">
        <v>3537</v>
      </c>
      <c r="F99" s="18">
        <v>7219</v>
      </c>
      <c r="G99" s="18">
        <v>3201</v>
      </c>
      <c r="H99" s="18">
        <v>11113</v>
      </c>
      <c r="I99" s="18">
        <v>2117</v>
      </c>
      <c r="J99" s="18">
        <v>13511</v>
      </c>
      <c r="K99" s="18">
        <v>12045</v>
      </c>
      <c r="L99" s="18">
        <v>21101</v>
      </c>
      <c r="M99" s="18">
        <v>3077</v>
      </c>
      <c r="N99" s="18">
        <v>5471</v>
      </c>
      <c r="O99" s="18">
        <v>2048</v>
      </c>
      <c r="P99" s="18">
        <v>9621</v>
      </c>
      <c r="Q99" s="18">
        <v>13003</v>
      </c>
      <c r="R99" s="18">
        <v>894</v>
      </c>
      <c r="S99" s="53"/>
      <c r="T99" s="35"/>
      <c r="U99" s="35"/>
    </row>
    <row r="100" spans="1:21" s="10" customFormat="1" ht="15.75" x14ac:dyDescent="0.25">
      <c r="A100" s="90" t="s">
        <v>179</v>
      </c>
      <c r="B100" s="90" t="s">
        <v>181</v>
      </c>
      <c r="C100" s="18">
        <v>724</v>
      </c>
      <c r="D100" s="18">
        <v>4834</v>
      </c>
      <c r="E100" s="18">
        <v>4194</v>
      </c>
      <c r="F100" s="18">
        <v>3627</v>
      </c>
      <c r="G100" s="18">
        <v>3281</v>
      </c>
      <c r="H100" s="18">
        <v>8149</v>
      </c>
      <c r="I100" s="18">
        <v>2774</v>
      </c>
      <c r="J100" s="18">
        <v>8958</v>
      </c>
      <c r="K100" s="18">
        <v>8135</v>
      </c>
      <c r="L100" s="18">
        <v>13450</v>
      </c>
      <c r="M100" s="18">
        <v>2035</v>
      </c>
      <c r="N100" s="18">
        <v>3387</v>
      </c>
      <c r="O100" s="18">
        <v>2117</v>
      </c>
      <c r="P100" s="18">
        <v>6510</v>
      </c>
      <c r="Q100" s="18">
        <v>8000</v>
      </c>
      <c r="R100" s="18">
        <v>1148</v>
      </c>
      <c r="S100" s="53"/>
      <c r="T100" s="35"/>
      <c r="U100" s="35"/>
    </row>
    <row r="101" spans="1:21" s="10" customFormat="1" ht="15.75" x14ac:dyDescent="0.25">
      <c r="A101" s="90" t="s">
        <v>180</v>
      </c>
      <c r="B101" s="90" t="s">
        <v>181</v>
      </c>
      <c r="C101" s="18">
        <v>1266</v>
      </c>
      <c r="D101" s="18">
        <v>6545</v>
      </c>
      <c r="E101" s="18">
        <v>7152</v>
      </c>
      <c r="F101" s="18">
        <v>2621</v>
      </c>
      <c r="G101" s="18">
        <v>5809</v>
      </c>
      <c r="H101" s="18">
        <v>11902</v>
      </c>
      <c r="I101" s="18">
        <v>4734</v>
      </c>
      <c r="J101" s="18">
        <v>6276</v>
      </c>
      <c r="K101" s="18">
        <v>8065</v>
      </c>
      <c r="L101" s="18">
        <v>20808</v>
      </c>
      <c r="M101" s="18">
        <v>2188</v>
      </c>
      <c r="N101" s="18">
        <v>4157</v>
      </c>
      <c r="O101" s="18">
        <v>3906</v>
      </c>
      <c r="P101" s="18">
        <v>6288</v>
      </c>
      <c r="Q101" s="18">
        <v>6299</v>
      </c>
      <c r="R101" s="18">
        <v>3104</v>
      </c>
      <c r="S101" s="53"/>
      <c r="T101" s="35"/>
      <c r="U101" s="35"/>
    </row>
    <row r="102" spans="1:21" s="10" customFormat="1" ht="15.75" x14ac:dyDescent="0.25">
      <c r="A102" s="96"/>
      <c r="B102" s="97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53"/>
      <c r="T102" s="35"/>
      <c r="U102" s="35"/>
    </row>
    <row r="103" spans="1:21" ht="15.75" x14ac:dyDescent="0.25">
      <c r="A103" s="77"/>
      <c r="B103" s="78"/>
      <c r="C103" s="49"/>
      <c r="D103" s="49"/>
      <c r="E103" s="49"/>
      <c r="F103" s="49"/>
      <c r="G103" s="49"/>
      <c r="H103" s="49"/>
      <c r="I103" s="49"/>
      <c r="J103" s="14"/>
      <c r="K103" s="49"/>
      <c r="L103" s="49"/>
      <c r="M103" s="49"/>
      <c r="N103" s="49"/>
      <c r="O103" s="49"/>
      <c r="P103" s="49"/>
      <c r="Q103" s="49"/>
      <c r="R103" s="49"/>
      <c r="S103" s="49"/>
      <c r="T103" s="14"/>
      <c r="U103" s="14"/>
    </row>
    <row r="104" spans="1:21" ht="15.75" x14ac:dyDescent="0.25">
      <c r="A104" s="80" t="s">
        <v>196</v>
      </c>
      <c r="B104" s="78"/>
      <c r="C104" s="49"/>
      <c r="D104" s="49"/>
      <c r="E104" s="49"/>
      <c r="F104" s="49"/>
      <c r="G104" s="49"/>
      <c r="H104" s="49"/>
      <c r="I104" s="49"/>
      <c r="J104" s="14"/>
      <c r="K104" s="49"/>
      <c r="L104" s="49"/>
      <c r="M104" s="49"/>
      <c r="N104" s="49"/>
      <c r="O104" s="49"/>
      <c r="P104" s="49"/>
      <c r="Q104" s="49"/>
      <c r="R104" s="49"/>
      <c r="S104" s="49"/>
      <c r="T104" s="14"/>
      <c r="U104" s="14"/>
    </row>
    <row r="105" spans="1:21" ht="15.75" x14ac:dyDescent="0.25">
      <c r="A105" s="77" t="s">
        <v>32</v>
      </c>
      <c r="B105" s="78" t="s">
        <v>21</v>
      </c>
      <c r="C105" s="18">
        <v>4608</v>
      </c>
      <c r="D105" s="18">
        <v>27603</v>
      </c>
      <c r="E105" s="18">
        <v>25684</v>
      </c>
      <c r="F105" s="18">
        <v>26144</v>
      </c>
      <c r="G105" s="18">
        <v>19848</v>
      </c>
      <c r="H105" s="18">
        <v>52434</v>
      </c>
      <c r="I105" s="18">
        <v>15485</v>
      </c>
      <c r="J105" s="18">
        <v>59479</v>
      </c>
      <c r="K105" s="18">
        <v>51708</v>
      </c>
      <c r="L105" s="18">
        <v>130474</v>
      </c>
      <c r="M105" s="18">
        <v>12966</v>
      </c>
      <c r="N105" s="18">
        <v>22232</v>
      </c>
      <c r="O105" s="18">
        <v>12830</v>
      </c>
      <c r="P105" s="18">
        <v>40837</v>
      </c>
      <c r="Q105" s="18">
        <v>54021</v>
      </c>
      <c r="R105" s="18">
        <v>7924</v>
      </c>
      <c r="S105" s="19">
        <f>SUM(C105:R105)</f>
        <v>564277</v>
      </c>
      <c r="T105" s="14"/>
      <c r="U105" s="14"/>
    </row>
    <row r="106" spans="1:21" ht="15.75" x14ac:dyDescent="0.25">
      <c r="A106" s="98" t="s">
        <v>31</v>
      </c>
      <c r="B106" s="99" t="s">
        <v>21</v>
      </c>
      <c r="C106" s="27">
        <f>(C105/S105)</f>
        <v>8.1662020603356159E-3</v>
      </c>
      <c r="D106" s="27">
        <f>(D105/S105)</f>
        <v>4.8917464295018226E-2</v>
      </c>
      <c r="E106" s="27">
        <f>(E105/S105)</f>
        <v>4.5516652282478288E-2</v>
      </c>
      <c r="F106" s="27">
        <f>(F105/S105)</f>
        <v>4.6331854745098593E-2</v>
      </c>
      <c r="G106" s="27">
        <f>(G105/S105)</f>
        <v>3.5174214082799762E-2</v>
      </c>
      <c r="H106" s="27">
        <f>(H105/S105)</f>
        <v>9.2922447663115804E-2</v>
      </c>
      <c r="I106" s="27">
        <f>(I105/S105)</f>
        <v>2.7442195942772786E-2</v>
      </c>
      <c r="J106" s="64">
        <f>J105/S105</f>
        <v>0.1054074505960725</v>
      </c>
      <c r="K106" s="27">
        <f>(K105/S105)</f>
        <v>9.1635845515588982E-2</v>
      </c>
      <c r="L106" s="27">
        <f>(L105/S105)</f>
        <v>0.23122331762591777</v>
      </c>
      <c r="M106" s="27">
        <f>(M105/S105)</f>
        <v>2.2978076370293313E-2</v>
      </c>
      <c r="N106" s="27">
        <f>(N105/S105)</f>
        <v>3.9399089454292838E-2</v>
      </c>
      <c r="O106" s="27">
        <f>(O105/S105)</f>
        <v>2.2737059990040352E-2</v>
      </c>
      <c r="P106" s="27">
        <f>(P105/S105)</f>
        <v>7.2370484708751195E-2</v>
      </c>
      <c r="Q106" s="27">
        <f>(Q105/S105)</f>
        <v>9.5734896159155869E-2</v>
      </c>
      <c r="R106" s="27">
        <f>(R105/S105)</f>
        <v>1.4042748508268102E-2</v>
      </c>
      <c r="S106" s="27">
        <f>AVERAGE(C106:R106)</f>
        <v>6.25E-2</v>
      </c>
      <c r="T106" s="65"/>
      <c r="U106" s="65"/>
    </row>
    <row r="107" spans="1:21" ht="15.75" x14ac:dyDescent="0.25">
      <c r="A107" s="77" t="s">
        <v>34</v>
      </c>
      <c r="B107" s="78" t="s">
        <v>37</v>
      </c>
      <c r="C107" s="18">
        <v>4456</v>
      </c>
      <c r="D107" s="18">
        <v>26981</v>
      </c>
      <c r="E107" s="18">
        <v>26591</v>
      </c>
      <c r="F107" s="18">
        <v>26935</v>
      </c>
      <c r="G107" s="18">
        <v>20369</v>
      </c>
      <c r="H107" s="18">
        <v>53174</v>
      </c>
      <c r="I107" s="18">
        <v>16340</v>
      </c>
      <c r="J107" s="22"/>
      <c r="K107" s="18">
        <v>50015</v>
      </c>
      <c r="L107" s="18">
        <v>122195</v>
      </c>
      <c r="M107" s="18">
        <v>14030</v>
      </c>
      <c r="N107" s="18">
        <v>22282</v>
      </c>
      <c r="O107" s="18">
        <v>12376</v>
      </c>
      <c r="P107" s="18">
        <v>41100</v>
      </c>
      <c r="Q107" s="18">
        <v>51622</v>
      </c>
      <c r="R107" s="18">
        <v>8717</v>
      </c>
      <c r="S107" s="19">
        <f>SUM(C107:R107)</f>
        <v>497183</v>
      </c>
      <c r="T107" s="14"/>
      <c r="U107" s="14"/>
    </row>
    <row r="108" spans="1:21" ht="15.75" x14ac:dyDescent="0.25">
      <c r="A108" s="77" t="s">
        <v>33</v>
      </c>
      <c r="B108" s="78" t="s">
        <v>37</v>
      </c>
      <c r="C108" s="27">
        <f>(C107/S107)</f>
        <v>8.9624946951122626E-3</v>
      </c>
      <c r="D108" s="27">
        <f>(D107/S107)</f>
        <v>5.4267744472357264E-2</v>
      </c>
      <c r="E108" s="27">
        <f>(E107/S107)</f>
        <v>5.3483325053350579E-2</v>
      </c>
      <c r="F108" s="27">
        <f>(F107/S107)</f>
        <v>5.4175223207551346E-2</v>
      </c>
      <c r="G108" s="27">
        <f>(G107/S107)</f>
        <v>4.096881832242856E-2</v>
      </c>
      <c r="H108" s="27">
        <f>(H107/S107)</f>
        <v>0.1069505594519523</v>
      </c>
      <c r="I108" s="27">
        <f>(I107/S107)</f>
        <v>3.2865162324536436E-2</v>
      </c>
      <c r="J108" s="22"/>
      <c r="K108" s="27">
        <f>(K107/S107)</f>
        <v>0.10059676215799816</v>
      </c>
      <c r="L108" s="27">
        <f>(L107/S107)</f>
        <v>0.24577469462954285</v>
      </c>
      <c r="M108" s="27">
        <f>(M107/S107)</f>
        <v>2.8218985765804543E-2</v>
      </c>
      <c r="N108" s="27">
        <f>(N107/S107)</f>
        <v>4.4816496139248527E-2</v>
      </c>
      <c r="O108" s="27">
        <f>(O107/S107)</f>
        <v>2.4892242896478761E-2</v>
      </c>
      <c r="P108" s="27">
        <f>(P107/S107)</f>
        <v>8.2665738772242814E-2</v>
      </c>
      <c r="Q108" s="27">
        <f>(Q107/S107)</f>
        <v>0.10382897243067442</v>
      </c>
      <c r="R108" s="27">
        <f>(R107/S107)</f>
        <v>1.7532779680721183E-2</v>
      </c>
      <c r="S108" s="27">
        <f>AVERAGE(C108:R108)</f>
        <v>6.6666666666666666E-2</v>
      </c>
      <c r="T108" s="14"/>
      <c r="U108" s="14"/>
    </row>
    <row r="109" spans="1:21" ht="15.75" x14ac:dyDescent="0.25">
      <c r="A109" s="77" t="s">
        <v>35</v>
      </c>
      <c r="B109" s="78" t="s">
        <v>36</v>
      </c>
      <c r="C109" s="18">
        <v>4730</v>
      </c>
      <c r="D109" s="18">
        <v>30000</v>
      </c>
      <c r="E109" s="18">
        <v>30100</v>
      </c>
      <c r="F109" s="18">
        <v>28770</v>
      </c>
      <c r="G109" s="18">
        <v>21400</v>
      </c>
      <c r="H109" s="18">
        <v>50390</v>
      </c>
      <c r="I109" s="18">
        <v>16560</v>
      </c>
      <c r="J109" s="22"/>
      <c r="K109" s="18">
        <v>51420</v>
      </c>
      <c r="L109" s="18">
        <v>125450</v>
      </c>
      <c r="M109" s="18">
        <v>14720</v>
      </c>
      <c r="N109" s="18">
        <v>22330</v>
      </c>
      <c r="O109" s="18">
        <v>12350</v>
      </c>
      <c r="P109" s="18">
        <v>43050</v>
      </c>
      <c r="Q109" s="18">
        <v>54160</v>
      </c>
      <c r="R109" s="18">
        <v>7930</v>
      </c>
      <c r="S109" s="19">
        <f>SUM(C109:R109)</f>
        <v>513360</v>
      </c>
      <c r="T109" s="14"/>
      <c r="U109" s="14"/>
    </row>
    <row r="110" spans="1:21" ht="15.75" x14ac:dyDescent="0.25">
      <c r="A110" s="98" t="s">
        <v>38</v>
      </c>
      <c r="B110" s="99" t="s">
        <v>37</v>
      </c>
      <c r="C110" s="27">
        <f t="shared" ref="C110:I110" si="2">(C107-C105)/C105</f>
        <v>-3.2986111111111112E-2</v>
      </c>
      <c r="D110" s="27">
        <f t="shared" si="2"/>
        <v>-2.253378255986668E-2</v>
      </c>
      <c r="E110" s="27">
        <f t="shared" si="2"/>
        <v>3.5313814047656128E-2</v>
      </c>
      <c r="F110" s="27">
        <f t="shared" si="2"/>
        <v>3.0255507955936352E-2</v>
      </c>
      <c r="G110" s="27">
        <f t="shared" si="2"/>
        <v>2.624949617089883E-2</v>
      </c>
      <c r="H110" s="27">
        <f t="shared" si="2"/>
        <v>1.4112980127398252E-2</v>
      </c>
      <c r="I110" s="27">
        <f t="shared" si="2"/>
        <v>5.5214723926380369E-2</v>
      </c>
      <c r="J110" s="27"/>
      <c r="K110" s="27">
        <f t="shared" ref="K110:R110" si="3">(K107-K105)/K105</f>
        <v>-3.2741548696526651E-2</v>
      </c>
      <c r="L110" s="27">
        <f t="shared" si="3"/>
        <v>-6.3453255054646898E-2</v>
      </c>
      <c r="M110" s="27">
        <f t="shared" si="3"/>
        <v>8.2060774332870581E-2</v>
      </c>
      <c r="N110" s="27">
        <f t="shared" si="3"/>
        <v>2.2490104354084203E-3</v>
      </c>
      <c r="O110" s="27">
        <f t="shared" si="3"/>
        <v>-3.5385814497272017E-2</v>
      </c>
      <c r="P110" s="27">
        <f t="shared" si="3"/>
        <v>6.440238019443152E-3</v>
      </c>
      <c r="Q110" s="27">
        <f t="shared" si="3"/>
        <v>-4.4408655893078616E-2</v>
      </c>
      <c r="R110" s="27">
        <f t="shared" si="3"/>
        <v>0.10007571933366986</v>
      </c>
      <c r="S110" s="27">
        <f>AVERAGE(C110:R110)</f>
        <v>8.0308731024773313E-3</v>
      </c>
      <c r="T110" s="65"/>
      <c r="U110" s="65"/>
    </row>
    <row r="111" spans="1:21" ht="15.75" x14ac:dyDescent="0.25">
      <c r="A111" s="98" t="s">
        <v>76</v>
      </c>
      <c r="B111" s="99" t="s">
        <v>37</v>
      </c>
      <c r="C111" s="27">
        <f t="shared" ref="C111:I111" si="4">(C109-C107)/C107</f>
        <v>6.1490125673249553E-2</v>
      </c>
      <c r="D111" s="27">
        <f t="shared" si="4"/>
        <v>0.11189355472369446</v>
      </c>
      <c r="E111" s="27">
        <f t="shared" si="4"/>
        <v>0.13196194201045466</v>
      </c>
      <c r="F111" s="27">
        <f t="shared" si="4"/>
        <v>6.8126972340820491E-2</v>
      </c>
      <c r="G111" s="27">
        <f t="shared" si="4"/>
        <v>5.0616132357994989E-2</v>
      </c>
      <c r="H111" s="27">
        <f t="shared" si="4"/>
        <v>-5.2356414789182681E-2</v>
      </c>
      <c r="I111" s="27">
        <f t="shared" si="4"/>
        <v>1.346389228886169E-2</v>
      </c>
      <c r="J111" s="27"/>
      <c r="K111" s="27">
        <f t="shared" ref="K111:R111" si="5">(K109-K107)/K107</f>
        <v>2.8091572528241529E-2</v>
      </c>
      <c r="L111" s="27">
        <f t="shared" si="5"/>
        <v>2.6637751135480173E-2</v>
      </c>
      <c r="M111" s="27">
        <f t="shared" si="5"/>
        <v>4.9180327868852458E-2</v>
      </c>
      <c r="N111" s="27">
        <f t="shared" si="5"/>
        <v>2.1542051880441612E-3</v>
      </c>
      <c r="O111" s="27">
        <f t="shared" si="5"/>
        <v>-2.1008403361344537E-3</v>
      </c>
      <c r="P111" s="27">
        <f t="shared" si="5"/>
        <v>4.7445255474452552E-2</v>
      </c>
      <c r="Q111" s="27">
        <f t="shared" si="5"/>
        <v>4.9165084653829766E-2</v>
      </c>
      <c r="R111" s="27">
        <f t="shared" si="5"/>
        <v>-9.0283354365033847E-2</v>
      </c>
      <c r="S111" s="19">
        <f>SUM(C111:R111)</f>
        <v>0.49548620675362554</v>
      </c>
      <c r="T111" s="65"/>
      <c r="U111" s="65"/>
    </row>
    <row r="112" spans="1:21" ht="15.75" x14ac:dyDescent="0.25">
      <c r="A112" s="77" t="s">
        <v>19</v>
      </c>
      <c r="B112" s="78" t="s">
        <v>21</v>
      </c>
      <c r="C112" s="21">
        <v>21.6</v>
      </c>
      <c r="D112" s="21">
        <v>27.9</v>
      </c>
      <c r="E112" s="21">
        <v>33</v>
      </c>
      <c r="F112" s="21">
        <v>12.6</v>
      </c>
      <c r="G112" s="21">
        <v>47.6</v>
      </c>
      <c r="H112" s="21">
        <v>33</v>
      </c>
      <c r="I112" s="66">
        <v>36.299999999999997</v>
      </c>
      <c r="J112" s="22"/>
      <c r="K112" s="21">
        <v>22.6</v>
      </c>
      <c r="L112" s="21">
        <v>21.1</v>
      </c>
      <c r="M112" s="21">
        <v>26.7</v>
      </c>
      <c r="N112" s="21">
        <v>21</v>
      </c>
      <c r="O112" s="21">
        <v>17.600000000000001</v>
      </c>
      <c r="P112" s="21">
        <v>39.799999999999997</v>
      </c>
      <c r="Q112" s="21">
        <v>10.6</v>
      </c>
      <c r="R112" s="21">
        <v>19.3</v>
      </c>
      <c r="S112" s="21">
        <v>390.7</v>
      </c>
      <c r="T112" s="14"/>
      <c r="U112" s="14"/>
    </row>
    <row r="113" spans="1:21" ht="15.75" x14ac:dyDescent="0.25">
      <c r="A113" s="77" t="s">
        <v>22</v>
      </c>
      <c r="B113" s="78" t="s">
        <v>21</v>
      </c>
      <c r="C113" s="18">
        <f t="shared" ref="C113:S113" si="6">C107/C112</f>
        <v>206.29629629629628</v>
      </c>
      <c r="D113" s="18">
        <f t="shared" si="6"/>
        <v>967.06093189964167</v>
      </c>
      <c r="E113" s="18">
        <f t="shared" si="6"/>
        <v>805.78787878787875</v>
      </c>
      <c r="F113" s="18">
        <f t="shared" si="6"/>
        <v>2137.6984126984125</v>
      </c>
      <c r="G113" s="18">
        <f t="shared" si="6"/>
        <v>427.92016806722688</v>
      </c>
      <c r="H113" s="18">
        <f t="shared" si="6"/>
        <v>1611.3333333333333</v>
      </c>
      <c r="I113" s="18">
        <f t="shared" si="6"/>
        <v>450.13774104683199</v>
      </c>
      <c r="J113" s="18" t="e">
        <f t="shared" si="6"/>
        <v>#DIV/0!</v>
      </c>
      <c r="K113" s="18">
        <f t="shared" si="6"/>
        <v>2213.0530973451328</v>
      </c>
      <c r="L113" s="18">
        <f t="shared" si="6"/>
        <v>5791.2322274881517</v>
      </c>
      <c r="M113" s="18">
        <f t="shared" si="6"/>
        <v>525.46816479400752</v>
      </c>
      <c r="N113" s="18">
        <f t="shared" si="6"/>
        <v>1061.047619047619</v>
      </c>
      <c r="O113" s="18">
        <f t="shared" si="6"/>
        <v>703.18181818181813</v>
      </c>
      <c r="P113" s="18">
        <f t="shared" si="6"/>
        <v>1032.6633165829146</v>
      </c>
      <c r="Q113" s="18">
        <f t="shared" si="6"/>
        <v>4870</v>
      </c>
      <c r="R113" s="18">
        <f t="shared" si="6"/>
        <v>451.65803108808291</v>
      </c>
      <c r="S113" s="18">
        <f t="shared" si="6"/>
        <v>1272.5441515229077</v>
      </c>
      <c r="T113" s="14"/>
      <c r="U113" s="14"/>
    </row>
    <row r="114" spans="1:21" ht="15.75" x14ac:dyDescent="0.25">
      <c r="A114" s="77" t="s">
        <v>74</v>
      </c>
      <c r="B114" s="78" t="s">
        <v>21</v>
      </c>
      <c r="C114" s="21">
        <v>110</v>
      </c>
      <c r="D114" s="21">
        <v>595</v>
      </c>
      <c r="E114" s="21">
        <v>406</v>
      </c>
      <c r="F114" s="21">
        <v>1697</v>
      </c>
      <c r="G114" s="21">
        <v>166</v>
      </c>
      <c r="H114" s="21">
        <v>1244</v>
      </c>
      <c r="I114" s="21">
        <v>126</v>
      </c>
      <c r="J114" s="18"/>
      <c r="K114" s="21">
        <v>1843</v>
      </c>
      <c r="L114" s="21">
        <v>7206</v>
      </c>
      <c r="M114" s="21">
        <v>254</v>
      </c>
      <c r="N114" s="21">
        <v>759</v>
      </c>
      <c r="O114" s="21">
        <v>486</v>
      </c>
      <c r="P114" s="21">
        <v>752</v>
      </c>
      <c r="Q114" s="21">
        <v>4057</v>
      </c>
      <c r="R114" s="21">
        <v>268</v>
      </c>
      <c r="S114" s="21">
        <v>1050</v>
      </c>
      <c r="T114" s="14"/>
      <c r="U114" s="14"/>
    </row>
    <row r="115" spans="1:21" ht="15.75" x14ac:dyDescent="0.25">
      <c r="A115" s="77" t="s">
        <v>75</v>
      </c>
      <c r="B115" s="78" t="s">
        <v>21</v>
      </c>
      <c r="C115" s="29">
        <f t="shared" ref="C115:S115" si="7">(C113-C114)/C114</f>
        <v>0.87542087542087521</v>
      </c>
      <c r="D115" s="29">
        <f t="shared" si="7"/>
        <v>0.62531249058763305</v>
      </c>
      <c r="E115" s="29">
        <f t="shared" si="7"/>
        <v>0.98469920883713979</v>
      </c>
      <c r="F115" s="29">
        <f t="shared" si="7"/>
        <v>0.25969264154296556</v>
      </c>
      <c r="G115" s="29">
        <f t="shared" si="7"/>
        <v>1.5778323377543788</v>
      </c>
      <c r="H115" s="29">
        <f t="shared" si="7"/>
        <v>0.29528403001071807</v>
      </c>
      <c r="I115" s="29">
        <f t="shared" si="7"/>
        <v>2.5725217543399364</v>
      </c>
      <c r="J115" s="29" t="e">
        <f t="shared" si="7"/>
        <v>#DIV/0!</v>
      </c>
      <c r="K115" s="29">
        <f t="shared" si="7"/>
        <v>0.20078844131586152</v>
      </c>
      <c r="L115" s="29">
        <f t="shared" si="7"/>
        <v>-0.19633191403161926</v>
      </c>
      <c r="M115" s="29">
        <f t="shared" si="7"/>
        <v>1.0687723023386122</v>
      </c>
      <c r="N115" s="29">
        <f t="shared" si="7"/>
        <v>0.39795470230252838</v>
      </c>
      <c r="O115" s="29">
        <f t="shared" si="7"/>
        <v>0.44687616909839123</v>
      </c>
      <c r="P115" s="29">
        <f t="shared" si="7"/>
        <v>0.37322249545600344</v>
      </c>
      <c r="Q115" s="29">
        <f t="shared" si="7"/>
        <v>0.20039438008380578</v>
      </c>
      <c r="R115" s="29">
        <f t="shared" si="7"/>
        <v>0.68529116077642871</v>
      </c>
      <c r="S115" s="29">
        <f t="shared" si="7"/>
        <v>0.21194681097419779</v>
      </c>
      <c r="T115" s="14"/>
      <c r="U115" s="14"/>
    </row>
    <row r="116" spans="1:21" ht="15.75" x14ac:dyDescent="0.25">
      <c r="A116" s="100" t="s">
        <v>141</v>
      </c>
      <c r="B116" s="101" t="s">
        <v>60</v>
      </c>
      <c r="C116" s="18">
        <v>4330</v>
      </c>
      <c r="D116" s="18">
        <v>23363</v>
      </c>
      <c r="E116" s="18">
        <v>21782</v>
      </c>
      <c r="F116" s="18">
        <v>25028</v>
      </c>
      <c r="G116" s="18">
        <v>17376</v>
      </c>
      <c r="H116" s="18">
        <v>51159</v>
      </c>
      <c r="I116" s="18">
        <v>14030</v>
      </c>
      <c r="J116" s="18">
        <v>57116</v>
      </c>
      <c r="K116" s="18">
        <v>50898</v>
      </c>
      <c r="L116" s="18">
        <v>126021</v>
      </c>
      <c r="M116" s="18">
        <v>11554</v>
      </c>
      <c r="N116" s="18">
        <v>22078</v>
      </c>
      <c r="O116" s="18">
        <v>13237</v>
      </c>
      <c r="P116" s="18">
        <v>37276</v>
      </c>
      <c r="Q116" s="18">
        <v>53184</v>
      </c>
      <c r="R116" s="18">
        <v>7761</v>
      </c>
      <c r="S116" s="49"/>
      <c r="T116" s="14"/>
      <c r="U116" s="14"/>
    </row>
    <row r="117" spans="1:21" ht="15.75" x14ac:dyDescent="0.25">
      <c r="A117" s="100" t="s">
        <v>142</v>
      </c>
      <c r="B117" s="101" t="s">
        <v>60</v>
      </c>
      <c r="C117" s="18">
        <v>4608</v>
      </c>
      <c r="D117" s="18">
        <v>27603</v>
      </c>
      <c r="E117" s="18">
        <v>25684</v>
      </c>
      <c r="F117" s="18">
        <v>26144</v>
      </c>
      <c r="G117" s="18">
        <v>19848</v>
      </c>
      <c r="H117" s="18">
        <v>52434</v>
      </c>
      <c r="I117" s="18">
        <v>15485</v>
      </c>
      <c r="J117" s="18">
        <v>59479</v>
      </c>
      <c r="K117" s="18">
        <v>49938</v>
      </c>
      <c r="L117" s="18">
        <v>130474</v>
      </c>
      <c r="M117" s="18">
        <v>12996</v>
      </c>
      <c r="N117" s="18">
        <v>22247</v>
      </c>
      <c r="O117" s="18">
        <v>12830</v>
      </c>
      <c r="P117" s="18">
        <v>40822</v>
      </c>
      <c r="Q117" s="18">
        <v>54021</v>
      </c>
      <c r="R117" s="18">
        <v>7924</v>
      </c>
      <c r="S117" s="49"/>
      <c r="T117" s="14"/>
      <c r="U117" s="14"/>
    </row>
    <row r="118" spans="1:21" ht="15.75" x14ac:dyDescent="0.25">
      <c r="A118" s="100" t="s">
        <v>111</v>
      </c>
      <c r="B118" s="101" t="s">
        <v>60</v>
      </c>
      <c r="C118" s="18">
        <v>4795</v>
      </c>
      <c r="D118" s="18">
        <v>27233</v>
      </c>
      <c r="E118" s="18">
        <v>25918</v>
      </c>
      <c r="F118" s="18">
        <v>26725</v>
      </c>
      <c r="G118" s="18">
        <v>20065</v>
      </c>
      <c r="H118" s="18">
        <v>53468</v>
      </c>
      <c r="I118" s="18">
        <v>16184</v>
      </c>
      <c r="J118" s="18">
        <v>56428</v>
      </c>
      <c r="K118" s="18">
        <v>49844</v>
      </c>
      <c r="L118" s="18">
        <v>123069</v>
      </c>
      <c r="M118" s="18">
        <v>13873</v>
      </c>
      <c r="N118" s="18">
        <v>22010</v>
      </c>
      <c r="O118" s="18">
        <v>12362</v>
      </c>
      <c r="P118" s="18">
        <v>40828</v>
      </c>
      <c r="Q118" s="18">
        <v>51477</v>
      </c>
      <c r="R118" s="18">
        <v>8066</v>
      </c>
      <c r="S118" s="49"/>
      <c r="T118" s="14"/>
      <c r="U118" s="14"/>
    </row>
    <row r="119" spans="1:21" ht="15.75" x14ac:dyDescent="0.25">
      <c r="A119" s="100" t="s">
        <v>143</v>
      </c>
      <c r="B119" s="101" t="s">
        <v>60</v>
      </c>
      <c r="C119" s="18">
        <v>4889</v>
      </c>
      <c r="D119" s="18">
        <v>27039</v>
      </c>
      <c r="E119" s="18">
        <v>26071</v>
      </c>
      <c r="F119" s="18">
        <v>26956</v>
      </c>
      <c r="G119" s="18">
        <v>20183</v>
      </c>
      <c r="H119" s="18">
        <v>53917</v>
      </c>
      <c r="I119" s="18">
        <v>16490</v>
      </c>
      <c r="J119" s="18">
        <v>54931</v>
      </c>
      <c r="K119" s="18">
        <v>49778</v>
      </c>
      <c r="L119" s="18">
        <v>119481</v>
      </c>
      <c r="M119" s="18">
        <v>14292</v>
      </c>
      <c r="N119" s="18">
        <v>21896</v>
      </c>
      <c r="O119" s="18">
        <v>12124</v>
      </c>
      <c r="P119" s="18">
        <v>40769</v>
      </c>
      <c r="Q119" s="18">
        <v>50226</v>
      </c>
      <c r="R119" s="18">
        <v>8120</v>
      </c>
      <c r="S119" s="49"/>
      <c r="T119" s="14"/>
      <c r="U119" s="14"/>
    </row>
    <row r="120" spans="1:21" ht="15.75" x14ac:dyDescent="0.25">
      <c r="A120" s="102" t="s">
        <v>144</v>
      </c>
      <c r="B120" s="101" t="s">
        <v>60</v>
      </c>
      <c r="C120" s="22" t="s">
        <v>145</v>
      </c>
      <c r="D120" s="22" t="s">
        <v>146</v>
      </c>
      <c r="E120" s="22" t="s">
        <v>147</v>
      </c>
      <c r="F120" s="22" t="s">
        <v>148</v>
      </c>
      <c r="G120" s="22" t="s">
        <v>147</v>
      </c>
      <c r="H120" s="22" t="s">
        <v>149</v>
      </c>
      <c r="I120" s="22" t="s">
        <v>150</v>
      </c>
      <c r="J120" s="22" t="s">
        <v>151</v>
      </c>
      <c r="K120" s="22" t="s">
        <v>152</v>
      </c>
      <c r="L120" s="22" t="s">
        <v>153</v>
      </c>
      <c r="M120" s="22" t="s">
        <v>154</v>
      </c>
      <c r="N120" s="22" t="s">
        <v>155</v>
      </c>
      <c r="O120" s="22" t="s">
        <v>156</v>
      </c>
      <c r="P120" s="22" t="s">
        <v>157</v>
      </c>
      <c r="Q120" s="22" t="s">
        <v>158</v>
      </c>
      <c r="R120" s="22" t="s">
        <v>159</v>
      </c>
      <c r="S120" s="49"/>
      <c r="T120" s="14"/>
      <c r="U120" s="14"/>
    </row>
    <row r="121" spans="1:21" ht="15.75" x14ac:dyDescent="0.25">
      <c r="A121" s="103" t="s">
        <v>160</v>
      </c>
      <c r="B121" s="101" t="s">
        <v>60</v>
      </c>
      <c r="C121" s="18">
        <v>4481</v>
      </c>
      <c r="D121" s="18">
        <v>25669</v>
      </c>
      <c r="E121" s="18">
        <v>22933</v>
      </c>
      <c r="F121" s="18">
        <v>25489</v>
      </c>
      <c r="G121" s="18">
        <v>19312</v>
      </c>
      <c r="H121" s="18">
        <v>45342</v>
      </c>
      <c r="I121" s="18">
        <v>15638</v>
      </c>
      <c r="J121" s="18">
        <v>43618</v>
      </c>
      <c r="K121" s="18">
        <v>46550</v>
      </c>
      <c r="L121" s="18">
        <v>51881</v>
      </c>
      <c r="M121" s="18">
        <v>13351</v>
      </c>
      <c r="N121" s="18">
        <v>20479</v>
      </c>
      <c r="O121" s="18">
        <v>11599</v>
      </c>
      <c r="P121" s="18">
        <v>38156</v>
      </c>
      <c r="Q121" s="18">
        <v>39435</v>
      </c>
      <c r="R121" s="18">
        <v>7413</v>
      </c>
      <c r="S121" s="49"/>
      <c r="T121" s="14"/>
      <c r="U121" s="14"/>
    </row>
    <row r="122" spans="1:21" ht="15.75" x14ac:dyDescent="0.25">
      <c r="A122" s="103" t="s">
        <v>161</v>
      </c>
      <c r="B122" s="101" t="s">
        <v>60</v>
      </c>
      <c r="C122" s="18">
        <v>141</v>
      </c>
      <c r="D122" s="18">
        <v>373</v>
      </c>
      <c r="E122" s="18">
        <v>1122</v>
      </c>
      <c r="F122" s="18">
        <v>292</v>
      </c>
      <c r="G122" s="18">
        <v>120</v>
      </c>
      <c r="H122" s="18">
        <v>5009</v>
      </c>
      <c r="I122" s="18">
        <v>71</v>
      </c>
      <c r="J122" s="18">
        <v>2625</v>
      </c>
      <c r="K122" s="18">
        <v>886</v>
      </c>
      <c r="L122" s="18">
        <v>45663</v>
      </c>
      <c r="M122" s="18">
        <v>215</v>
      </c>
      <c r="N122" s="18">
        <v>561</v>
      </c>
      <c r="O122" s="18">
        <v>126</v>
      </c>
      <c r="P122" s="18">
        <v>484</v>
      </c>
      <c r="Q122" s="18">
        <v>7637</v>
      </c>
      <c r="R122" s="18">
        <v>103</v>
      </c>
      <c r="S122" s="49"/>
      <c r="T122" s="14"/>
      <c r="U122" s="14"/>
    </row>
    <row r="123" spans="1:21" ht="15.75" x14ac:dyDescent="0.25">
      <c r="A123" s="103" t="s">
        <v>162</v>
      </c>
      <c r="B123" s="101" t="s">
        <v>60</v>
      </c>
      <c r="C123" s="18">
        <v>5</v>
      </c>
      <c r="D123" s="18">
        <v>24</v>
      </c>
      <c r="E123" s="18">
        <v>27</v>
      </c>
      <c r="F123" s="18">
        <v>32</v>
      </c>
      <c r="G123" s="18">
        <v>22</v>
      </c>
      <c r="H123" s="18">
        <v>45</v>
      </c>
      <c r="I123" s="18">
        <v>15</v>
      </c>
      <c r="J123" s="18">
        <v>90</v>
      </c>
      <c r="K123" s="18">
        <v>76</v>
      </c>
      <c r="L123" s="18">
        <v>312</v>
      </c>
      <c r="M123" s="18">
        <v>27</v>
      </c>
      <c r="N123" s="18">
        <v>7</v>
      </c>
      <c r="O123" s="18">
        <v>5</v>
      </c>
      <c r="P123" s="18">
        <v>47</v>
      </c>
      <c r="Q123" s="18">
        <v>103</v>
      </c>
      <c r="R123" s="18">
        <v>12</v>
      </c>
      <c r="S123" s="49"/>
      <c r="T123" s="14"/>
      <c r="U123" s="14"/>
    </row>
    <row r="124" spans="1:21" ht="15.75" x14ac:dyDescent="0.25">
      <c r="A124" s="103" t="s">
        <v>163</v>
      </c>
      <c r="B124" s="101" t="s">
        <v>60</v>
      </c>
      <c r="C124" s="18">
        <v>99</v>
      </c>
      <c r="D124" s="18">
        <v>535</v>
      </c>
      <c r="E124" s="18">
        <v>727</v>
      </c>
      <c r="F124" s="18">
        <v>148</v>
      </c>
      <c r="G124" s="18">
        <v>240</v>
      </c>
      <c r="H124" s="18">
        <v>1454</v>
      </c>
      <c r="I124" s="18">
        <v>203</v>
      </c>
      <c r="J124" s="18">
        <v>538</v>
      </c>
      <c r="K124" s="18">
        <v>791</v>
      </c>
      <c r="L124" s="18">
        <v>4198</v>
      </c>
      <c r="M124" s="18">
        <v>104</v>
      </c>
      <c r="N124" s="18">
        <v>612</v>
      </c>
      <c r="O124" s="18">
        <v>450</v>
      </c>
      <c r="P124" s="18">
        <v>553</v>
      </c>
      <c r="Q124" s="18">
        <v>1507</v>
      </c>
      <c r="R124" s="18">
        <v>410</v>
      </c>
      <c r="S124" s="49"/>
      <c r="T124" s="14"/>
      <c r="U124" s="14"/>
    </row>
    <row r="125" spans="1:21" ht="15.75" x14ac:dyDescent="0.25">
      <c r="A125" s="103" t="s">
        <v>164</v>
      </c>
      <c r="B125" s="101" t="s">
        <v>60</v>
      </c>
      <c r="C125" s="18">
        <v>5</v>
      </c>
      <c r="D125" s="18">
        <v>27</v>
      </c>
      <c r="E125" s="18">
        <v>26</v>
      </c>
      <c r="F125" s="18">
        <v>19</v>
      </c>
      <c r="G125" s="18">
        <v>24</v>
      </c>
      <c r="H125" s="18">
        <v>70</v>
      </c>
      <c r="I125" s="18">
        <v>4</v>
      </c>
      <c r="J125" s="18">
        <v>73</v>
      </c>
      <c r="K125" s="18">
        <v>54</v>
      </c>
      <c r="L125" s="18">
        <v>365</v>
      </c>
      <c r="M125" s="18">
        <v>4</v>
      </c>
      <c r="N125" s="18">
        <v>26</v>
      </c>
      <c r="O125" s="18">
        <v>8</v>
      </c>
      <c r="P125" s="18">
        <v>12</v>
      </c>
      <c r="Q125" s="18">
        <v>107</v>
      </c>
      <c r="R125" s="18">
        <v>15</v>
      </c>
      <c r="S125" s="49"/>
      <c r="T125" s="14"/>
      <c r="U125" s="14"/>
    </row>
    <row r="126" spans="1:21" ht="15.75" x14ac:dyDescent="0.25">
      <c r="A126" s="103" t="s">
        <v>165</v>
      </c>
      <c r="B126" s="101" t="s">
        <v>60</v>
      </c>
      <c r="C126" s="18">
        <v>64</v>
      </c>
      <c r="D126" s="18">
        <v>605</v>
      </c>
      <c r="E126" s="18">
        <v>1083</v>
      </c>
      <c r="F126" s="18">
        <v>745</v>
      </c>
      <c r="G126" s="18">
        <v>347</v>
      </c>
      <c r="H126" s="18">
        <v>1548</v>
      </c>
      <c r="I126" s="18">
        <v>253</v>
      </c>
      <c r="J126" s="18">
        <v>9484</v>
      </c>
      <c r="K126" s="18">
        <v>1487</v>
      </c>
      <c r="L126" s="18">
        <v>20650</v>
      </c>
      <c r="M126" s="18">
        <v>172</v>
      </c>
      <c r="N126" s="18">
        <v>325</v>
      </c>
      <c r="O126" s="18">
        <v>174</v>
      </c>
      <c r="P126" s="18">
        <v>1576</v>
      </c>
      <c r="Q126" s="18">
        <v>2688</v>
      </c>
      <c r="R126" s="18">
        <v>113</v>
      </c>
      <c r="S126" s="49"/>
      <c r="T126" s="14"/>
      <c r="U126" s="14"/>
    </row>
    <row r="127" spans="1:21" ht="15.75" x14ac:dyDescent="0.25">
      <c r="A127" s="104" t="s">
        <v>166</v>
      </c>
      <c r="B127" s="101" t="s">
        <v>60</v>
      </c>
      <c r="C127" s="23">
        <v>228.65999046256559</v>
      </c>
      <c r="D127" s="23">
        <v>1238.4265575261484</v>
      </c>
      <c r="E127" s="23">
        <v>787.54178061379525</v>
      </c>
      <c r="F127" s="23">
        <v>2178.0766096169518</v>
      </c>
      <c r="G127" s="23">
        <v>425.46649703138257</v>
      </c>
      <c r="H127" s="23">
        <v>1631.1165344722392</v>
      </c>
      <c r="I127" s="23">
        <v>447.19535783365575</v>
      </c>
      <c r="J127" s="23">
        <v>2376.9165964616682</v>
      </c>
      <c r="K127" s="23">
        <v>2208.4182543198935</v>
      </c>
      <c r="L127" s="23">
        <v>6528.8594164456226</v>
      </c>
      <c r="M127" s="23">
        <v>556.70144462279291</v>
      </c>
      <c r="N127" s="23">
        <v>1059.1915303176131</v>
      </c>
      <c r="O127" s="23">
        <v>719.13903432228039</v>
      </c>
      <c r="P127" s="23">
        <v>1046.3352127114299</v>
      </c>
      <c r="Q127" s="23">
        <v>4748.8007380073805</v>
      </c>
      <c r="R127" s="23">
        <v>428.13163481953291</v>
      </c>
      <c r="S127" s="49"/>
      <c r="T127" s="14"/>
      <c r="U127" s="14"/>
    </row>
    <row r="128" spans="1:21" ht="15.75" x14ac:dyDescent="0.25">
      <c r="A128" s="104" t="s">
        <v>167</v>
      </c>
      <c r="B128" s="101" t="s">
        <v>60</v>
      </c>
      <c r="C128" s="23">
        <v>20.97</v>
      </c>
      <c r="D128" s="23">
        <v>21.99</v>
      </c>
      <c r="E128" s="23">
        <v>32.909999999999997</v>
      </c>
      <c r="F128" s="23">
        <v>12.27</v>
      </c>
      <c r="G128" s="23">
        <v>47.16</v>
      </c>
      <c r="H128" s="23">
        <v>32.78</v>
      </c>
      <c r="I128" s="23">
        <v>36.19</v>
      </c>
      <c r="J128" s="23">
        <v>23.74</v>
      </c>
      <c r="K128" s="23">
        <v>22.57</v>
      </c>
      <c r="L128" s="23">
        <v>18.850000000000001</v>
      </c>
      <c r="M128" s="23">
        <v>24.92</v>
      </c>
      <c r="N128" s="23">
        <v>20.78</v>
      </c>
      <c r="O128" s="23">
        <v>17.190000000000001</v>
      </c>
      <c r="P128" s="23">
        <v>39.020000000000003</v>
      </c>
      <c r="Q128" s="23">
        <v>10.84</v>
      </c>
      <c r="R128" s="23">
        <v>18.84</v>
      </c>
      <c r="S128" s="49"/>
      <c r="T128" s="14"/>
      <c r="U128" s="14"/>
    </row>
    <row r="129" spans="1:21" ht="15.75" x14ac:dyDescent="0.25">
      <c r="A129" s="103" t="s">
        <v>168</v>
      </c>
      <c r="B129" s="101" t="s">
        <v>60</v>
      </c>
      <c r="C129" s="18">
        <v>1618</v>
      </c>
      <c r="D129" s="18">
        <v>11558</v>
      </c>
      <c r="E129" s="18">
        <v>8428</v>
      </c>
      <c r="F129" s="18">
        <v>10270</v>
      </c>
      <c r="G129" s="18">
        <v>7259</v>
      </c>
      <c r="H129" s="18">
        <v>21048</v>
      </c>
      <c r="I129" s="18">
        <v>5811</v>
      </c>
      <c r="J129" s="18">
        <v>22028</v>
      </c>
      <c r="K129" s="18">
        <v>18837</v>
      </c>
      <c r="L129" s="18">
        <v>46295</v>
      </c>
      <c r="M129" s="18">
        <v>4810</v>
      </c>
      <c r="N129" s="18">
        <v>7903</v>
      </c>
      <c r="O129" s="18">
        <v>4264</v>
      </c>
      <c r="P129" s="18">
        <v>15171</v>
      </c>
      <c r="Q129" s="18">
        <v>20263</v>
      </c>
      <c r="R129" s="18">
        <v>2797</v>
      </c>
      <c r="S129" s="49"/>
      <c r="T129" s="14"/>
      <c r="U129" s="14"/>
    </row>
    <row r="130" spans="1:21" ht="15.75" x14ac:dyDescent="0.25">
      <c r="A130" s="77" t="s">
        <v>111</v>
      </c>
      <c r="B130" s="78" t="s">
        <v>72</v>
      </c>
      <c r="C130" s="20">
        <v>4830</v>
      </c>
      <c r="D130" s="20">
        <v>27146</v>
      </c>
      <c r="E130" s="20">
        <v>26471</v>
      </c>
      <c r="F130" s="20">
        <v>26740</v>
      </c>
      <c r="G130" s="20">
        <v>20239</v>
      </c>
      <c r="H130" s="20">
        <v>53011</v>
      </c>
      <c r="I130" s="20">
        <v>16197</v>
      </c>
      <c r="J130" s="20">
        <v>56667</v>
      </c>
      <c r="K130" s="20">
        <v>50027</v>
      </c>
      <c r="L130" s="20">
        <v>123189</v>
      </c>
      <c r="M130" s="20">
        <v>13967</v>
      </c>
      <c r="N130" s="20">
        <v>22148</v>
      </c>
      <c r="O130" s="20">
        <v>12426</v>
      </c>
      <c r="P130" s="20">
        <v>40998</v>
      </c>
      <c r="Q130" s="20">
        <v>51639</v>
      </c>
      <c r="R130" s="20">
        <v>8265</v>
      </c>
      <c r="S130" s="49"/>
      <c r="T130" s="14"/>
      <c r="U130" s="14"/>
    </row>
    <row r="131" spans="1:21" s="9" customFormat="1" ht="15.75" x14ac:dyDescent="0.25">
      <c r="A131" s="85" t="s">
        <v>112</v>
      </c>
      <c r="B131" s="86" t="s">
        <v>72</v>
      </c>
      <c r="C131" s="30">
        <v>2.3E-2</v>
      </c>
      <c r="D131" s="30">
        <v>-3.6000000000000004E-2</v>
      </c>
      <c r="E131" s="30">
        <v>1.2E-2</v>
      </c>
      <c r="F131" s="30">
        <v>8.0000000000000002E-3</v>
      </c>
      <c r="G131" s="30">
        <v>3.0000000000000001E-3</v>
      </c>
      <c r="H131" s="30">
        <v>0.02</v>
      </c>
      <c r="I131" s="30">
        <v>1.3999999999999999E-2</v>
      </c>
      <c r="J131" s="30">
        <v>-3.9E-2</v>
      </c>
      <c r="K131" s="30">
        <v>1.3999999999999999E-2</v>
      </c>
      <c r="L131" s="30">
        <v>-1.9E-2</v>
      </c>
      <c r="M131" s="30">
        <v>6.8000000000000005E-2</v>
      </c>
      <c r="N131" s="30">
        <v>2.6000000000000002E-2</v>
      </c>
      <c r="O131" s="30">
        <v>-5.0000000000000001E-3</v>
      </c>
      <c r="P131" s="30">
        <v>-2E-3</v>
      </c>
      <c r="Q131" s="30">
        <v>-3.5000000000000003E-2</v>
      </c>
      <c r="R131" s="30">
        <v>2.4E-2</v>
      </c>
      <c r="S131" s="30">
        <v>0</v>
      </c>
      <c r="T131" s="30"/>
      <c r="U131" s="30"/>
    </row>
    <row r="132" spans="1:21" ht="15.75" x14ac:dyDescent="0.25">
      <c r="A132" s="77" t="s">
        <v>113</v>
      </c>
      <c r="B132" s="78" t="s">
        <v>72</v>
      </c>
      <c r="C132" s="14">
        <v>38.200000000000003</v>
      </c>
      <c r="D132" s="14">
        <v>38.200000000000003</v>
      </c>
      <c r="E132" s="14">
        <v>37.1</v>
      </c>
      <c r="F132" s="14">
        <v>36.799999999999997</v>
      </c>
      <c r="G132" s="14">
        <v>40.299999999999997</v>
      </c>
      <c r="H132" s="14">
        <v>38.799999999999997</v>
      </c>
      <c r="I132" s="14">
        <v>41.5</v>
      </c>
      <c r="J132" s="14">
        <v>34.9</v>
      </c>
      <c r="K132" s="14">
        <v>37.9</v>
      </c>
      <c r="L132" s="14">
        <v>29.7</v>
      </c>
      <c r="M132" s="14">
        <v>39.799999999999997</v>
      </c>
      <c r="N132" s="14">
        <v>41.1</v>
      </c>
      <c r="O132" s="14">
        <v>42.2</v>
      </c>
      <c r="P132" s="14">
        <v>37.299999999999997</v>
      </c>
      <c r="Q132" s="14">
        <v>34.6</v>
      </c>
      <c r="R132" s="14">
        <v>42.3</v>
      </c>
      <c r="S132" s="49"/>
      <c r="T132" s="14"/>
      <c r="U132" s="14"/>
    </row>
    <row r="133" spans="1:21" s="8" customFormat="1" ht="15.75" x14ac:dyDescent="0.25">
      <c r="A133" s="77" t="s">
        <v>99</v>
      </c>
      <c r="B133" s="105" t="s">
        <v>92</v>
      </c>
      <c r="C133" s="28">
        <v>1.8168604651162792E-2</v>
      </c>
      <c r="D133" s="28">
        <v>2.6457055214723926E-2</v>
      </c>
      <c r="E133" s="28">
        <v>2.0762807492665313E-2</v>
      </c>
      <c r="F133" s="28">
        <v>3.4674063800277391E-2</v>
      </c>
      <c r="G133" s="28">
        <v>1.970530800639091E-2</v>
      </c>
      <c r="H133" s="28">
        <v>2.8909237624109744E-2</v>
      </c>
      <c r="I133" s="28">
        <v>2.0946278955150319E-2</v>
      </c>
      <c r="J133" s="28">
        <v>3.8648327390049246E-2</v>
      </c>
      <c r="K133" s="28">
        <v>3.061383667420638E-2</v>
      </c>
      <c r="L133" s="28">
        <v>3.9299047891248814E-2</v>
      </c>
      <c r="M133" s="28">
        <v>2.5833960371206423E-2</v>
      </c>
      <c r="N133" s="28">
        <v>2.3718692983911098E-2</v>
      </c>
      <c r="O133" s="28">
        <v>2.007157305119029E-2</v>
      </c>
      <c r="P133" s="28">
        <v>2.9518314772574807E-2</v>
      </c>
      <c r="Q133" s="28">
        <v>3.5440751445086703E-2</v>
      </c>
      <c r="R133" s="28">
        <v>1.9340441358789984E-2</v>
      </c>
      <c r="S133" s="55">
        <v>0</v>
      </c>
      <c r="T133" s="28"/>
      <c r="U133" s="28"/>
    </row>
    <row r="134" spans="1:21" s="6" customFormat="1" ht="15.75" x14ac:dyDescent="0.25">
      <c r="A134" s="83" t="s">
        <v>61</v>
      </c>
      <c r="B134" s="84" t="s">
        <v>60</v>
      </c>
      <c r="C134" s="50">
        <v>1703</v>
      </c>
      <c r="D134" s="50">
        <v>9174</v>
      </c>
      <c r="E134" s="50">
        <v>8196</v>
      </c>
      <c r="F134" s="50">
        <v>7979</v>
      </c>
      <c r="G134" s="50">
        <v>7777</v>
      </c>
      <c r="H134" s="50">
        <v>14741</v>
      </c>
      <c r="I134" s="50">
        <v>6877</v>
      </c>
      <c r="J134" s="20"/>
      <c r="K134" s="50">
        <v>16696</v>
      </c>
      <c r="L134" s="50">
        <v>12105</v>
      </c>
      <c r="M134" s="50">
        <v>4392</v>
      </c>
      <c r="N134" s="50">
        <v>7814</v>
      </c>
      <c r="O134" s="50">
        <v>4574</v>
      </c>
      <c r="P134" s="50">
        <v>11610</v>
      </c>
      <c r="Q134" s="50">
        <v>11352</v>
      </c>
      <c r="R134" s="50">
        <v>2922</v>
      </c>
      <c r="S134" s="50"/>
      <c r="T134" s="20"/>
      <c r="U134" s="20"/>
    </row>
    <row r="135" spans="1:21" s="6" customFormat="1" ht="15.75" x14ac:dyDescent="0.25">
      <c r="A135" s="83" t="s">
        <v>62</v>
      </c>
      <c r="B135" s="84" t="s">
        <v>60</v>
      </c>
      <c r="C135" s="50">
        <v>24</v>
      </c>
      <c r="D135" s="50">
        <v>932</v>
      </c>
      <c r="E135" s="50">
        <v>202</v>
      </c>
      <c r="F135" s="50">
        <v>687</v>
      </c>
      <c r="G135" s="50">
        <v>280</v>
      </c>
      <c r="H135" s="50">
        <v>1393</v>
      </c>
      <c r="I135" s="50">
        <v>143</v>
      </c>
      <c r="J135" s="20"/>
      <c r="K135" s="50">
        <v>943</v>
      </c>
      <c r="L135" s="50">
        <v>9955</v>
      </c>
      <c r="M135" s="50">
        <v>93</v>
      </c>
      <c r="N135" s="50">
        <v>186</v>
      </c>
      <c r="O135" s="50">
        <v>55</v>
      </c>
      <c r="P135" s="50">
        <v>1598</v>
      </c>
      <c r="Q135" s="50">
        <v>2662</v>
      </c>
      <c r="R135" s="50">
        <v>123</v>
      </c>
      <c r="S135" s="50"/>
      <c r="T135" s="20"/>
      <c r="U135" s="20"/>
    </row>
    <row r="136" spans="1:21" s="6" customFormat="1" ht="15.75" x14ac:dyDescent="0.25">
      <c r="A136" s="83" t="s">
        <v>63</v>
      </c>
      <c r="B136" s="84" t="s">
        <v>60</v>
      </c>
      <c r="C136" s="50">
        <v>12</v>
      </c>
      <c r="D136" s="50">
        <v>763</v>
      </c>
      <c r="E136" s="50">
        <v>257</v>
      </c>
      <c r="F136" s="50">
        <v>367</v>
      </c>
      <c r="G136" s="50">
        <v>218</v>
      </c>
      <c r="H136" s="50">
        <v>1363</v>
      </c>
      <c r="I136" s="50">
        <v>112</v>
      </c>
      <c r="J136" s="20"/>
      <c r="K136" s="50">
        <v>1194</v>
      </c>
      <c r="L136" s="50">
        <v>13438</v>
      </c>
      <c r="M136" s="50">
        <v>82</v>
      </c>
      <c r="N136" s="50">
        <v>54</v>
      </c>
      <c r="O136" s="50">
        <v>12</v>
      </c>
      <c r="P136" s="50">
        <v>1283</v>
      </c>
      <c r="Q136" s="50">
        <v>2141</v>
      </c>
      <c r="R136" s="50">
        <v>8</v>
      </c>
      <c r="S136" s="50"/>
      <c r="T136" s="20"/>
      <c r="U136" s="20"/>
    </row>
    <row r="137" spans="1:21" s="6" customFormat="1" ht="15.75" x14ac:dyDescent="0.25">
      <c r="A137" s="83" t="s">
        <v>64</v>
      </c>
      <c r="B137" s="84" t="s">
        <v>60</v>
      </c>
      <c r="C137" s="50">
        <v>6</v>
      </c>
      <c r="D137" s="50">
        <v>2177</v>
      </c>
      <c r="E137" s="50">
        <v>821</v>
      </c>
      <c r="F137" s="50">
        <v>2098</v>
      </c>
      <c r="G137" s="50">
        <v>251</v>
      </c>
      <c r="H137" s="50">
        <v>5828</v>
      </c>
      <c r="I137" s="50">
        <v>169</v>
      </c>
      <c r="J137" s="20"/>
      <c r="K137" s="50">
        <v>2365</v>
      </c>
      <c r="L137" s="50">
        <v>18300</v>
      </c>
      <c r="M137" s="50">
        <v>421</v>
      </c>
      <c r="N137" s="50">
        <v>876</v>
      </c>
      <c r="O137" s="50">
        <v>65</v>
      </c>
      <c r="P137" s="50">
        <v>2323</v>
      </c>
      <c r="Q137" s="50">
        <v>6309</v>
      </c>
      <c r="R137" s="50">
        <v>93</v>
      </c>
      <c r="S137" s="50"/>
      <c r="T137" s="20"/>
      <c r="U137" s="20"/>
    </row>
    <row r="138" spans="1:21" s="6" customFormat="1" ht="15.75" x14ac:dyDescent="0.25">
      <c r="A138" s="83" t="s">
        <v>65</v>
      </c>
      <c r="B138" s="84" t="s">
        <v>60</v>
      </c>
      <c r="C138" s="50">
        <v>64</v>
      </c>
      <c r="D138" s="50">
        <v>634</v>
      </c>
      <c r="E138" s="50">
        <v>103</v>
      </c>
      <c r="F138" s="50">
        <v>262</v>
      </c>
      <c r="G138" s="50">
        <v>114</v>
      </c>
      <c r="H138" s="50">
        <v>335</v>
      </c>
      <c r="I138" s="50">
        <v>80</v>
      </c>
      <c r="J138" s="20"/>
      <c r="K138" s="50">
        <v>681</v>
      </c>
      <c r="L138" s="50">
        <v>812</v>
      </c>
      <c r="M138" s="50">
        <v>118</v>
      </c>
      <c r="N138" s="50">
        <v>62</v>
      </c>
      <c r="O138" s="50">
        <v>44</v>
      </c>
      <c r="P138" s="50">
        <v>560</v>
      </c>
      <c r="Q138" s="50">
        <v>344</v>
      </c>
      <c r="R138" s="50">
        <v>15</v>
      </c>
      <c r="S138" s="50"/>
      <c r="T138" s="20"/>
      <c r="U138" s="20"/>
    </row>
    <row r="139" spans="1:21" s="6" customFormat="1" ht="15.75" x14ac:dyDescent="0.25">
      <c r="A139" s="83" t="s">
        <v>66</v>
      </c>
      <c r="B139" s="84" t="s">
        <v>60</v>
      </c>
      <c r="C139" s="50">
        <v>0</v>
      </c>
      <c r="D139" s="50">
        <v>13</v>
      </c>
      <c r="E139" s="50">
        <v>4</v>
      </c>
      <c r="F139" s="50">
        <v>11</v>
      </c>
      <c r="G139" s="50">
        <v>10</v>
      </c>
      <c r="H139" s="50">
        <v>3</v>
      </c>
      <c r="I139" s="50">
        <v>11</v>
      </c>
      <c r="J139" s="20"/>
      <c r="K139" s="50">
        <v>0</v>
      </c>
      <c r="L139" s="50">
        <v>370</v>
      </c>
      <c r="M139" s="50">
        <v>3</v>
      </c>
      <c r="N139" s="50">
        <v>0</v>
      </c>
      <c r="O139" s="50">
        <v>0</v>
      </c>
      <c r="P139" s="50">
        <v>3</v>
      </c>
      <c r="Q139" s="50">
        <v>15</v>
      </c>
      <c r="R139" s="50">
        <v>0</v>
      </c>
      <c r="S139" s="50"/>
      <c r="T139" s="20"/>
      <c r="U139" s="20"/>
    </row>
    <row r="140" spans="1:21" s="6" customFormat="1" ht="15.75" x14ac:dyDescent="0.25">
      <c r="A140" s="83" t="s">
        <v>67</v>
      </c>
      <c r="B140" s="84" t="s">
        <v>60</v>
      </c>
      <c r="C140" s="50">
        <v>1809</v>
      </c>
      <c r="D140" s="50">
        <v>13646</v>
      </c>
      <c r="E140" s="50">
        <v>9572</v>
      </c>
      <c r="F140" s="50">
        <v>11374</v>
      </c>
      <c r="G140" s="50">
        <v>8628</v>
      </c>
      <c r="H140" s="50">
        <v>23649</v>
      </c>
      <c r="I140" s="50">
        <v>7367</v>
      </c>
      <c r="J140" s="20"/>
      <c r="K140" s="50">
        <v>21874</v>
      </c>
      <c r="L140" s="50">
        <v>54240</v>
      </c>
      <c r="M140" s="50">
        <v>5100</v>
      </c>
      <c r="N140" s="50">
        <v>8985</v>
      </c>
      <c r="O140" s="50">
        <v>4746</v>
      </c>
      <c r="P140" s="50">
        <v>17365</v>
      </c>
      <c r="Q140" s="50">
        <v>22775</v>
      </c>
      <c r="R140" s="50">
        <v>3161</v>
      </c>
      <c r="S140" s="50"/>
      <c r="T140" s="20"/>
      <c r="U140" s="20"/>
    </row>
    <row r="141" spans="1:21" s="6" customFormat="1" ht="15.75" x14ac:dyDescent="0.25">
      <c r="A141" s="83" t="s">
        <v>68</v>
      </c>
      <c r="B141" s="84" t="s">
        <v>60</v>
      </c>
      <c r="C141" s="50">
        <v>27</v>
      </c>
      <c r="D141" s="50">
        <v>44</v>
      </c>
      <c r="E141" s="50">
        <v>98</v>
      </c>
      <c r="F141" s="50">
        <v>33</v>
      </c>
      <c r="G141" s="50">
        <v>103</v>
      </c>
      <c r="H141" s="50">
        <v>190</v>
      </c>
      <c r="I141" s="50">
        <v>79</v>
      </c>
      <c r="J141" s="20"/>
      <c r="K141" s="50">
        <v>217</v>
      </c>
      <c r="L141" s="50">
        <v>234</v>
      </c>
      <c r="M141" s="50">
        <v>28</v>
      </c>
      <c r="N141" s="50">
        <v>209</v>
      </c>
      <c r="O141" s="50">
        <v>19</v>
      </c>
      <c r="P141" s="50">
        <v>187</v>
      </c>
      <c r="Q141" s="50">
        <v>-63</v>
      </c>
      <c r="R141" s="50">
        <v>24</v>
      </c>
      <c r="S141" s="50"/>
      <c r="T141" s="20"/>
      <c r="U141" s="20"/>
    </row>
    <row r="142" spans="1:21" s="6" customFormat="1" ht="15.75" x14ac:dyDescent="0.25">
      <c r="A142" s="90" t="s">
        <v>69</v>
      </c>
      <c r="B142" s="101" t="s">
        <v>60</v>
      </c>
      <c r="C142" s="50">
        <v>27</v>
      </c>
      <c r="D142" s="50">
        <v>54</v>
      </c>
      <c r="E142" s="50">
        <v>107</v>
      </c>
      <c r="F142" s="50">
        <v>42</v>
      </c>
      <c r="G142" s="50">
        <v>112</v>
      </c>
      <c r="H142" s="50">
        <v>203</v>
      </c>
      <c r="I142" s="50">
        <v>82</v>
      </c>
      <c r="J142" s="20"/>
      <c r="K142" s="50">
        <v>258</v>
      </c>
      <c r="L142" s="50">
        <v>234</v>
      </c>
      <c r="M142" s="50">
        <v>29</v>
      </c>
      <c r="N142" s="50">
        <v>209</v>
      </c>
      <c r="O142" s="50">
        <v>19</v>
      </c>
      <c r="P142" s="50">
        <v>191</v>
      </c>
      <c r="Q142" s="50">
        <v>40</v>
      </c>
      <c r="R142" s="50">
        <v>27</v>
      </c>
      <c r="S142" s="50"/>
      <c r="T142" s="20"/>
      <c r="U142" s="20"/>
    </row>
    <row r="143" spans="1:21" ht="15.75" x14ac:dyDescent="0.25">
      <c r="A143" s="106" t="s">
        <v>135</v>
      </c>
      <c r="B143" s="101" t="s">
        <v>60</v>
      </c>
      <c r="C143" s="67">
        <v>2</v>
      </c>
      <c r="D143" s="67">
        <v>13</v>
      </c>
      <c r="E143" s="67">
        <v>18</v>
      </c>
      <c r="F143" s="67">
        <v>3</v>
      </c>
      <c r="G143" s="67">
        <v>13</v>
      </c>
      <c r="H143" s="67">
        <v>27</v>
      </c>
      <c r="I143" s="67">
        <v>13</v>
      </c>
      <c r="J143" s="67">
        <v>22</v>
      </c>
      <c r="K143" s="67">
        <v>22</v>
      </c>
      <c r="L143" s="67">
        <v>49</v>
      </c>
      <c r="M143" s="67">
        <v>13</v>
      </c>
      <c r="N143" s="67">
        <v>15</v>
      </c>
      <c r="O143" s="67">
        <v>9</v>
      </c>
      <c r="P143" s="67">
        <v>32</v>
      </c>
      <c r="Q143" s="67">
        <v>11</v>
      </c>
      <c r="R143" s="67">
        <v>8</v>
      </c>
      <c r="S143" s="49"/>
      <c r="T143" s="14"/>
      <c r="U143" s="14"/>
    </row>
    <row r="144" spans="1:21" ht="15.75" x14ac:dyDescent="0.25">
      <c r="A144" s="106" t="s">
        <v>136</v>
      </c>
      <c r="B144" s="101" t="s">
        <v>60</v>
      </c>
      <c r="C144" s="68">
        <v>0</v>
      </c>
      <c r="D144" s="68">
        <v>9</v>
      </c>
      <c r="E144" s="68">
        <v>16</v>
      </c>
      <c r="F144" s="68">
        <v>11</v>
      </c>
      <c r="G144" s="68">
        <v>6</v>
      </c>
      <c r="H144" s="68">
        <v>23</v>
      </c>
      <c r="I144" s="68">
        <v>8</v>
      </c>
      <c r="J144" s="68">
        <v>15</v>
      </c>
      <c r="K144" s="68">
        <v>15</v>
      </c>
      <c r="L144" s="68">
        <v>48</v>
      </c>
      <c r="M144" s="68">
        <v>7</v>
      </c>
      <c r="N144" s="68">
        <v>14</v>
      </c>
      <c r="O144" s="68">
        <v>11</v>
      </c>
      <c r="P144" s="68">
        <v>20</v>
      </c>
      <c r="Q144" s="68">
        <v>15</v>
      </c>
      <c r="R144" s="68">
        <v>6</v>
      </c>
      <c r="S144" s="49"/>
      <c r="T144" s="14"/>
      <c r="U144" s="14"/>
    </row>
    <row r="145" spans="1:21" ht="15.75" x14ac:dyDescent="0.25">
      <c r="A145" s="106" t="s">
        <v>137</v>
      </c>
      <c r="B145" s="101" t="s">
        <v>60</v>
      </c>
      <c r="C145" s="67">
        <v>44</v>
      </c>
      <c r="D145" s="67">
        <v>344</v>
      </c>
      <c r="E145" s="67">
        <v>287</v>
      </c>
      <c r="F145" s="67">
        <v>397</v>
      </c>
      <c r="G145" s="67">
        <v>214</v>
      </c>
      <c r="H145" s="67">
        <v>594</v>
      </c>
      <c r="I145" s="67">
        <v>184</v>
      </c>
      <c r="J145" s="67">
        <v>869</v>
      </c>
      <c r="K145" s="67">
        <v>608</v>
      </c>
      <c r="L145" s="68">
        <v>1851</v>
      </c>
      <c r="M145" s="67">
        <v>168</v>
      </c>
      <c r="N145" s="67">
        <v>232</v>
      </c>
      <c r="O145" s="67">
        <v>113</v>
      </c>
      <c r="P145" s="67">
        <v>551</v>
      </c>
      <c r="Q145" s="67">
        <v>682</v>
      </c>
      <c r="R145" s="67">
        <v>75</v>
      </c>
      <c r="S145" s="49"/>
      <c r="T145" s="14"/>
      <c r="U145" s="14"/>
    </row>
    <row r="146" spans="1:21" ht="15.75" x14ac:dyDescent="0.25">
      <c r="A146" s="106" t="s">
        <v>138</v>
      </c>
      <c r="B146" s="101" t="s">
        <v>60</v>
      </c>
      <c r="C146" s="67" t="s">
        <v>134</v>
      </c>
      <c r="D146" s="67">
        <v>2</v>
      </c>
      <c r="E146" s="67">
        <v>1</v>
      </c>
      <c r="F146" s="67" t="s">
        <v>134</v>
      </c>
      <c r="G146" s="67" t="s">
        <v>134</v>
      </c>
      <c r="H146" s="67">
        <v>4</v>
      </c>
      <c r="I146" s="67" t="s">
        <v>134</v>
      </c>
      <c r="J146" s="67">
        <v>8</v>
      </c>
      <c r="K146" s="67">
        <v>4</v>
      </c>
      <c r="L146" s="67">
        <v>24</v>
      </c>
      <c r="M146" s="67">
        <v>1</v>
      </c>
      <c r="N146" s="67">
        <v>1</v>
      </c>
      <c r="O146" s="67">
        <v>1</v>
      </c>
      <c r="P146" s="67">
        <v>1</v>
      </c>
      <c r="Q146" s="67">
        <v>5</v>
      </c>
      <c r="R146" s="67" t="s">
        <v>134</v>
      </c>
      <c r="S146" s="49"/>
      <c r="T146" s="14"/>
      <c r="U146" s="14"/>
    </row>
    <row r="147" spans="1:21" ht="15.75" x14ac:dyDescent="0.25">
      <c r="A147" s="107" t="s">
        <v>182</v>
      </c>
      <c r="B147" s="101" t="s">
        <v>60</v>
      </c>
      <c r="C147" s="69">
        <v>13.127413127413128</v>
      </c>
      <c r="D147" s="69">
        <v>23.510810160519711</v>
      </c>
      <c r="E147" s="69">
        <v>17.39162680312975</v>
      </c>
      <c r="F147" s="69">
        <v>39.678037018651153</v>
      </c>
      <c r="G147" s="69">
        <v>22.653569582177941</v>
      </c>
      <c r="H147" s="69">
        <v>44.824434458069916</v>
      </c>
      <c r="I147" s="69">
        <v>14.99206302545711</v>
      </c>
      <c r="J147" s="69">
        <v>56.46841428286745</v>
      </c>
      <c r="K147" s="69">
        <v>46.621399415781632</v>
      </c>
      <c r="L147" s="69">
        <v>132.28346456692913</v>
      </c>
      <c r="M147" s="69">
        <v>17.291269673230293</v>
      </c>
      <c r="N147" s="69">
        <v>40.556848547539005</v>
      </c>
      <c r="O147" s="69">
        <v>43.255017893262796</v>
      </c>
      <c r="P147" s="69">
        <v>31.100478468899521</v>
      </c>
      <c r="Q147" s="69">
        <v>57.271098611084355</v>
      </c>
      <c r="R147" s="69">
        <v>19.359551929867283</v>
      </c>
      <c r="S147" s="49"/>
      <c r="T147" s="14"/>
      <c r="U147" s="14"/>
    </row>
    <row r="148" spans="1:21" ht="15.75" x14ac:dyDescent="0.25">
      <c r="A148" s="106" t="s">
        <v>183</v>
      </c>
      <c r="B148" s="101" t="s">
        <v>60</v>
      </c>
      <c r="C148" s="67">
        <v>1</v>
      </c>
      <c r="D148" s="67">
        <v>9</v>
      </c>
      <c r="E148" s="67">
        <v>3</v>
      </c>
      <c r="F148" s="67">
        <v>2</v>
      </c>
      <c r="G148" s="67">
        <v>4</v>
      </c>
      <c r="H148" s="67">
        <v>6</v>
      </c>
      <c r="I148" s="67">
        <v>8</v>
      </c>
      <c r="J148" s="67">
        <v>14</v>
      </c>
      <c r="K148" s="67">
        <v>15</v>
      </c>
      <c r="L148" s="67">
        <v>24</v>
      </c>
      <c r="M148" s="67">
        <v>1</v>
      </c>
      <c r="N148" s="67">
        <v>2</v>
      </c>
      <c r="O148" s="67">
        <v>2</v>
      </c>
      <c r="P148" s="67">
        <v>3</v>
      </c>
      <c r="Q148" s="67">
        <v>7</v>
      </c>
      <c r="R148" s="67">
        <v>1</v>
      </c>
      <c r="S148" s="49"/>
      <c r="T148" s="14"/>
      <c r="U148" s="14"/>
    </row>
    <row r="149" spans="1:21" ht="15.75" x14ac:dyDescent="0.25">
      <c r="A149" s="108" t="s">
        <v>139</v>
      </c>
      <c r="B149" s="101" t="s">
        <v>60</v>
      </c>
      <c r="C149" s="68">
        <v>33706</v>
      </c>
      <c r="D149" s="68">
        <v>84499</v>
      </c>
      <c r="E149" s="68">
        <v>106484</v>
      </c>
      <c r="F149" s="68">
        <v>56966</v>
      </c>
      <c r="G149" s="68">
        <v>115704</v>
      </c>
      <c r="H149" s="68">
        <v>167848</v>
      </c>
      <c r="I149" s="68">
        <v>79142</v>
      </c>
      <c r="J149" s="68">
        <v>216318</v>
      </c>
      <c r="K149" s="68">
        <v>147635</v>
      </c>
      <c r="L149" s="68">
        <v>626352</v>
      </c>
      <c r="M149" s="68">
        <v>60972</v>
      </c>
      <c r="N149" s="68">
        <v>101505</v>
      </c>
      <c r="O149" s="68">
        <v>72503</v>
      </c>
      <c r="P149" s="68">
        <v>187024</v>
      </c>
      <c r="Q149" s="68">
        <v>148400</v>
      </c>
      <c r="R149" s="68">
        <v>62938</v>
      </c>
      <c r="S149" s="49"/>
      <c r="T149" s="14"/>
      <c r="U149" s="14"/>
    </row>
    <row r="150" spans="1:21" ht="15.75" x14ac:dyDescent="0.25">
      <c r="A150" s="107" t="s">
        <v>140</v>
      </c>
      <c r="B150" s="101" t="s">
        <v>60</v>
      </c>
      <c r="C150" s="69">
        <v>10.3</v>
      </c>
      <c r="D150" s="69">
        <v>6.1</v>
      </c>
      <c r="E150" s="69">
        <v>10.199999999999999</v>
      </c>
      <c r="F150" s="69">
        <v>4.9000000000000004</v>
      </c>
      <c r="G150" s="69">
        <v>11.3</v>
      </c>
      <c r="H150" s="69">
        <v>9</v>
      </c>
      <c r="I150" s="69">
        <v>11.4</v>
      </c>
      <c r="J150" s="69">
        <v>6.9</v>
      </c>
      <c r="K150" s="69">
        <v>5.0999999999999996</v>
      </c>
      <c r="L150" s="69">
        <v>1.4</v>
      </c>
      <c r="M150" s="69">
        <v>10</v>
      </c>
      <c r="N150" s="69">
        <v>6.5</v>
      </c>
      <c r="O150" s="69">
        <v>10.199999999999999</v>
      </c>
      <c r="P150" s="69">
        <v>11.8</v>
      </c>
      <c r="Q150" s="69">
        <v>4.5</v>
      </c>
      <c r="R150" s="69">
        <v>21.5</v>
      </c>
      <c r="S150" s="49"/>
      <c r="T150" s="14"/>
      <c r="U150" s="14"/>
    </row>
    <row r="151" spans="1:21" ht="15.75" x14ac:dyDescent="0.25">
      <c r="A151" s="77"/>
      <c r="B151" s="101"/>
      <c r="C151" s="49"/>
      <c r="D151" s="49"/>
      <c r="E151" s="49"/>
      <c r="F151" s="49"/>
      <c r="G151" s="49"/>
      <c r="H151" s="49"/>
      <c r="I151" s="49"/>
      <c r="J151" s="14"/>
      <c r="K151" s="49"/>
      <c r="L151" s="49"/>
      <c r="M151" s="49"/>
      <c r="N151" s="49"/>
      <c r="O151" s="49"/>
      <c r="P151" s="49"/>
      <c r="Q151" s="49"/>
      <c r="R151" s="49"/>
      <c r="S151" s="49"/>
      <c r="T151" s="14"/>
      <c r="U151" s="14"/>
    </row>
    <row r="152" spans="1:21" ht="15.75" x14ac:dyDescent="0.25">
      <c r="A152" s="72"/>
      <c r="B152" s="73"/>
      <c r="C152" s="14"/>
    </row>
    <row r="153" spans="1:21" ht="15.75" x14ac:dyDescent="0.25">
      <c r="A153" s="72"/>
      <c r="B153" s="73"/>
      <c r="C153" s="14"/>
    </row>
    <row r="154" spans="1:21" ht="15.75" x14ac:dyDescent="0.25">
      <c r="A154" s="72"/>
      <c r="B154" s="73"/>
      <c r="C154" s="14"/>
    </row>
    <row r="155" spans="1:21" ht="15.75" x14ac:dyDescent="0.25">
      <c r="A155" s="72"/>
      <c r="B155" s="73"/>
      <c r="C155" s="14"/>
    </row>
    <row r="156" spans="1:21" ht="15.75" x14ac:dyDescent="0.25">
      <c r="A156" s="72"/>
      <c r="B156" s="73"/>
      <c r="C156" s="14"/>
    </row>
    <row r="157" spans="1:21" ht="15.75" x14ac:dyDescent="0.25">
      <c r="A157" s="72"/>
      <c r="B157" s="73"/>
      <c r="C157" s="14"/>
    </row>
    <row r="158" spans="1:21" ht="15.75" x14ac:dyDescent="0.25">
      <c r="A158" s="72"/>
      <c r="B158" s="73"/>
      <c r="C158" s="14"/>
    </row>
    <row r="159" spans="1:21" ht="15.75" x14ac:dyDescent="0.25">
      <c r="A159" s="72"/>
      <c r="B159" s="73"/>
      <c r="C159" s="14"/>
    </row>
    <row r="160" spans="1:21" ht="15.75" x14ac:dyDescent="0.25">
      <c r="A160" s="72"/>
      <c r="B160" s="73"/>
      <c r="C160" s="14"/>
    </row>
    <row r="161" spans="1:3" ht="15.75" x14ac:dyDescent="0.25">
      <c r="A161" s="72"/>
      <c r="B161" s="73"/>
      <c r="C161" s="14"/>
    </row>
    <row r="162" spans="1:3" ht="15.75" x14ac:dyDescent="0.25">
      <c r="A162" s="72"/>
      <c r="B162" s="73"/>
      <c r="C162" s="14"/>
    </row>
    <row r="163" spans="1:3" ht="15.75" x14ac:dyDescent="0.25">
      <c r="A163" s="72"/>
      <c r="B163" s="73"/>
      <c r="C163" s="14"/>
    </row>
    <row r="164" spans="1:3" ht="15.75" x14ac:dyDescent="0.25">
      <c r="A164" s="72"/>
      <c r="B164" s="73"/>
      <c r="C164" s="14"/>
    </row>
    <row r="165" spans="1:3" ht="15.75" x14ac:dyDescent="0.25">
      <c r="A165" s="72"/>
      <c r="B165" s="73"/>
      <c r="C165" s="14"/>
    </row>
    <row r="166" spans="1:3" ht="15.75" x14ac:dyDescent="0.25">
      <c r="A166" s="72"/>
      <c r="B166" s="73"/>
      <c r="C166" s="14"/>
    </row>
    <row r="167" spans="1:3" ht="15.75" x14ac:dyDescent="0.25">
      <c r="A167" s="72"/>
      <c r="B167" s="73"/>
      <c r="C167" s="14"/>
    </row>
    <row r="168" spans="1:3" ht="15.75" x14ac:dyDescent="0.25">
      <c r="A168" s="72"/>
      <c r="B168" s="73"/>
      <c r="C168" s="14"/>
    </row>
    <row r="169" spans="1:3" ht="15.75" x14ac:dyDescent="0.25">
      <c r="A169" s="72"/>
      <c r="B169" s="73"/>
      <c r="C169" s="14"/>
    </row>
    <row r="170" spans="1:3" ht="15.75" x14ac:dyDescent="0.25">
      <c r="A170" s="72"/>
      <c r="B170" s="73"/>
      <c r="C170" s="14"/>
    </row>
    <row r="171" spans="1:3" ht="15.75" x14ac:dyDescent="0.25">
      <c r="A171" s="72"/>
      <c r="B171" s="73"/>
      <c r="C171" s="14"/>
    </row>
    <row r="172" spans="1:3" ht="15.75" x14ac:dyDescent="0.25">
      <c r="A172" s="72"/>
      <c r="B172" s="73"/>
      <c r="C172" s="14"/>
    </row>
    <row r="173" spans="1:3" ht="15.75" x14ac:dyDescent="0.25">
      <c r="A173" s="72"/>
      <c r="B173" s="73"/>
      <c r="C173" s="14"/>
    </row>
    <row r="174" spans="1:3" ht="15.75" x14ac:dyDescent="0.25">
      <c r="A174" s="72"/>
      <c r="B174" s="73"/>
      <c r="C174" s="14"/>
    </row>
    <row r="175" spans="1:3" ht="15.75" x14ac:dyDescent="0.25">
      <c r="A175" s="72"/>
      <c r="B175" s="73"/>
      <c r="C175" s="14"/>
    </row>
    <row r="176" spans="1:3" ht="15.75" x14ac:dyDescent="0.25">
      <c r="A176" s="72"/>
      <c r="B176" s="73"/>
      <c r="C176" s="14"/>
    </row>
    <row r="177" spans="1:3" ht="15.75" x14ac:dyDescent="0.25">
      <c r="A177" s="72"/>
      <c r="B177" s="73"/>
      <c r="C177" s="14"/>
    </row>
    <row r="178" spans="1:3" ht="15.75" x14ac:dyDescent="0.25">
      <c r="A178" s="72"/>
      <c r="B178" s="73"/>
      <c r="C178" s="14"/>
    </row>
    <row r="179" spans="1:3" ht="15.75" x14ac:dyDescent="0.25">
      <c r="A179" s="72"/>
      <c r="B179" s="73"/>
      <c r="C179" s="14"/>
    </row>
    <row r="180" spans="1:3" ht="15.75" x14ac:dyDescent="0.25">
      <c r="A180" s="72"/>
      <c r="B180" s="73"/>
      <c r="C180" s="14"/>
    </row>
    <row r="181" spans="1:3" ht="15.75" x14ac:dyDescent="0.25">
      <c r="A181" s="72"/>
      <c r="B181" s="73"/>
      <c r="C181" s="14"/>
    </row>
    <row r="182" spans="1:3" ht="15.75" x14ac:dyDescent="0.25">
      <c r="A182" s="72"/>
      <c r="B182" s="73"/>
      <c r="C182" s="14"/>
    </row>
    <row r="183" spans="1:3" ht="15.75" x14ac:dyDescent="0.25">
      <c r="A183" s="72"/>
      <c r="B183" s="73"/>
      <c r="C183" s="14"/>
    </row>
    <row r="184" spans="1:3" ht="15.75" x14ac:dyDescent="0.25">
      <c r="A184" s="72"/>
      <c r="B184" s="73"/>
      <c r="C184" s="14"/>
    </row>
    <row r="185" spans="1:3" ht="15.75" x14ac:dyDescent="0.25">
      <c r="A185" s="72"/>
      <c r="B185" s="73"/>
      <c r="C185" s="14"/>
    </row>
    <row r="186" spans="1:3" ht="15.75" x14ac:dyDescent="0.25">
      <c r="A186" s="72"/>
      <c r="B186" s="73"/>
      <c r="C186" s="14"/>
    </row>
    <row r="187" spans="1:3" ht="15.75" x14ac:dyDescent="0.25">
      <c r="A187" s="72"/>
      <c r="B187" s="73"/>
      <c r="C187" s="14"/>
    </row>
  </sheetData>
  <pageMargins left="0.75" right="0.75" top="1" bottom="1" header="0.5" footer="0.5"/>
  <pageSetup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Shannon</dc:creator>
  <cp:lastModifiedBy>Ben Zorn</cp:lastModifiedBy>
  <cp:lastPrinted>2001-02-28T14:40:21Z</cp:lastPrinted>
  <dcterms:created xsi:type="dcterms:W3CDTF">2000-11-06T20:17:30Z</dcterms:created>
  <dcterms:modified xsi:type="dcterms:W3CDTF">2018-06-14T00:27:56Z</dcterms:modified>
</cp:coreProperties>
</file>