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4B91C19E-236E-4DAB-9110-C60247C92E6E}" xr6:coauthVersionLast="45" xr6:coauthVersionMax="45" xr10:uidLastSave="{00000000-0000-0000-0000-000000000000}"/>
  <bookViews>
    <workbookView xWindow="2280" yWindow="3240" windowWidth="21600" windowHeight="11160" firstSheet="3" activeTab="7" xr2:uid="{D5122D25-816F-4AEC-A929-CABFF95EF948}"/>
  </bookViews>
  <sheets>
    <sheet name="XLOOKUP 1" sheetId="1" r:id="rId1"/>
    <sheet name="XLOOKUP 2" sheetId="2" r:id="rId2"/>
    <sheet name="XLOOKUP 3" sheetId="3" r:id="rId3"/>
    <sheet name="XLOOKUP 4" sheetId="4" r:id="rId4"/>
    <sheet name="XMATCH 1" sheetId="5" r:id="rId5"/>
    <sheet name="XMATCH 2" sheetId="6" r:id="rId6"/>
    <sheet name="XMATCH 3" sheetId="7" r:id="rId7"/>
    <sheet name="XMATCH 4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6" l="1"/>
  <c r="D3" i="3" a="1"/>
  <c r="D3" i="7" a="1"/>
  <c r="G2" i="1" a="1"/>
  <c r="B2" i="8" a="1"/>
  <c r="F3" i="3" a="1"/>
  <c r="E3" i="3" a="1"/>
  <c r="B3" i="8" a="1"/>
  <c r="F4" i="6" a="1"/>
  <c r="F3" i="5" a="1"/>
  <c r="F2" i="2" a="1"/>
  <c r="E3" i="4"/>
  <c r="B3" i="8" l="1"/>
  <c r="F4" i="6"/>
  <c r="F3" i="5"/>
  <c r="F2" i="2"/>
  <c r="D3" i="3"/>
  <c r="D3" i="7"/>
  <c r="G2" i="1"/>
  <c r="B2" i="8"/>
  <c r="E3" i="3"/>
  <c r="F3" i="3"/>
  <c r="G14" i="3"/>
  <c r="G16" i="3"/>
  <c r="G12" i="3"/>
  <c r="G11" i="3"/>
  <c r="G10" i="3"/>
  <c r="G8" i="3"/>
  <c r="G7" i="3"/>
  <c r="G6" i="3"/>
  <c r="F8" i="3"/>
  <c r="F12" i="3" s="1"/>
  <c r="E8" i="3"/>
  <c r="E12" i="3" s="1"/>
  <c r="D8" i="3"/>
  <c r="D12" i="3" s="1"/>
  <c r="C8" i="3"/>
  <c r="C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<sst xmlns="http://schemas.openxmlformats.org/spreadsheetml/2006/main" count="122" uniqueCount="84">
  <si>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</si>
  <si>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</si>
  <si>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</si>
  <si>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</si>
  <si>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</si>
  <si>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</si>
  <si>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</si>
  <si>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</si>
  <si>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</si>
  <si>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</si>
  <si>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</si>
  <si>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</si>
  <si>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</si>
  <si>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CN</t>
  </si>
  <si>
    <t>IN</t>
  </si>
  <si>
    <t>US</t>
  </si>
  <si>
    <t>ID</t>
  </si>
  <si>
    <t>BR</t>
  </si>
  <si>
    <t>PK</t>
  </si>
  <si>
    <t>NG</t>
  </si>
  <si>
    <t>BD</t>
  </si>
  <si>
    <t>RU</t>
  </si>
  <si>
    <t>MX</t>
  </si>
  <si>
    <t>+52</t>
  </si>
  <si>
    <t>+86</t>
  </si>
  <si>
    <t>+91</t>
  </si>
  <si>
    <t>+1</t>
  </si>
  <si>
    <t>+62</t>
  </si>
  <si>
    <t>+55</t>
  </si>
  <si>
    <t>+92</t>
  </si>
  <si>
    <t>+234</t>
  </si>
  <si>
    <t>+880</t>
  </si>
  <si>
    <t>+7</t>
  </si>
  <si>
    <t>What is the dial code?</t>
  </si>
  <si>
    <t>Tax Rate</t>
  </si>
  <si>
    <t>Max Income</t>
  </si>
  <si>
    <t>Income</t>
  </si>
  <si>
    <t>Income Statement</t>
  </si>
  <si>
    <t>Total sales</t>
  </si>
  <si>
    <t>Cost of sales</t>
  </si>
  <si>
    <t>Gross profit</t>
  </si>
  <si>
    <t>Qtr1</t>
  </si>
  <si>
    <t>Qtr2</t>
  </si>
  <si>
    <t>Qtr3</t>
  </si>
  <si>
    <t>Qtr4</t>
  </si>
  <si>
    <t>Total</t>
  </si>
  <si>
    <t>Depreciation</t>
  </si>
  <si>
    <t>Interest</t>
  </si>
  <si>
    <t>Earnings before Tax</t>
  </si>
  <si>
    <t>Tax</t>
  </si>
  <si>
    <t>Net profit</t>
  </si>
  <si>
    <t>Profit %</t>
  </si>
  <si>
    <t>Quarter</t>
  </si>
  <si>
    <t>Gross Profit</t>
  </si>
  <si>
    <t>Net Profit</t>
  </si>
  <si>
    <t>Start</t>
  </si>
  <si>
    <t>End</t>
  </si>
  <si>
    <t>Grape</t>
  </si>
  <si>
    <t>Banana</t>
  </si>
  <si>
    <t>Product</t>
  </si>
  <si>
    <t>Qty</t>
  </si>
  <si>
    <t>Price</t>
  </si>
  <si>
    <t>Apple</t>
  </si>
  <si>
    <t>Pear</t>
  </si>
  <si>
    <t>Cherry</t>
  </si>
  <si>
    <t>Cheery</t>
  </si>
  <si>
    <t>Position</t>
  </si>
  <si>
    <t>Gra??</t>
  </si>
  <si>
    <t>Sales Rep</t>
  </si>
  <si>
    <t>Total Sales</t>
  </si>
  <si>
    <t>Michael Neipper</t>
  </si>
  <si>
    <t>Jan Kotas</t>
  </si>
  <si>
    <t>Nancy Freehafer</t>
  </si>
  <si>
    <t>Andrew Cencini</t>
  </si>
  <si>
    <t>Anne Hellung-Larsen</t>
  </si>
  <si>
    <t>Mariya Segienko</t>
  </si>
  <si>
    <t>Bonus</t>
  </si>
  <si>
    <t># eligible</t>
  </si>
  <si>
    <t>Expecting 2</t>
  </si>
  <si>
    <t>Expecting 1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</si>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</sst>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&quot;* #,##0.00_-;\-&quot;R&quot;* #,##0.00_-;_-&quot;R&quot;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rgb="FF2F2F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165" fontId="0" fillId="0" borderId="0" xfId="1" applyNumberFormat="1" applyFont="1"/>
    <xf numFmtId="9" fontId="0" fillId="0" borderId="0" xfId="2" applyFont="1"/>
    <xf numFmtId="9" fontId="0" fillId="0" borderId="1" xfId="2" applyFont="1" applyBorder="1"/>
    <xf numFmtId="165" fontId="0" fillId="0" borderId="1" xfId="1" applyNumberFormat="1" applyFont="1" applyBorder="1"/>
    <xf numFmtId="165" fontId="4" fillId="2" borderId="0" xfId="1" applyNumberFormat="1" applyFont="1" applyFill="1"/>
    <xf numFmtId="164" fontId="0" fillId="0" borderId="0" xfId="0" applyNumberFormat="1"/>
    <xf numFmtId="165" fontId="0" fillId="0" borderId="0" xfId="0" applyNumberFormat="1"/>
    <xf numFmtId="0" fontId="2" fillId="3" borderId="1" xfId="0" applyFont="1" applyFill="1" applyBorder="1"/>
    <xf numFmtId="166" fontId="0" fillId="0" borderId="0" xfId="0" applyNumberForma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8F2A7-446E-4958-AFAC-C245B751494F}" name="Table2" displayName="Table2" ref="B1:D11" totalsRowShown="0">
  <tableColumns count="3">
    <tableColumn id="1" xr3:uid="{D6AE7CCC-6CA5-4C3F-9CA0-61C153CF47A6}" name="Country"/>
    <tableColumn id="2" xr3:uid="{DBB97AC7-AA54-4BAF-BA83-9AD5D441B998}" name="Abr"/>
    <tableColumn id="3" xr3:uid="{2C4473DC-6D11-46E7-A18F-CA32A7B6D9F2}" name="Prefix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64BA-F696-4614-9117-A2CA6E66FBB5}">
  <dimension ref="B1:G11"/>
  <sheetViews>
    <sheetView workbookViewId="0">
      <selection activeCell="G2" sqref="G2"/>
    </sheetView>
  </sheetViews>
  <sheetFormatPr defaultRowHeight="15" x14ac:dyDescent="0.25"/>
  <cols>
    <col min="1" max="1" width="2.7109375" customWidth="1"/>
    <col min="2" max="2" width="10.140625" customWidth="1"/>
    <col min="4" max="4" width="9.140625" customWidth="1"/>
    <col min="5" max="5" width="2.7109375" customWidth="1"/>
  </cols>
  <sheetData>
    <row r="1" spans="2:7" x14ac:dyDescent="0.25">
      <c r="B1" t="s">
        <v>0</v>
      </c>
      <c r="C1" t="s">
        <v>1</v>
      </c>
      <c r="D1" t="s">
        <v>2</v>
      </c>
      <c r="F1" s="2" t="s">
        <v>33</v>
      </c>
    </row>
    <row r="2" spans="2:7" x14ac:dyDescent="0.25">
      <c r="B2" t="s">
        <v>3</v>
      </c>
      <c r="C2" t="s">
        <v>13</v>
      </c>
      <c r="D2" s="1" t="s">
        <v>24</v>
      </c>
      <c r="F2" t="s">
        <v>7</v>
      </c>
      <c r="G2" t="str" cm="1">
        <f t="array" ref="G2">_xll.XLOOKUP(F2, B2:B11, D2:D11)</f>
        <v>+55</v>
      </c>
    </row>
    <row r="3" spans="2:7" x14ac:dyDescent="0.25">
      <c r="B3" t="s">
        <v>4</v>
      </c>
      <c r="C3" t="s">
        <v>14</v>
      </c>
      <c r="D3" s="1" t="s">
        <v>25</v>
      </c>
    </row>
    <row r="4" spans="2:7" x14ac:dyDescent="0.25">
      <c r="B4" t="s">
        <v>5</v>
      </c>
      <c r="C4" t="s">
        <v>15</v>
      </c>
      <c r="D4" s="1" t="s">
        <v>26</v>
      </c>
    </row>
    <row r="5" spans="2:7" x14ac:dyDescent="0.25">
      <c r="B5" t="s">
        <v>6</v>
      </c>
      <c r="C5" t="s">
        <v>16</v>
      </c>
      <c r="D5" s="1" t="s">
        <v>27</v>
      </c>
    </row>
    <row r="6" spans="2:7" x14ac:dyDescent="0.25">
      <c r="B6" t="s">
        <v>7</v>
      </c>
      <c r="C6" t="s">
        <v>17</v>
      </c>
      <c r="D6" s="1" t="s">
        <v>28</v>
      </c>
    </row>
    <row r="7" spans="2:7" x14ac:dyDescent="0.25">
      <c r="B7" t="s">
        <v>8</v>
      </c>
      <c r="C7" t="s">
        <v>18</v>
      </c>
      <c r="D7" s="1" t="s">
        <v>29</v>
      </c>
    </row>
    <row r="8" spans="2:7" x14ac:dyDescent="0.25">
      <c r="B8" t="s">
        <v>9</v>
      </c>
      <c r="C8" t="s">
        <v>19</v>
      </c>
      <c r="D8" s="1" t="s">
        <v>30</v>
      </c>
    </row>
    <row r="9" spans="2:7" x14ac:dyDescent="0.25">
      <c r="B9" t="s">
        <v>10</v>
      </c>
      <c r="C9" t="s">
        <v>20</v>
      </c>
      <c r="D9" s="1" t="s">
        <v>31</v>
      </c>
    </row>
    <row r="10" spans="2:7" x14ac:dyDescent="0.25">
      <c r="B10" t="s">
        <v>11</v>
      </c>
      <c r="C10" t="s">
        <v>21</v>
      </c>
      <c r="D10" s="1" t="s">
        <v>32</v>
      </c>
    </row>
    <row r="11" spans="2:7" x14ac:dyDescent="0.25">
      <c r="B11" t="s">
        <v>12</v>
      </c>
      <c r="C11" t="s">
        <v>22</v>
      </c>
      <c r="D11" s="1" t="s">
        <v>23</v>
      </c>
    </row>
  </sheetData>
  <pageMargins left="0.7" right="0.7" top="0.75" bottom="0.75" header="0.3" footer="0.3"/>
  <pageSetup paperSize="9" orientation="portrait" r:id="rId1"/>
  <ignoredErrors>
    <ignoredError sqref="D2:D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D83D-DBEA-42CE-876A-144CA0F1F06D}">
  <dimension ref="B1:F7"/>
  <sheetViews>
    <sheetView workbookViewId="0">
      <selection activeCell="F2" sqref="F2"/>
    </sheetView>
  </sheetViews>
  <sheetFormatPr defaultRowHeight="15" x14ac:dyDescent="0.25"/>
  <cols>
    <col min="3" max="3" width="12.5703125" bestFit="1" customWidth="1"/>
    <col min="5" max="5" width="12.42578125" customWidth="1"/>
  </cols>
  <sheetData>
    <row r="1" spans="2:6" ht="15.75" thickBot="1" x14ac:dyDescent="0.3">
      <c r="B1" s="10" t="s">
        <v>34</v>
      </c>
      <c r="C1" s="10" t="s">
        <v>35</v>
      </c>
      <c r="D1" s="2"/>
      <c r="E1" s="10" t="s">
        <v>36</v>
      </c>
      <c r="F1" s="10" t="s">
        <v>34</v>
      </c>
    </row>
    <row r="2" spans="2:6" x14ac:dyDescent="0.25">
      <c r="B2" s="4">
        <v>0.1</v>
      </c>
      <c r="C2" s="3">
        <v>9700</v>
      </c>
      <c r="E2" s="7">
        <v>46523</v>
      </c>
      <c r="F2" s="4" cm="1">
        <f t="array" ref="F2">_xll.XLOOKUP(E2,C2:C7,B2:B7,1,1)</f>
        <v>0.24</v>
      </c>
    </row>
    <row r="3" spans="2:6" x14ac:dyDescent="0.25">
      <c r="B3" s="4">
        <v>0.22</v>
      </c>
      <c r="C3" s="3">
        <v>39475</v>
      </c>
    </row>
    <row r="4" spans="2:6" x14ac:dyDescent="0.25">
      <c r="B4" s="4">
        <v>0.24</v>
      </c>
      <c r="C4" s="3">
        <v>84200</v>
      </c>
    </row>
    <row r="5" spans="2:6" x14ac:dyDescent="0.25">
      <c r="B5" s="4">
        <v>0.32</v>
      </c>
      <c r="C5" s="3">
        <v>160726</v>
      </c>
    </row>
    <row r="6" spans="2:6" x14ac:dyDescent="0.25">
      <c r="B6" s="4">
        <v>0.35</v>
      </c>
      <c r="C6" s="3">
        <v>204100</v>
      </c>
    </row>
    <row r="7" spans="2:6" ht="15.75" thickBot="1" x14ac:dyDescent="0.3">
      <c r="B7" s="5">
        <v>0.37</v>
      </c>
      <c r="C7" s="6">
        <v>510300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514-E27E-423B-AECB-0EEE6B7BE107}">
  <dimension ref="B2:G18"/>
  <sheetViews>
    <sheetView workbookViewId="0">
      <selection activeCell="D3" sqref="D3"/>
    </sheetView>
  </sheetViews>
  <sheetFormatPr defaultRowHeight="15" x14ac:dyDescent="0.25"/>
  <cols>
    <col min="2" max="2" width="19" customWidth="1"/>
    <col min="3" max="3" width="11.85546875" bestFit="1" customWidth="1"/>
    <col min="4" max="4" width="12.7109375" customWidth="1"/>
    <col min="7" max="7" width="10.28515625" bestFit="1" customWidth="1"/>
  </cols>
  <sheetData>
    <row r="2" spans="2:7" ht="15.75" thickBot="1" x14ac:dyDescent="0.3">
      <c r="C2" s="10" t="s">
        <v>52</v>
      </c>
      <c r="D2" s="10" t="s">
        <v>53</v>
      </c>
      <c r="E2" s="10" t="s">
        <v>54</v>
      </c>
      <c r="F2" s="10" t="s">
        <v>51</v>
      </c>
    </row>
    <row r="3" spans="2:7" x14ac:dyDescent="0.25">
      <c r="C3" t="s">
        <v>41</v>
      </c>
      <c r="D3" s="9" cm="1">
        <f t="array" ref="D3">_xll.XLOOKUP(D2, $B6:$B17, _xll.XLOOKUP($C3, $C5:$G5,$C6:$G17))</f>
        <v>25000</v>
      </c>
      <c r="E3" s="9" cm="1">
        <f t="array" ref="E3">_xll.XLOOKUP(E2, $B6:$B17, _xll.XLOOKUP($C3, $C5:$G5,$C6:$G17))</f>
        <v>19342</v>
      </c>
      <c r="F3" s="11" cm="1">
        <f t="array" ref="F3">_xll.XLOOKUP(F2, $B6:$B17, _xll.XLOOKUP($C3, $C5:$G5,$C6:$G17))</f>
        <v>0.29299999999999998</v>
      </c>
    </row>
    <row r="5" spans="2:7" ht="15.75" thickBot="1" x14ac:dyDescent="0.3">
      <c r="B5" s="10" t="s">
        <v>37</v>
      </c>
      <c r="C5" s="10" t="s">
        <v>41</v>
      </c>
      <c r="D5" s="10" t="s">
        <v>42</v>
      </c>
      <c r="E5" s="10" t="s">
        <v>43</v>
      </c>
      <c r="F5" s="10" t="s">
        <v>44</v>
      </c>
      <c r="G5" s="10" t="s">
        <v>45</v>
      </c>
    </row>
    <row r="6" spans="2:7" x14ac:dyDescent="0.25">
      <c r="B6" t="s">
        <v>38</v>
      </c>
      <c r="C6" s="9">
        <v>50000</v>
      </c>
      <c r="D6" s="9">
        <v>78200</v>
      </c>
      <c r="E6" s="9">
        <v>89500</v>
      </c>
      <c r="F6" s="9">
        <v>91250</v>
      </c>
      <c r="G6" s="9">
        <f>SUM(C6:F6)</f>
        <v>308950</v>
      </c>
    </row>
    <row r="7" spans="2:7" x14ac:dyDescent="0.25">
      <c r="B7" t="s">
        <v>39</v>
      </c>
      <c r="C7" s="9">
        <v>-25000</v>
      </c>
      <c r="D7" s="9">
        <v>-42050</v>
      </c>
      <c r="E7" s="9">
        <v>-59450</v>
      </c>
      <c r="F7" s="9">
        <v>-60450</v>
      </c>
      <c r="G7" s="9">
        <f>SUM(C7:F7)</f>
        <v>-186950</v>
      </c>
    </row>
    <row r="8" spans="2:7" x14ac:dyDescent="0.25">
      <c r="B8" t="s">
        <v>40</v>
      </c>
      <c r="C8" s="9">
        <f>C6+C7</f>
        <v>25000</v>
      </c>
      <c r="D8" s="9">
        <f>D6+D7</f>
        <v>36150</v>
      </c>
      <c r="E8" s="9">
        <f>E6+E7</f>
        <v>30050</v>
      </c>
      <c r="F8" s="9">
        <f>F6+F7</f>
        <v>30800</v>
      </c>
      <c r="G8" s="9">
        <f>SUM(C8:F8)</f>
        <v>122000</v>
      </c>
    </row>
    <row r="9" spans="2:7" x14ac:dyDescent="0.25">
      <c r="C9" s="9"/>
      <c r="D9" s="9"/>
      <c r="E9" s="9"/>
      <c r="F9" s="9"/>
      <c r="G9" s="9"/>
    </row>
    <row r="10" spans="2:7" x14ac:dyDescent="0.25">
      <c r="B10" t="s">
        <v>46</v>
      </c>
      <c r="C10" s="9">
        <v>-899</v>
      </c>
      <c r="D10" s="9">
        <v>-791</v>
      </c>
      <c r="E10" s="9">
        <v>-202</v>
      </c>
      <c r="F10" s="9">
        <v>-412</v>
      </c>
      <c r="G10" s="9">
        <f>SUM(C10:F10)</f>
        <v>-2304</v>
      </c>
    </row>
    <row r="11" spans="2:7" x14ac:dyDescent="0.25">
      <c r="B11" t="s">
        <v>47</v>
      </c>
      <c r="C11" s="9">
        <v>-513</v>
      </c>
      <c r="D11" s="9">
        <v>-853</v>
      </c>
      <c r="E11" s="9">
        <v>-150</v>
      </c>
      <c r="F11" s="9">
        <v>-956</v>
      </c>
      <c r="G11" s="9">
        <f>SUM(C11:F11)</f>
        <v>-2472</v>
      </c>
    </row>
    <row r="12" spans="2:7" x14ac:dyDescent="0.25">
      <c r="B12" t="s">
        <v>48</v>
      </c>
      <c r="C12" s="9">
        <f>C8+C10+C11</f>
        <v>23588</v>
      </c>
      <c r="D12" s="9">
        <f>D8+D10+D11</f>
        <v>34506</v>
      </c>
      <c r="E12" s="9">
        <f>E8+E10+E11</f>
        <v>29698</v>
      </c>
      <c r="F12" s="9">
        <f>F8+F10+F11</f>
        <v>29432</v>
      </c>
      <c r="G12" s="9">
        <f>SUM(C12:F12)</f>
        <v>117224</v>
      </c>
    </row>
    <row r="13" spans="2:7" x14ac:dyDescent="0.25">
      <c r="C13" s="9"/>
      <c r="D13" s="9"/>
      <c r="E13" s="9"/>
      <c r="F13" s="9"/>
      <c r="G13" s="9"/>
    </row>
    <row r="14" spans="2:7" x14ac:dyDescent="0.25">
      <c r="B14" t="s">
        <v>49</v>
      </c>
      <c r="C14" s="9">
        <v>-4246</v>
      </c>
      <c r="D14" s="9">
        <v>-6211</v>
      </c>
      <c r="E14" s="9">
        <v>-5346</v>
      </c>
      <c r="F14" s="9">
        <v>-5298</v>
      </c>
      <c r="G14" s="9">
        <f>SUM(C14:F14)</f>
        <v>-21101</v>
      </c>
    </row>
    <row r="15" spans="2:7" x14ac:dyDescent="0.25">
      <c r="C15" s="9"/>
      <c r="D15" s="9"/>
      <c r="E15" s="9"/>
      <c r="F15" s="9"/>
      <c r="G15" s="9"/>
    </row>
    <row r="16" spans="2:7" x14ac:dyDescent="0.25">
      <c r="B16" t="s">
        <v>50</v>
      </c>
      <c r="C16" s="9">
        <v>19342</v>
      </c>
      <c r="D16" s="9">
        <v>28295</v>
      </c>
      <c r="E16" s="9">
        <v>24352</v>
      </c>
      <c r="F16" s="9">
        <v>24134</v>
      </c>
      <c r="G16" s="9">
        <f>SUM(C16:F16)</f>
        <v>96123</v>
      </c>
    </row>
    <row r="17" spans="2:7" x14ac:dyDescent="0.25">
      <c r="B17" t="s">
        <v>51</v>
      </c>
      <c r="C17" s="11">
        <v>0.29299999999999998</v>
      </c>
      <c r="D17" s="11">
        <v>0.27800000000000002</v>
      </c>
      <c r="E17" s="11">
        <v>0.23400000000000001</v>
      </c>
      <c r="F17" s="11">
        <v>0.27600000000000002</v>
      </c>
      <c r="G17" s="11">
        <v>0.26900000000000002</v>
      </c>
    </row>
    <row r="18" spans="2:7" x14ac:dyDescent="0.25"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548A-B826-4956-9B7F-26C08FA20866}">
  <dimension ref="C2:F10"/>
  <sheetViews>
    <sheetView workbookViewId="0">
      <selection activeCell="H5" sqref="H5"/>
    </sheetView>
  </sheetViews>
  <sheetFormatPr defaultRowHeight="15" x14ac:dyDescent="0.25"/>
  <sheetData>
    <row r="2" spans="3:6" ht="15.75" thickBot="1" x14ac:dyDescent="0.3">
      <c r="C2" s="10" t="s">
        <v>55</v>
      </c>
      <c r="D2" s="10" t="s">
        <v>56</v>
      </c>
      <c r="E2" s="10" t="s">
        <v>45</v>
      </c>
    </row>
    <row r="3" spans="3:6" x14ac:dyDescent="0.25">
      <c r="C3" t="s">
        <v>57</v>
      </c>
      <c r="D3" t="s">
        <v>58</v>
      </c>
      <c r="E3" s="8">
        <f>SUM(_xll.XLOOKUP(C3,C6:C10,F6:F10):_xll.XLOOKUP(D3,C6:C10,F6:F10))</f>
        <v>110.69</v>
      </c>
    </row>
    <row r="5" spans="3:6" ht="15.75" thickBot="1" x14ac:dyDescent="0.3">
      <c r="C5" s="10" t="s">
        <v>59</v>
      </c>
      <c r="D5" s="10" t="s">
        <v>60</v>
      </c>
      <c r="E5" s="10" t="s">
        <v>61</v>
      </c>
      <c r="F5" s="10" t="s">
        <v>45</v>
      </c>
    </row>
    <row r="6" spans="3:6" x14ac:dyDescent="0.25">
      <c r="C6" t="s">
        <v>62</v>
      </c>
      <c r="D6">
        <v>23</v>
      </c>
      <c r="E6" s="8">
        <v>0.52</v>
      </c>
      <c r="F6" s="8">
        <v>11.9</v>
      </c>
    </row>
    <row r="7" spans="3:6" x14ac:dyDescent="0.25">
      <c r="C7" t="s">
        <v>57</v>
      </c>
      <c r="D7">
        <v>98</v>
      </c>
      <c r="E7" s="8">
        <v>0.77</v>
      </c>
      <c r="F7" s="8">
        <v>75.28</v>
      </c>
    </row>
    <row r="8" spans="3:6" x14ac:dyDescent="0.25">
      <c r="C8" t="s">
        <v>63</v>
      </c>
      <c r="D8">
        <v>75</v>
      </c>
      <c r="E8" s="8">
        <v>0.24</v>
      </c>
      <c r="F8" s="8">
        <v>18.16</v>
      </c>
    </row>
    <row r="9" spans="3:6" x14ac:dyDescent="0.25">
      <c r="C9" t="s">
        <v>58</v>
      </c>
      <c r="D9">
        <v>95</v>
      </c>
      <c r="E9" s="8">
        <v>0.18</v>
      </c>
      <c r="F9" s="8">
        <v>17.25</v>
      </c>
    </row>
    <row r="10" spans="3:6" x14ac:dyDescent="0.25">
      <c r="C10" t="s">
        <v>64</v>
      </c>
      <c r="D10">
        <v>42</v>
      </c>
      <c r="E10" s="8">
        <v>0.16</v>
      </c>
      <c r="F10" s="8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F5F-4228-4E2F-805E-6D972F764CD5}">
  <dimension ref="C2:F7"/>
  <sheetViews>
    <sheetView workbookViewId="0">
      <selection activeCell="F4" sqref="F4"/>
    </sheetView>
  </sheetViews>
  <sheetFormatPr defaultRowHeight="15" x14ac:dyDescent="0.25"/>
  <sheetData>
    <row r="2" spans="3:6" ht="15.75" thickBot="1" x14ac:dyDescent="0.3">
      <c r="C2" s="10" t="s">
        <v>59</v>
      </c>
      <c r="E2" s="10" t="s">
        <v>59</v>
      </c>
      <c r="F2" s="10" t="s">
        <v>66</v>
      </c>
    </row>
    <row r="3" spans="3:6" x14ac:dyDescent="0.25">
      <c r="C3" t="s">
        <v>62</v>
      </c>
      <c r="E3" t="s">
        <v>67</v>
      </c>
      <c r="F3" cm="1">
        <f t="array" ref="F3">_xll.XMATCH(E3, C3:C7, 2)</f>
        <v>2</v>
      </c>
    </row>
    <row r="4" spans="3:6" x14ac:dyDescent="0.25">
      <c r="C4" t="s">
        <v>57</v>
      </c>
    </row>
    <row r="5" spans="3:6" x14ac:dyDescent="0.25">
      <c r="C5" t="s">
        <v>63</v>
      </c>
    </row>
    <row r="6" spans="3:6" x14ac:dyDescent="0.25">
      <c r="C6" t="s">
        <v>58</v>
      </c>
    </row>
    <row r="7" spans="3:6" x14ac:dyDescent="0.25">
      <c r="C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BC32-07B4-48F1-96CB-30854E50C14B}">
  <dimension ref="B2:F19"/>
  <sheetViews>
    <sheetView workbookViewId="0">
      <selection activeCell="F4" sqref="F4"/>
    </sheetView>
  </sheetViews>
  <sheetFormatPr defaultRowHeight="15" x14ac:dyDescent="0.25"/>
  <cols>
    <col min="2" max="2" width="19.7109375" bestFit="1" customWidth="1"/>
    <col min="3" max="3" width="11.140625" bestFit="1" customWidth="1"/>
    <col min="6" max="6" width="11.140625" bestFit="1" customWidth="1"/>
  </cols>
  <sheetData>
    <row r="2" spans="2:6" ht="15.75" thickBot="1" x14ac:dyDescent="0.3">
      <c r="B2" s="10" t="s">
        <v>68</v>
      </c>
      <c r="C2" s="10" t="s">
        <v>69</v>
      </c>
      <c r="E2" s="10" t="s">
        <v>76</v>
      </c>
      <c r="F2" s="9">
        <v>15000</v>
      </c>
    </row>
    <row r="3" spans="2:6" x14ac:dyDescent="0.25">
      <c r="B3" t="s">
        <v>70</v>
      </c>
      <c r="C3" s="9">
        <v>42000</v>
      </c>
    </row>
    <row r="4" spans="2:6" x14ac:dyDescent="0.25">
      <c r="B4" t="s">
        <v>71</v>
      </c>
      <c r="C4" s="9">
        <v>35000</v>
      </c>
      <c r="E4" t="s">
        <v>77</v>
      </c>
      <c r="F4" cm="1">
        <f t="array" ref="F4">_xll.XMATCH(F2, C3:C9, 1)</f>
        <v>4</v>
      </c>
    </row>
    <row r="5" spans="2:6" x14ac:dyDescent="0.25">
      <c r="B5" t="s">
        <v>72</v>
      </c>
      <c r="C5" s="9">
        <v>25000</v>
      </c>
    </row>
    <row r="6" spans="2:6" x14ac:dyDescent="0.25">
      <c r="B6" t="s">
        <v>73</v>
      </c>
      <c r="C6" s="9">
        <v>15901</v>
      </c>
    </row>
    <row r="7" spans="2:6" x14ac:dyDescent="0.25">
      <c r="B7" t="s">
        <v>74</v>
      </c>
      <c r="C7" s="9">
        <v>13801</v>
      </c>
    </row>
    <row r="8" spans="2:6" x14ac:dyDescent="0.25">
      <c r="B8" t="s">
        <v>72</v>
      </c>
      <c r="C8" s="9">
        <v>12181</v>
      </c>
    </row>
    <row r="9" spans="2:6" x14ac:dyDescent="0.25">
      <c r="B9" t="s">
        <v>75</v>
      </c>
      <c r="C9" s="9">
        <v>9201</v>
      </c>
    </row>
    <row r="12" spans="2:6" ht="15.75" thickBot="1" x14ac:dyDescent="0.3">
      <c r="B12" s="10" t="s">
        <v>68</v>
      </c>
      <c r="C12" s="10" t="s">
        <v>69</v>
      </c>
      <c r="E12" s="10" t="s">
        <v>76</v>
      </c>
      <c r="F12" s="9">
        <v>15000</v>
      </c>
    </row>
    <row r="13" spans="2:6" x14ac:dyDescent="0.25">
      <c r="B13" t="s">
        <v>70</v>
      </c>
      <c r="C13" s="9">
        <v>42000</v>
      </c>
    </row>
    <row r="14" spans="2:6" x14ac:dyDescent="0.25">
      <c r="B14" t="s">
        <v>71</v>
      </c>
      <c r="C14" s="9">
        <v>35000</v>
      </c>
      <c r="E14" t="s">
        <v>77</v>
      </c>
      <c r="F14">
        <f>MATCH(F12, C13:C19, -1)</f>
        <v>4</v>
      </c>
    </row>
    <row r="15" spans="2:6" x14ac:dyDescent="0.25">
      <c r="B15" t="s">
        <v>72</v>
      </c>
      <c r="C15" s="9">
        <v>25000</v>
      </c>
    </row>
    <row r="16" spans="2:6" x14ac:dyDescent="0.25">
      <c r="B16" t="s">
        <v>73</v>
      </c>
      <c r="C16" s="9">
        <v>15901</v>
      </c>
    </row>
    <row r="17" spans="2:3" x14ac:dyDescent="0.25">
      <c r="B17" t="s">
        <v>74</v>
      </c>
      <c r="C17" s="9">
        <v>13801</v>
      </c>
    </row>
    <row r="18" spans="2:3" x14ac:dyDescent="0.25">
      <c r="B18" t="s">
        <v>72</v>
      </c>
      <c r="C18" s="9">
        <v>12181</v>
      </c>
    </row>
    <row r="19" spans="2:3" x14ac:dyDescent="0.25">
      <c r="B19" t="s">
        <v>75</v>
      </c>
      <c r="C19" s="9">
        <v>9201</v>
      </c>
    </row>
  </sheetData>
  <sortState xmlns:xlrd2="http://schemas.microsoft.com/office/spreadsheetml/2017/richdata2" ref="B13:C19">
    <sortCondition ref="C13:C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F21-F3F6-4458-AF9D-C654790CB280}">
  <dimension ref="B2:F12"/>
  <sheetViews>
    <sheetView workbookViewId="0">
      <selection activeCell="I8" sqref="I8"/>
    </sheetView>
  </sheetViews>
  <sheetFormatPr defaultRowHeight="15" x14ac:dyDescent="0.25"/>
  <cols>
    <col min="2" max="2" width="20.7109375" customWidth="1"/>
  </cols>
  <sheetData>
    <row r="2" spans="2:6" ht="15.75" thickBot="1" x14ac:dyDescent="0.3">
      <c r="B2" s="10" t="s">
        <v>68</v>
      </c>
      <c r="C2" s="10" t="s">
        <v>83</v>
      </c>
      <c r="D2" s="10" t="s">
        <v>45</v>
      </c>
    </row>
    <row r="3" spans="2:6" x14ac:dyDescent="0.25">
      <c r="B3" t="s">
        <v>73</v>
      </c>
      <c r="C3" t="s">
        <v>81</v>
      </c>
      <c r="D3" s="9" cm="1">
        <f t="array" ref="D3">INDEX(C6:E12, _xll.XMATCH(B3, B6:B12), _xll.XMATCH(C3, C5:E5))</f>
        <v>8492</v>
      </c>
      <c r="E3" s="9"/>
      <c r="F3" s="9"/>
    </row>
    <row r="4" spans="2:6" x14ac:dyDescent="0.25">
      <c r="D4" s="9"/>
      <c r="E4" s="9"/>
      <c r="F4" s="9"/>
    </row>
    <row r="5" spans="2:6" ht="15.75" thickBot="1" x14ac:dyDescent="0.3">
      <c r="B5" s="10" t="s">
        <v>68</v>
      </c>
      <c r="C5" s="10" t="s">
        <v>80</v>
      </c>
      <c r="D5" s="10" t="s">
        <v>81</v>
      </c>
      <c r="E5" s="10" t="s">
        <v>82</v>
      </c>
      <c r="F5" s="9"/>
    </row>
    <row r="6" spans="2:6" x14ac:dyDescent="0.25">
      <c r="B6" t="s">
        <v>70</v>
      </c>
      <c r="C6" s="9">
        <v>3174</v>
      </c>
      <c r="D6" s="9">
        <v>6804</v>
      </c>
      <c r="E6" s="9">
        <v>4713</v>
      </c>
      <c r="F6" s="9"/>
    </row>
    <row r="7" spans="2:6" x14ac:dyDescent="0.25">
      <c r="B7" t="s">
        <v>71</v>
      </c>
      <c r="C7" s="9">
        <v>1656</v>
      </c>
      <c r="D7" s="9">
        <v>8643</v>
      </c>
      <c r="E7" s="9">
        <v>3445</v>
      </c>
      <c r="F7" s="9"/>
    </row>
    <row r="8" spans="2:6" x14ac:dyDescent="0.25">
      <c r="B8" t="s">
        <v>72</v>
      </c>
      <c r="C8" s="9">
        <v>2706</v>
      </c>
      <c r="D8" s="9">
        <v>2310</v>
      </c>
      <c r="E8" s="9">
        <v>6606</v>
      </c>
      <c r="F8" s="9"/>
    </row>
    <row r="9" spans="2:6" x14ac:dyDescent="0.25">
      <c r="B9" t="s">
        <v>73</v>
      </c>
      <c r="C9" s="9">
        <v>4930</v>
      </c>
      <c r="D9" s="9">
        <v>8492</v>
      </c>
      <c r="E9" s="9">
        <v>4474</v>
      </c>
      <c r="F9" s="9"/>
    </row>
    <row r="10" spans="2:6" x14ac:dyDescent="0.25">
      <c r="B10" t="s">
        <v>74</v>
      </c>
      <c r="C10" s="9">
        <v>6394</v>
      </c>
      <c r="D10" s="9">
        <v>9846</v>
      </c>
      <c r="E10" s="9">
        <v>4368</v>
      </c>
    </row>
    <row r="11" spans="2:6" x14ac:dyDescent="0.25">
      <c r="B11" t="s">
        <v>72</v>
      </c>
      <c r="C11" s="9">
        <v>2539</v>
      </c>
      <c r="D11" s="9">
        <v>8996</v>
      </c>
      <c r="E11" s="9">
        <v>4084</v>
      </c>
    </row>
    <row r="12" spans="2:6" x14ac:dyDescent="0.25">
      <c r="B12" t="s">
        <v>75</v>
      </c>
      <c r="C12" s="9">
        <v>4468</v>
      </c>
      <c r="D12" s="9">
        <v>5206</v>
      </c>
      <c r="E12" s="9">
        <v>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1B1-04C3-4510-9876-9AB4F8DA456D}">
  <dimension ref="B2:D8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2" spans="2:4" x14ac:dyDescent="0.25">
      <c r="B2" cm="1">
        <f t="array" ref="B2">_xll.XMATCH(4,{5,4,3,2,1})</f>
        <v>2</v>
      </c>
      <c r="D2" t="s">
        <v>78</v>
      </c>
    </row>
    <row r="3" spans="2:4" x14ac:dyDescent="0.25">
      <c r="B3" cm="1">
        <f t="array" ref="B3">_xll.XMATCH(4.5,{5,4,3,2,1},1)</f>
        <v>1</v>
      </c>
      <c r="D3" t="s">
        <v>79</v>
      </c>
    </row>
    <row r="8" spans="2:4" ht="17.25" x14ac:dyDescent="0.3">
      <c r="D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 1</vt:lpstr>
      <vt:lpstr>XLOOKUP 2</vt:lpstr>
      <vt:lpstr>XLOOKUP 3</vt:lpstr>
      <vt:lpstr>XLOOKUP 4</vt:lpstr>
      <vt:lpstr>XMATCH 1</vt:lpstr>
      <vt:lpstr>XMATCH 2</vt:lpstr>
      <vt:lpstr>XMATCH 3</vt:lpstr>
      <vt:lpstr>XMATCH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2019-08-31T19:02:21Z</dcterms:created>
  <dcterms:modified xsi:type="dcterms:W3CDTF">2019-09-01T08:42:26Z</dcterms:modified>
</cp:coreProperties>
</file>