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1.bin" ContentType="application/vnd.ms-office.activeX"/>
  <Override PartName="/xl/activeX/activeX3.xml" ContentType="application/vnd.ms-office.activeX+xml"/>
  <Override PartName="/xl/activeX/activeX2.bin" ContentType="application/vnd.ms-office.activeX"/>
  <Override PartName="/xl/activeX/activeX4.xml" ContentType="application/vnd.ms-office.activeX+xml"/>
  <Override PartName="/xl/activeX/activeX3.bin" ContentType="application/vnd.ms-office.activeX"/>
  <Override PartName="/xl/activeX/activeX5.xml" ContentType="application/vnd.ms-office.activeX+xml"/>
  <Override PartName="/xl/activeX/activeX6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esktop\Excelerated\64. DSS\06. Front Ends\"/>
    </mc:Choice>
  </mc:AlternateContent>
  <xr:revisionPtr revIDLastSave="0" documentId="13_ncr:1_{739C330B-055F-45EC-9963-CBDC4B4718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  <definedName name="_xlnm.Print_Titles" localSheetId="0">Sheet1!$30:$36</definedName>
    <definedName name="tm1BudgetVersion">Sheet1!$D$36</definedName>
    <definedName name="tm1CreateBudgetsBOOK">Sheet1!$G$23</definedName>
    <definedName name="tm1CreateBudgetsCAPTION">Sheet1!$E$23</definedName>
    <definedName name="tm1CreateBudgetsSHEET">Sheet1!$I$23</definedName>
    <definedName name="tm1CreateNewLeaseCAPTION">[1]Sheet1!$M$12</definedName>
    <definedName name="tm1CreateOptionsBOOK">Sheet1!$G$24</definedName>
    <definedName name="tm1CreateOptionsCAPTION">Sheet1!$E$24</definedName>
    <definedName name="tm1CreateOptionsSHEET">Sheet1!$I$24</definedName>
    <definedName name="TM1db">Sheet1!$C$18</definedName>
    <definedName name="tm1FLMMenuBOOK">Sheet1!$G$22</definedName>
    <definedName name="tm1FLMMenuCAPTION">Sheet1!$E$22</definedName>
    <definedName name="tm1FLMMenuSHEET">Sheet1!$I$22</definedName>
    <definedName name="tm1LeaseAmortSchCAPTION">[1]Sheet1!$M$16</definedName>
    <definedName name="tm1LeaseDetailsCAPTION">[1]Sheet1!$M$14</definedName>
    <definedName name="tm1LeaseNumber">Sheet1!$D$38</definedName>
    <definedName name="tm1LeaseStatus">Sheet1!$G$12</definedName>
    <definedName name="tm1LeaseType">Sheet1!$G$10</definedName>
    <definedName name="tm1LeaseVarCAPTION">[1]Sheet1!$M$13</definedName>
    <definedName name="tm1NewBudgetVersion">Sheet1!$J$34</definedName>
    <definedName name="TM1REBUILDOPTION">1</definedName>
    <definedName name="tm1ReviewType">Sheet1!$G$11</definedName>
    <definedName name="TM1RPTDATARNG2" localSheetId="0">Sheet1!$45:$45</definedName>
    <definedName name="TM1RPTDATARNG2">Sheet1!$45:$45</definedName>
    <definedName name="TM1RPTFMTIDCOL">Sheet1!$A$1:$A$7</definedName>
    <definedName name="TM1RPTFMTRNG">Sheet1!$B$1:$Q$7</definedName>
    <definedName name="tm1VerMgtBOOK">Sheet1!$G$25</definedName>
    <definedName name="tm1VerMgtCAPTION">Sheet1!$E$25</definedName>
    <definedName name="tm1VerMgtSHEET">Sheet1!$I$25</definedName>
    <definedName name="tm1Year">Sheet1!$D$34</definedName>
  </definedNames>
  <calcPr calcId="191029" calcMode="manual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36" i="1"/>
  <c r="D34" i="1"/>
  <c r="D10" i="1" a="1"/>
  <c r="D10" i="1"/>
  <c r="D9" i="1"/>
  <c r="G9" i="1"/>
  <c r="D13" i="1"/>
  <c r="E18" i="1"/>
  <c r="F18" i="1"/>
  <c r="D45" i="1"/>
  <c r="D38" i="1"/>
  <c r="E17" i="1"/>
  <c r="F17" i="1"/>
  <c r="C45" i="1"/>
  <c r="Q45" i="1"/>
  <c r="D12" i="1"/>
  <c r="E25" i="1"/>
  <c r="E24" i="1"/>
  <c r="E23" i="1"/>
  <c r="A45" i="1"/>
  <c r="K45" i="1"/>
  <c r="J45" i="1"/>
  <c r="M45" i="1"/>
  <c r="N45" i="1"/>
  <c r="O45" i="1"/>
  <c r="I45" i="1"/>
  <c r="F45" i="1"/>
  <c r="G45" i="1"/>
  <c r="E45" i="1"/>
  <c r="B45" i="1"/>
  <c r="I24" i="1"/>
  <c r="H24" i="1"/>
  <c r="G24" i="1"/>
  <c r="F24" i="1"/>
  <c r="D24" i="1"/>
  <c r="I23" i="1"/>
  <c r="H23" i="1"/>
  <c r="G23" i="1"/>
  <c r="F23" i="1"/>
  <c r="D23" i="1"/>
  <c r="I28" i="1"/>
  <c r="I25" i="1"/>
  <c r="H25" i="1"/>
  <c r="G25" i="1"/>
  <c r="F25" i="1"/>
  <c r="D25" i="1"/>
  <c r="I27" i="1"/>
  <c r="H27" i="1"/>
  <c r="G27" i="1"/>
  <c r="F27" i="1"/>
  <c r="E27" i="1"/>
  <c r="D27" i="1"/>
  <c r="I26" i="1"/>
  <c r="H26" i="1"/>
  <c r="G26" i="1"/>
  <c r="F26" i="1"/>
  <c r="E26" i="1"/>
  <c r="D26" i="1"/>
  <c r="D11" i="1"/>
  <c r="I22" i="1"/>
  <c r="H28" i="1"/>
  <c r="G28" i="1"/>
  <c r="F28" i="1"/>
  <c r="E28" i="1"/>
  <c r="D28" i="1"/>
  <c r="H22" i="1"/>
  <c r="G22" i="1"/>
  <c r="F22" i="1"/>
  <c r="E22" i="1"/>
  <c r="D22" i="1"/>
</calcChain>
</file>

<file path=xl/sharedStrings.xml><?xml version="1.0" encoding="utf-8"?>
<sst xmlns="http://schemas.openxmlformats.org/spreadsheetml/2006/main" count="69" uniqueCount="58">
  <si>
    <t>Database Name</t>
  </si>
  <si>
    <t>Views</t>
  </si>
  <si>
    <t>TEMPLATE NAVIGATION</t>
  </si>
  <si>
    <t>HIDDEN ELEMENTS</t>
  </si>
  <si>
    <t>Current User</t>
  </si>
  <si>
    <t>Template</t>
  </si>
  <si>
    <t>Caption Name</t>
  </si>
  <si>
    <t>Caption</t>
  </si>
  <si>
    <t>Workbook Name</t>
  </si>
  <si>
    <t>Workbook</t>
  </si>
  <si>
    <t>Worksheet Name</t>
  </si>
  <si>
    <t>Worksheet</t>
  </si>
  <si>
    <t>Lease Type</t>
  </si>
  <si>
    <t>FLM - Main Menu</t>
  </si>
  <si>
    <t>MDX</t>
  </si>
  <si>
    <t>View - flm_Finance Lease Details</t>
  </si>
  <si>
    <t>View - sys_Application</t>
  </si>
  <si>
    <t>View - Client Preferences</t>
  </si>
  <si>
    <t>Attribute</t>
  </si>
  <si>
    <t>[Begin Format Range]</t>
  </si>
  <si>
    <t>[End Format Range]</t>
  </si>
  <si>
    <t>Description</t>
  </si>
  <si>
    <t>Lease Number</t>
  </si>
  <si>
    <t>Date Created</t>
  </si>
  <si>
    <t>Created By</t>
  </si>
  <si>
    <t>Active Form</t>
  </si>
  <si>
    <t>Parameters</t>
  </si>
  <si>
    <t>Previous Variation</t>
  </si>
  <si>
    <t>All Lease Types</t>
  </si>
  <si>
    <t>All Review Types</t>
  </si>
  <si>
    <t>All Lease Status</t>
  </si>
  <si>
    <t>Lease Review Type</t>
  </si>
  <si>
    <t>Lease Status</t>
  </si>
  <si>
    <t>Source Variation</t>
  </si>
  <si>
    <t>Lease Payments</t>
  </si>
  <si>
    <t>Finance Lease Charges</t>
  </si>
  <si>
    <t>Current Liability</t>
  </si>
  <si>
    <t>Non-Current Liability</t>
  </si>
  <si>
    <t>Total Liability</t>
  </si>
  <si>
    <t>View - flm_Finance Lease Reporting</t>
  </si>
  <si>
    <t>Start Year</t>
  </si>
  <si>
    <t>Month</t>
  </si>
  <si>
    <t>Jun</t>
  </si>
  <si>
    <t>Present Value Lease Payments</t>
  </si>
  <si>
    <t>Lease Liability</t>
  </si>
  <si>
    <t>Lease Term (Mths)</t>
  </si>
  <si>
    <t>FLM - Create Budgets</t>
  </si>
  <si>
    <t>FLM - Create Options</t>
  </si>
  <si>
    <t>FLM - Version Manager</t>
  </si>
  <si>
    <t>Revenue</t>
  </si>
  <si>
    <t>Lease Revenue</t>
  </si>
  <si>
    <t>Variation</t>
  </si>
  <si>
    <t>Budget Variation</t>
  </si>
  <si>
    <t>Budget Details</t>
  </si>
  <si>
    <t>NPV Lease Payments</t>
  </si>
  <si>
    <t>New Budget</t>
  </si>
  <si>
    <t>Create Budget</t>
  </si>
  <si>
    <t>dss_leasing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</si>
</sst>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;\(#,##0.00\)"/>
    <numFmt numFmtId="166" formatCode="#,##0_-;[Red]\(#,##0\);\-_-"/>
  </numFmts>
  <fonts count="18" x14ac:knownFonts="1">
    <font>
      <sz val="9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theme="0"/>
      <name val="Segoe UI"/>
      <family val="2"/>
    </font>
    <font>
      <sz val="9"/>
      <color theme="0"/>
      <name val="Segoe UI"/>
      <family val="2"/>
    </font>
    <font>
      <sz val="9"/>
      <color theme="1"/>
      <name val="Segoe UI"/>
      <family val="2"/>
    </font>
    <font>
      <b/>
      <sz val="9"/>
      <color theme="0" tint="-4.9989318521683403E-2"/>
      <name val="Calibri"/>
      <family val="2"/>
      <scheme val="minor"/>
    </font>
    <font>
      <sz val="10"/>
      <color theme="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84058"/>
        <bgColor indexed="64"/>
      </patternFill>
    </fill>
    <fill>
      <patternFill patternType="solid">
        <fgColor rgb="FF226086"/>
        <bgColor indexed="64"/>
      </patternFill>
    </fill>
    <fill>
      <patternFill patternType="solid">
        <fgColor rgb="FFE7F2F9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0" tint="-0.14993743705557422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>
      <alignment horizontal="right" vertical="top"/>
    </xf>
    <xf numFmtId="0" fontId="1" fillId="2" borderId="0" applyNumberFormat="0" applyBorder="0" applyProtection="0">
      <alignment horizontal="left" vertical="top" indent="1"/>
    </xf>
    <xf numFmtId="0" fontId="2" fillId="3" borderId="11" applyNumberFormat="0">
      <alignment horizontal="left" vertical="top"/>
      <protection locked="0"/>
    </xf>
    <xf numFmtId="164" fontId="7" fillId="0" borderId="0" applyFont="0" applyFill="0" applyBorder="0" applyAlignment="0" applyProtection="0"/>
  </cellStyleXfs>
  <cellXfs count="76">
    <xf numFmtId="0" fontId="0" fillId="0" borderId="0" xfId="0">
      <alignment horizontal="right" vertical="top"/>
    </xf>
    <xf numFmtId="0" fontId="3" fillId="4" borderId="4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vertical="center"/>
    </xf>
    <xf numFmtId="0" fontId="4" fillId="8" borderId="12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vertical="center"/>
    </xf>
    <xf numFmtId="0" fontId="6" fillId="7" borderId="14" xfId="0" applyFont="1" applyFill="1" applyBorder="1" applyAlignment="1">
      <alignment vertical="center"/>
    </xf>
    <xf numFmtId="0" fontId="6" fillId="7" borderId="3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vertical="center"/>
    </xf>
    <xf numFmtId="0" fontId="4" fillId="7" borderId="15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/>
    </xf>
    <xf numFmtId="0" fontId="5" fillId="0" borderId="0" xfId="0" applyFont="1">
      <alignment horizontal="right" vertical="top"/>
    </xf>
    <xf numFmtId="0" fontId="3" fillId="6" borderId="5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0" fontId="10" fillId="0" borderId="0" xfId="0" applyFont="1" applyAlignment="1"/>
    <xf numFmtId="0" fontId="10" fillId="0" borderId="0" xfId="0" applyFont="1">
      <alignment horizontal="right" vertical="top"/>
    </xf>
    <xf numFmtId="0" fontId="11" fillId="0" borderId="0" xfId="0" applyFont="1">
      <alignment horizontal="right" vertical="top"/>
    </xf>
    <xf numFmtId="0" fontId="11" fillId="0" borderId="0" xfId="0" applyFont="1" applyProtection="1">
      <alignment horizontal="right" vertical="top"/>
      <protection locked="0"/>
    </xf>
    <xf numFmtId="0" fontId="0" fillId="0" borderId="0" xfId="0" applyAlignment="1">
      <alignment horizontal="left" vertical="top"/>
    </xf>
    <xf numFmtId="0" fontId="5" fillId="9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7" xfId="0" applyFont="1" applyFill="1" applyBorder="1" applyAlignment="1">
      <alignment vertical="center"/>
    </xf>
    <xf numFmtId="0" fontId="5" fillId="9" borderId="10" xfId="0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0" fontId="0" fillId="0" borderId="18" xfId="0" applyBorder="1">
      <alignment horizontal="right" vertical="top"/>
    </xf>
    <xf numFmtId="0" fontId="10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5" fillId="4" borderId="19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/>
    </xf>
    <xf numFmtId="0" fontId="13" fillId="11" borderId="0" xfId="0" applyFont="1" applyFill="1" applyAlignment="1">
      <alignment horizontal="left" vertical="center"/>
    </xf>
    <xf numFmtId="0" fontId="14" fillId="12" borderId="0" xfId="0" applyFont="1" applyFill="1" applyAlignment="1">
      <alignment horizontal="right" vertical="center"/>
    </xf>
    <xf numFmtId="0" fontId="13" fillId="11" borderId="23" xfId="0" applyFont="1" applyFill="1" applyBorder="1" applyAlignment="1">
      <alignment horizontal="center" vertical="center"/>
    </xf>
    <xf numFmtId="0" fontId="16" fillId="10" borderId="24" xfId="3" applyNumberFormat="1" applyFont="1" applyFill="1" applyBorder="1" applyAlignment="1">
      <alignment vertical="center"/>
    </xf>
    <xf numFmtId="166" fontId="8" fillId="10" borderId="25" xfId="3" applyNumberFormat="1" applyFont="1" applyFill="1" applyBorder="1" applyAlignment="1">
      <alignment vertical="center"/>
    </xf>
    <xf numFmtId="166" fontId="8" fillId="10" borderId="25" xfId="0" applyNumberFormat="1" applyFont="1" applyFill="1" applyBorder="1" applyAlignment="1">
      <alignment vertical="center"/>
    </xf>
    <xf numFmtId="166" fontId="2" fillId="0" borderId="26" xfId="3" applyNumberFormat="1" applyFont="1" applyBorder="1" applyAlignment="1">
      <alignment vertical="center"/>
    </xf>
    <xf numFmtId="166" fontId="2" fillId="0" borderId="24" xfId="3" applyNumberFormat="1" applyFont="1" applyBorder="1" applyAlignment="1">
      <alignment vertical="center"/>
    </xf>
    <xf numFmtId="166" fontId="2" fillId="0" borderId="27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26" xfId="3" applyNumberFormat="1" applyFont="1" applyBorder="1" applyAlignment="1">
      <alignment horizontal="left" vertical="center"/>
    </xf>
    <xf numFmtId="0" fontId="2" fillId="0" borderId="28" xfId="3" applyNumberFormat="1" applyFont="1" applyBorder="1" applyAlignment="1">
      <alignment horizontal="left" vertical="center"/>
    </xf>
    <xf numFmtId="166" fontId="2" fillId="0" borderId="26" xfId="0" applyNumberFormat="1" applyFont="1" applyBorder="1" applyAlignment="1">
      <alignment vertical="center"/>
    </xf>
    <xf numFmtId="0" fontId="16" fillId="10" borderId="26" xfId="3" applyNumberFormat="1" applyFont="1" applyFill="1" applyBorder="1" applyAlignment="1">
      <alignment vertical="center"/>
    </xf>
    <xf numFmtId="49" fontId="2" fillId="0" borderId="26" xfId="3" applyNumberFormat="1" applyFont="1" applyBorder="1" applyAlignment="1">
      <alignment horizontal="left" vertical="center"/>
    </xf>
    <xf numFmtId="0" fontId="0" fillId="0" borderId="28" xfId="0" applyBorder="1">
      <alignment horizontal="right" vertical="top"/>
    </xf>
    <xf numFmtId="0" fontId="17" fillId="12" borderId="23" xfId="0" applyFont="1" applyFill="1" applyBorder="1" applyAlignment="1">
      <alignment horizontal="left" vertical="center" wrapText="1"/>
    </xf>
    <xf numFmtId="0" fontId="17" fillId="12" borderId="23" xfId="0" applyFont="1" applyFill="1" applyBorder="1" applyAlignment="1">
      <alignment horizontal="center" vertical="center" wrapText="1"/>
    </xf>
    <xf numFmtId="0" fontId="13" fillId="11" borderId="21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15" fillId="13" borderId="0" xfId="0" applyFont="1" applyFill="1" applyAlignment="1" applyProtection="1">
      <alignment horizontal="left" vertical="center"/>
      <protection locked="0"/>
    </xf>
  </cellXfs>
  <cellStyles count="4">
    <cellStyle name="Comma" xfId="3" builtinId="3"/>
    <cellStyle name="Heading 1" xfId="1" builtinId="16" customBuiltin="1"/>
    <cellStyle name="Input" xfId="2" builtinId="20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1852"/>
  <ax:ocxPr ax:name="_ExtentY" ax:value="926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FLMMenuBOOK"/>
  <ax:ocxPr ax:name="TargetWorksheetName" ax:value="=tm1FLMMenuSHEET"/>
  <ax:ocxPr ax:name="AutoTitles" ax:value="0"/>
  <ax:ocxPr ax:name="ReplaceWindow" ax:value="-1"/>
  <ax:ocxPr ax:name="IsMappingFormula" ax:value="0"/>
  <ax:ocxPr ax:name="TargetTypes" ax:value=""/>
  <ax:ocxPr ax:name="TargetObjects" ax:value=""/>
  <ax:ocxPr ax:name="TargetSubsets" ax:value=""/>
  <ax:ocxPr ax:name="TargetAliases" ax:value=""/>
  <ax:ocxPr ax:name="TargetValues" ax:value=""/>
  <ax:ocxPr ax:name="SourceTypes" ax:value=""/>
  <ax:ocxPr ax:name="SourceObjects" ax:value="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CF3B4A6E-56A4-403F-8D4F-F4B0F022BF01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577"/>
  <ax:ocxPr ax:name="_ExtentY" ax:value="926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CreateOptionsBOOK"/>
  <ax:ocxPr ax:name="TargetWorksheetName" ax:value="=tm1CreateOptionsSHEET"/>
  <ax:ocxPr ax:name="AutoTitles" ax:value="-1"/>
  <ax:ocxPr ax:name="ReplaceWindow" ax:value="-1"/>
  <ax:ocxPr ax:name="IsMappingFormula" ax:value="0"/>
  <ax:ocxPr ax:name="TargetTypes" ax:value="0"/>
  <ax:ocxPr ax:name="TargetObjects" ax:value="Lease Number"/>
  <ax:ocxPr ax:name="TargetSubsets" ax:value=""/>
  <ax:ocxPr ax:name="TargetAliases" ax:value=""/>
  <ax:ocxPr ax:name="TargetValues" ax:value=""/>
  <ax:ocxPr ax:name="SourceTypes" ax:value="0"/>
  <ax:ocxPr ax:name="SourceObjects" ax:value="Lease Number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activeX/activeX6.xml><?xml version="1.0" encoding="utf-8"?>
<ax:ocx xmlns:ax="http://schemas.microsoft.com/office/2006/activeX" xmlns:r="http://schemas.openxmlformats.org/officeDocument/2006/relationships" ax:classid="{CF3B4A6E-56A4-403F-8D4F-F4B0F022BF01}" ax:persistence="persistPropertyBag">
  <ax:ocxPr ax:name="_Version" ax:value="65541"/>
  <ax:ocxPr ax:name="_ExtentX" ax:value="4657"/>
  <ax:ocxPr ax:name="_ExtentY" ax:value="926"/>
  <ax:ocxPr ax:name="_StockProps" ax:value="0"/>
  <ax:ocxPr ax:name="ServerName" ax:value="=TM1db"/>
  <ax:ocxPr ax:name="ProcessName" ax:value="cm_Update Reporting - Part 1"/>
  <ax:ocxPr ax:name="Name" ax:value=""/>
  <ax:ocxPr ax:name="Type" ax:value=""/>
  <ax:ocxPr ax:name="Value" ax:value=""/>
  <ax:ocxPr ax:name="Prompt" ax:value=""/>
  <ax:ocxPr ax:name="BackColor" ax:value="16777215"/>
  <ax:ocxPr ax:name="ForeColor" ax:value="0"/>
  <ax:ocxPr ax:name="Font">
    <ax:font ax:persistence="persistPropertyBag">
      <ax:ocxPr ax:name="Name" ax:value="Calibri"/>
      <ax:ocxPr ax:name="Size" ax:value="9"/>
      <ax:ocxPr ax:name="Charset" ax:value="0"/>
      <ax:ocxPr ax:name="Weight" ax:value="700"/>
      <ax:ocxPr ax:name="Underline" ax:value="0"/>
      <ax:ocxPr ax:name="Italic" ax:value="0"/>
      <ax:ocxPr ax:name="Strikethrough" ax:value="0"/>
    </ax:font>
  </ax:ocxPr>
  <ax:ocxPr ax:name="Caption" ax:value=""/>
  <ax:ocxPr ax:name="UseFormula" ax:value="0"/>
  <ax:ocxPr ax:name="ProcessNameFormula" ax:value=""/>
  <ax:ocxPr ax:name="ProcessParamFormula" ax:value=""/>
  <ax:ocxPr ax:name="UseImage" ax:value="0"/>
  <ax:ocxPr ax:name="ImageName" ax:value=""/>
  <ax:ocxPr ax:name="AutoRacalc" ax:value="-1"/>
  <ax:ocxPr ax:name="ConfirmMessage" ax:value="Are you sure you want to run this Process?"/>
  <ax:ocxPr ax:name="SuccessMessage" ax:value="Process completed successfully."/>
  <ax:ocxPr ax:name="FailureMessage" ax:value="Process failed."/>
  <ax:ocxPr ax:name="ShowConfirmMessage" ax:value="0"/>
  <ax:ocxPr ax:name="ShowSuccessMessage" ax:value="0"/>
  <ax:ocxPr ax:name="ShowFailureMessage" ax:value="0"/>
  <ax:ocxPr ax:name="TargetWorkbookName" ax:value="=tm1VerMgtBOOK"/>
  <ax:ocxPr ax:name="TargetWorksheetName" ax:value="=tm1VerMgtSHEET"/>
  <ax:ocxPr ax:name="AutoTitles" ax:value="-1"/>
  <ax:ocxPr ax:name="ReplaceWindow" ax:value="-1"/>
  <ax:ocxPr ax:name="IsMappingFormula" ax:value="0"/>
  <ax:ocxPr ax:name="TargetTypes" ax:value="0"/>
  <ax:ocxPr ax:name="TargetObjects" ax:value="Lease Number"/>
  <ax:ocxPr ax:name="TargetSubsets" ax:value=""/>
  <ax:ocxPr ax:name="TargetAliases" ax:value=""/>
  <ax:ocxPr ax:name="TargetValues" ax:value=""/>
  <ax:ocxPr ax:name="SourceTypes" ax:value="0"/>
  <ax:ocxPr ax:name="SourceObjects" ax:value="Lease Number"/>
  <ax:ocxPr ax:name="TargetTypesFormula" ax:value=""/>
  <ax:ocxPr ax:name="TargetObjectsFormula" ax:value=""/>
  <ax:ocxPr ax:name="TargetSubsetsFormula" ax:value=""/>
  <ax:ocxPr ax:name="TargetAliasesFormula" ax:value=""/>
  <ax:ocxPr ax:name="TargetValuesFormula" ax:value=""/>
  <ax:ocxPr ax:name="SourceTypesFormula" ax:value=""/>
  <ax:ocxPr ax:name="SourceObjectsFormula" ax:value=""/>
  <ax:ocxPr ax:name="DisplayHyperlink" ax:value="-1"/>
  <ax:ocxPr ax:name="DoRunTI" ax:value="0"/>
  <ax:ocxPr ax:name="DoNavigate" ax:value="-1"/>
  <ax:ocxPr ax:name="UseApporg" ax:value="-1"/>
  <ax:ocxPr ax:name="Version" ax:value="6"/>
  <ax:ocxPr ax:name="PreRecalc" ax:value="1"/>
  <ax:ocxPr ax:name="WorkSheetRecalc" ax:value="2"/>
  <ax:ocxPr ax:name="ProcessRecalc" ax:value="1"/>
  <ax:ocxPr ax:name="DoReCalcOnly" ax:value="0"/>
  <ax:ocxPr ax:name="UseReferenceForServerName" ax:value="-1"/>
  <ax:ocxPr ax:name="ResizeButtonToCaption" ax:value="0"/>
</ax:ocx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3.emf"/><Relationship Id="rId6" Type="http://schemas.openxmlformats.org/officeDocument/2006/relationships/image" Target="../media/image2.emf"/><Relationship Id="rId5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36</xdr:row>
          <xdr:rowOff>0</xdr:rowOff>
        </xdr:from>
        <xdr:to>
          <xdr:col>15</xdr:col>
          <xdr:colOff>0</xdr:colOff>
          <xdr:row>36</xdr:row>
          <xdr:rowOff>0</xdr:rowOff>
        </xdr:to>
        <xdr:sp macro="" textlink="">
          <xdr:nvSpPr>
            <xdr:cNvPr id="1239" name="TIButton8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15403</xdr:colOff>
      <xdr:row>30</xdr:row>
      <xdr:rowOff>12194</xdr:rowOff>
    </xdr:from>
    <xdr:to>
      <xdr:col>17</xdr:col>
      <xdr:colOff>95250</xdr:colOff>
      <xdr:row>30</xdr:row>
      <xdr:rowOff>1565930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328" y="202694"/>
          <a:ext cx="15805622" cy="1553736"/>
        </a:xfrm>
        <a:prstGeom prst="rect">
          <a:avLst/>
        </a:prstGeom>
      </xdr:spPr>
    </xdr:pic>
    <xdr:clientData/>
  </xdr:twoCellAnchor>
  <xdr:twoCellAnchor>
    <xdr:from>
      <xdr:col>2</xdr:col>
      <xdr:colOff>15197</xdr:colOff>
      <xdr:row>30</xdr:row>
      <xdr:rowOff>0</xdr:rowOff>
    </xdr:from>
    <xdr:to>
      <xdr:col>17</xdr:col>
      <xdr:colOff>95250</xdr:colOff>
      <xdr:row>30</xdr:row>
      <xdr:rowOff>900481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7122" y="190500"/>
          <a:ext cx="15805828" cy="900481"/>
        </a:xfrm>
        <a:prstGeom prst="rect">
          <a:avLst/>
        </a:prstGeom>
        <a:gradFill flip="none" rotWithShape="1">
          <a:gsLst>
            <a:gs pos="29000">
              <a:srgbClr val="00426A"/>
            </a:gs>
            <a:gs pos="0">
              <a:srgbClr val="00426A">
                <a:alpha val="95000"/>
              </a:srgbClr>
            </a:gs>
            <a:gs pos="100000">
              <a:srgbClr val="00426A">
                <a:alpha val="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0</xdr:colOff>
      <xdr:row>30</xdr:row>
      <xdr:rowOff>915489</xdr:rowOff>
    </xdr:from>
    <xdr:to>
      <xdr:col>17</xdr:col>
      <xdr:colOff>85725</xdr:colOff>
      <xdr:row>30</xdr:row>
      <xdr:rowOff>1598696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925" y="1105989"/>
          <a:ext cx="15335250" cy="683207"/>
        </a:xfrm>
        <a:prstGeom prst="rect">
          <a:avLst/>
        </a:prstGeom>
        <a:gradFill flip="none" rotWithShape="1">
          <a:gsLst>
            <a:gs pos="0">
              <a:schemeClr val="bg1"/>
            </a:gs>
            <a:gs pos="100000">
              <a:schemeClr val="bg1">
                <a:alpha val="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180321</xdr:colOff>
      <xdr:row>30</xdr:row>
      <xdr:rowOff>1351422</xdr:rowOff>
    </xdr:from>
    <xdr:to>
      <xdr:col>17</xdr:col>
      <xdr:colOff>94145</xdr:colOff>
      <xdr:row>30</xdr:row>
      <xdr:rowOff>1369422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42246" y="1541922"/>
          <a:ext cx="15163349" cy="18000"/>
        </a:xfrm>
        <a:prstGeom prst="rect">
          <a:avLst/>
        </a:prstGeom>
        <a:gradFill>
          <a:gsLst>
            <a:gs pos="0">
              <a:srgbClr val="173D55"/>
            </a:gs>
            <a:gs pos="100000">
              <a:srgbClr val="1F5577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142876</xdr:colOff>
      <xdr:row>30</xdr:row>
      <xdr:rowOff>95250</xdr:rowOff>
    </xdr:from>
    <xdr:to>
      <xdr:col>8</xdr:col>
      <xdr:colOff>112061</xdr:colOff>
      <xdr:row>30</xdr:row>
      <xdr:rowOff>819791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4801" y="590550"/>
          <a:ext cx="6865285" cy="724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2200" baseline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Leasing Module</a:t>
          </a:r>
          <a:r>
            <a:rPr lang="en-AU" sz="22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 |  Create Leasing Budgets</a:t>
          </a:r>
        </a:p>
      </xdr:txBody>
    </xdr:sp>
    <xdr:clientData/>
  </xdr:twoCellAnchor>
  <xdr:twoCellAnchor>
    <xdr:from>
      <xdr:col>6</xdr:col>
      <xdr:colOff>109135</xdr:colOff>
      <xdr:row>30</xdr:row>
      <xdr:rowOff>230281</xdr:rowOff>
    </xdr:from>
    <xdr:to>
      <xdr:col>6</xdr:col>
      <xdr:colOff>109135</xdr:colOff>
      <xdr:row>30</xdr:row>
      <xdr:rowOff>706766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595660" y="420781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209551</xdr:colOff>
      <xdr:row>30</xdr:row>
      <xdr:rowOff>104775</xdr:rowOff>
    </xdr:from>
    <xdr:to>
      <xdr:col>12</xdr:col>
      <xdr:colOff>525186</xdr:colOff>
      <xdr:row>30</xdr:row>
      <xdr:rowOff>424692</xdr:rowOff>
    </xdr:to>
    <xdr:sp macro="" textlink="tm1VerMgtCAPTION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048876" y="295275"/>
          <a:ext cx="1611035" cy="319917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AFE0664-F09F-4D22-AEA3-AFCD3D2D9B5C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*KEY_ERR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2</xdr:col>
      <xdr:colOff>170107</xdr:colOff>
      <xdr:row>30</xdr:row>
      <xdr:rowOff>971550</xdr:rowOff>
    </xdr:from>
    <xdr:to>
      <xdr:col>2</xdr:col>
      <xdr:colOff>1601142</xdr:colOff>
      <xdr:row>30</xdr:row>
      <xdr:rowOff>1299632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2032" y="1162050"/>
          <a:ext cx="1431035" cy="328082"/>
        </a:xfrm>
        <a:prstGeom prst="rect">
          <a:avLst/>
        </a:prstGeom>
        <a:solidFill>
          <a:srgbClr val="3E6D76">
            <a:alpha val="9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200">
              <a:latin typeface="Segoe UI Light" panose="020B0502040204020203" pitchFamily="34" charset="0"/>
              <a:cs typeface="Segoe UI Light" panose="020B0502040204020203" pitchFamily="34" charset="0"/>
            </a:rPr>
            <a:t>Create Budget</a:t>
          </a:r>
        </a:p>
      </xdr:txBody>
    </xdr:sp>
    <xdr:clientData/>
  </xdr:twoCellAnchor>
  <xdr:twoCellAnchor>
    <xdr:from>
      <xdr:col>2</xdr:col>
      <xdr:colOff>1666875</xdr:colOff>
      <xdr:row>30</xdr:row>
      <xdr:rowOff>962025</xdr:rowOff>
    </xdr:from>
    <xdr:to>
      <xdr:col>3</xdr:col>
      <xdr:colOff>602361</xdr:colOff>
      <xdr:row>30</xdr:row>
      <xdr:rowOff>1290107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28800" y="1152525"/>
          <a:ext cx="1431036" cy="328082"/>
        </a:xfrm>
        <a:prstGeom prst="rect">
          <a:avLst/>
        </a:prstGeom>
        <a:solidFill>
          <a:srgbClr val="3E6D76">
            <a:alpha val="9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200">
              <a:latin typeface="Segoe UI Light" panose="020B0502040204020203" pitchFamily="34" charset="0"/>
              <a:cs typeface="Segoe UI Light" panose="020B0502040204020203" pitchFamily="34" charset="0"/>
            </a:rPr>
            <a:t>Refresh</a:t>
          </a:r>
        </a:p>
      </xdr:txBody>
    </xdr:sp>
    <xdr:clientData/>
  </xdr:twoCellAnchor>
  <xdr:twoCellAnchor>
    <xdr:from>
      <xdr:col>8</xdr:col>
      <xdr:colOff>828676</xdr:colOff>
      <xdr:row>30</xdr:row>
      <xdr:rowOff>492580</xdr:rowOff>
    </xdr:from>
    <xdr:to>
      <xdr:col>10</xdr:col>
      <xdr:colOff>134661</xdr:colOff>
      <xdr:row>30</xdr:row>
      <xdr:rowOff>812497</xdr:rowOff>
    </xdr:to>
    <xdr:sp macro="" textlink="tm1CreateOptionsCAPTION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362951" y="683080"/>
          <a:ext cx="1611035" cy="319917"/>
        </a:xfrm>
        <a:prstGeom prst="rect">
          <a:avLst/>
        </a:prstGeom>
        <a:solidFill>
          <a:schemeClr val="bg1">
            <a:alpha val="3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7EB78F1-D0C7-4751-B543-A13A063108A9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*KEY_ERR</a:t>
          </a:fld>
          <a:endParaRPr lang="en-AU" sz="110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6</xdr:col>
      <xdr:colOff>438150</xdr:colOff>
      <xdr:row>30</xdr:row>
      <xdr:rowOff>304800</xdr:rowOff>
    </xdr:from>
    <xdr:to>
      <xdr:col>6</xdr:col>
      <xdr:colOff>673098</xdr:colOff>
      <xdr:row>30</xdr:row>
      <xdr:rowOff>540740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500"/>
                  </a14:imgEffect>
                  <a14:imgEffect>
                    <a14:brightnessContrast bright="100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495300"/>
          <a:ext cx="234948" cy="2359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295275</xdr:colOff>
          <xdr:row>30</xdr:row>
          <xdr:rowOff>295275</xdr:rowOff>
        </xdr:from>
        <xdr:to>
          <xdr:col>6</xdr:col>
          <xdr:colOff>866775</xdr:colOff>
          <xdr:row>30</xdr:row>
          <xdr:rowOff>581025</xdr:rowOff>
        </xdr:to>
        <xdr:sp macro="" textlink="">
          <xdr:nvSpPr>
            <xdr:cNvPr id="1256" name="TIButton9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7</xdr:col>
      <xdr:colOff>114300</xdr:colOff>
      <xdr:row>30</xdr:row>
      <xdr:rowOff>238125</xdr:rowOff>
    </xdr:from>
    <xdr:to>
      <xdr:col>7</xdr:col>
      <xdr:colOff>114300</xdr:colOff>
      <xdr:row>30</xdr:row>
      <xdr:rowOff>714610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7505700" y="428625"/>
          <a:ext cx="0" cy="4764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30</xdr:row>
      <xdr:rowOff>85725</xdr:rowOff>
    </xdr:from>
    <xdr:to>
      <xdr:col>10</xdr:col>
      <xdr:colOff>180974</xdr:colOff>
      <xdr:row>30</xdr:row>
      <xdr:rowOff>402922</xdr:rowOff>
    </xdr:to>
    <xdr:sp macro="" textlink="tm1CreateBudgetsCAPTION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334375" y="276225"/>
          <a:ext cx="1685924" cy="317197"/>
        </a:xfrm>
        <a:prstGeom prst="rect">
          <a:avLst/>
        </a:prstGeom>
        <a:solidFill>
          <a:schemeClr val="tx1">
            <a:alpha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455345D-8CC0-41D0-A541-0CB514167154}" type="TxLink">
            <a:rPr lang="en-US" sz="1100" b="0" i="0" u="none" strike="noStrike">
              <a:solidFill>
                <a:schemeClr val="bg1"/>
              </a:solidFill>
              <a:latin typeface="Segoe UI Light" panose="020B0502040204020203" pitchFamily="34" charset="0"/>
              <a:ea typeface="Calibri"/>
              <a:cs typeface="Segoe UI Light" panose="020B0502040204020203" pitchFamily="34" charset="0"/>
            </a:rPr>
            <a:pPr algn="ctr"/>
            <a:t>*KEY_ERR</a:t>
          </a:fld>
          <a:endParaRPr lang="en-AU" sz="1100" b="0">
            <a:solidFill>
              <a:schemeClr val="bg1"/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809624</xdr:colOff>
          <xdr:row>30</xdr:row>
          <xdr:rowOff>504824</xdr:rowOff>
        </xdr:from>
        <xdr:to>
          <xdr:col>10</xdr:col>
          <xdr:colOff>152399</xdr:colOff>
          <xdr:row>30</xdr:row>
          <xdr:rowOff>838199</xdr:rowOff>
        </xdr:to>
        <xdr:sp macro="" textlink="">
          <xdr:nvSpPr>
            <xdr:cNvPr id="1254" name="TIButton6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30</xdr:row>
          <xdr:rowOff>114299</xdr:rowOff>
        </xdr:from>
        <xdr:to>
          <xdr:col>12</xdr:col>
          <xdr:colOff>600075</xdr:colOff>
          <xdr:row>30</xdr:row>
          <xdr:rowOff>447674</xdr:rowOff>
        </xdr:to>
        <xdr:sp macro="" textlink="">
          <xdr:nvSpPr>
            <xdr:cNvPr id="1255" name="TIButton7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161925</xdr:colOff>
          <xdr:row>30</xdr:row>
          <xdr:rowOff>971550</xdr:rowOff>
        </xdr:from>
        <xdr:to>
          <xdr:col>2</xdr:col>
          <xdr:colOff>1590675</xdr:colOff>
          <xdr:row>30</xdr:row>
          <xdr:rowOff>1285875</xdr:rowOff>
        </xdr:to>
        <xdr:sp macro="" textlink="">
          <xdr:nvSpPr>
            <xdr:cNvPr id="1247" name="TIButton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1657350</xdr:colOff>
          <xdr:row>30</xdr:row>
          <xdr:rowOff>942974</xdr:rowOff>
        </xdr:from>
        <xdr:to>
          <xdr:col>3</xdr:col>
          <xdr:colOff>609600</xdr:colOff>
          <xdr:row>30</xdr:row>
          <xdr:rowOff>1333499</xdr:rowOff>
        </xdr:to>
        <xdr:sp macro="" textlink="">
          <xdr:nvSpPr>
            <xdr:cNvPr id="1231" name="TIButton2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dst\AppData\Local\Temp\TM1475.xlsx" TargetMode="External"/><Relationship Id="rId1" Type="http://schemas.openxmlformats.org/officeDocument/2006/relationships/externalLinkPath" Target="/Users/Rodst/AppData/Local/Temp/TM147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{PL}PickLst"/>
    </sheetNames>
    <sheetDataSet>
      <sheetData sheetId="0">
        <row r="12">
          <cell r="M12" t="str">
            <v>Create New Lease</v>
          </cell>
        </row>
        <row r="13">
          <cell r="M13" t="str">
            <v>Lease Variations</v>
          </cell>
        </row>
        <row r="14">
          <cell r="M14" t="str">
            <v>Lease Details</v>
          </cell>
        </row>
        <row r="16">
          <cell r="M16" t="str">
            <v>Amortisation Schedule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A1:Q46"/>
  <sheetViews>
    <sheetView showGridLines="0" tabSelected="1" topLeftCell="A30" zoomScaleNormal="100" workbookViewId="0">
      <pane ySplit="14" topLeftCell="A44" activePane="bottomLeft" state="frozen"/>
      <selection activeCell="A30" sqref="A30"/>
      <selection pane="bottomLeft" activeCell="E31" sqref="E31"/>
    </sheetView>
  </sheetViews>
  <sheetFormatPr defaultColWidth="9.33203125" defaultRowHeight="12" outlineLevelRow="1" outlineLevelCol="1" x14ac:dyDescent="0.2"/>
  <cols>
    <col min="1" max="1" width="2.83203125" style="34" customWidth="1"/>
    <col min="2" max="2" width="26.1640625" style="25" hidden="1" customWidth="1" outlineLevel="1"/>
    <col min="3" max="3" width="43.6640625" customWidth="1" collapsed="1"/>
    <col min="4" max="4" width="27.6640625" customWidth="1"/>
    <col min="5" max="5" width="18.33203125" customWidth="1"/>
    <col min="6" max="6" width="21" customWidth="1"/>
    <col min="7" max="7" width="15.83203125" customWidth="1"/>
    <col min="8" max="8" width="2.5" customWidth="1"/>
    <col min="9" max="11" width="20.1640625" customWidth="1"/>
    <col min="12" max="12" width="2.5" customWidth="1"/>
    <col min="13" max="15" width="20.1640625" customWidth="1"/>
    <col min="16" max="16" width="2.5" customWidth="1"/>
    <col min="17" max="17" width="20.1640625" customWidth="1"/>
  </cols>
  <sheetData>
    <row r="1" spans="1:17" s="27" customFormat="1" hidden="1" outlineLevel="1" x14ac:dyDescent="0.2">
      <c r="A1" s="33" t="s">
        <v>19</v>
      </c>
      <c r="L1" s="30"/>
    </row>
    <row r="2" spans="1:17" s="46" customFormat="1" hidden="1" outlineLevel="1" x14ac:dyDescent="0.2">
      <c r="A2" s="44">
        <v>3</v>
      </c>
      <c r="B2" s="45"/>
      <c r="C2" s="64"/>
      <c r="D2" s="60"/>
      <c r="E2" s="61"/>
      <c r="F2" s="61"/>
      <c r="G2" s="62"/>
      <c r="H2" s="49"/>
      <c r="I2" s="60"/>
      <c r="J2" s="61"/>
      <c r="K2" s="62"/>
      <c r="L2" s="49"/>
      <c r="M2" s="60"/>
      <c r="N2" s="61"/>
      <c r="O2" s="62"/>
      <c r="Q2" s="66"/>
    </row>
    <row r="3" spans="1:17" s="42" customFormat="1" ht="11.25" hidden="1" outlineLevel="1" x14ac:dyDescent="0.2">
      <c r="A3" s="47"/>
      <c r="B3" s="29"/>
      <c r="C3" s="50"/>
      <c r="D3" s="50"/>
      <c r="E3" s="50"/>
      <c r="F3" s="50"/>
      <c r="G3" s="50"/>
      <c r="H3" s="49"/>
      <c r="I3" s="50"/>
      <c r="J3" s="50"/>
      <c r="K3" s="50"/>
      <c r="L3" s="49"/>
      <c r="M3" s="50"/>
      <c r="N3" s="50"/>
      <c r="O3" s="50"/>
      <c r="Q3" s="50"/>
    </row>
    <row r="4" spans="1:17" s="46" customFormat="1" hidden="1" outlineLevel="1" x14ac:dyDescent="0.2">
      <c r="A4" s="44">
        <v>1</v>
      </c>
      <c r="B4" s="45"/>
      <c r="C4" s="63"/>
      <c r="D4" s="60"/>
      <c r="E4" s="61"/>
      <c r="F4" s="61"/>
      <c r="G4" s="62"/>
      <c r="H4" s="49"/>
      <c r="I4" s="60"/>
      <c r="J4" s="61"/>
      <c r="K4" s="62"/>
      <c r="L4" s="49"/>
      <c r="M4" s="60"/>
      <c r="N4" s="61"/>
      <c r="O4" s="62"/>
      <c r="Q4" s="66"/>
    </row>
    <row r="5" spans="1:17" s="42" customFormat="1" ht="11.25" hidden="1" outlineLevel="1" x14ac:dyDescent="0.2">
      <c r="A5" s="47"/>
      <c r="B5" s="29"/>
      <c r="C5" s="50"/>
      <c r="D5" s="50"/>
      <c r="E5" s="50"/>
      <c r="F5" s="50"/>
      <c r="G5" s="50"/>
      <c r="H5" s="49"/>
      <c r="I5" s="50"/>
      <c r="J5" s="50"/>
      <c r="K5" s="50"/>
      <c r="L5" s="49"/>
      <c r="M5" s="50"/>
      <c r="N5" s="50"/>
      <c r="O5" s="50"/>
      <c r="Q5" s="50"/>
    </row>
    <row r="6" spans="1:17" s="46" customFormat="1" hidden="1" outlineLevel="1" x14ac:dyDescent="0.2">
      <c r="A6" s="44">
        <v>0</v>
      </c>
      <c r="B6" s="45"/>
      <c r="C6" s="65"/>
      <c r="D6" s="57"/>
      <c r="E6" s="58"/>
      <c r="F6" s="59"/>
      <c r="G6" s="59"/>
      <c r="H6" s="49"/>
      <c r="I6" s="57"/>
      <c r="J6" s="58"/>
      <c r="K6" s="59"/>
      <c r="L6" s="49"/>
      <c r="M6" s="57"/>
      <c r="N6" s="58"/>
      <c r="O6" s="59"/>
      <c r="Q6" s="67"/>
    </row>
    <row r="7" spans="1:17" s="27" customFormat="1" ht="12.75" hidden="1" outlineLevel="1" thickBot="1" x14ac:dyDescent="0.25">
      <c r="A7" s="33" t="s">
        <v>20</v>
      </c>
      <c r="K7" s="30"/>
      <c r="L7" s="30"/>
    </row>
    <row r="8" spans="1:17" s="30" customFormat="1" hidden="1" outlineLevel="1" x14ac:dyDescent="0.2">
      <c r="A8" s="36"/>
      <c r="B8" s="29"/>
      <c r="C8" s="19"/>
      <c r="D8" s="20" t="s">
        <v>1</v>
      </c>
      <c r="E8" s="27"/>
      <c r="F8" s="1" t="s">
        <v>3</v>
      </c>
      <c r="G8" s="2"/>
    </row>
    <row r="9" spans="1:17" s="30" customFormat="1" hidden="1" outlineLevel="1" x14ac:dyDescent="0.2">
      <c r="A9" s="36"/>
      <c r="B9" s="29"/>
      <c r="C9" s="21" t="s">
        <v>15</v>
      </c>
      <c r="D9" s="22" t="str">
        <f ca="1">_xll.VIEW(TM1db &amp; ":flm_Finance Lease Details","!","!","!")</f>
        <v>dss_leasing:flm_Finance Lease Details</v>
      </c>
      <c r="E9" s="27"/>
      <c r="F9" s="3" t="s">
        <v>4</v>
      </c>
      <c r="G9" s="4" t="str">
        <f ca="1">_xll.TM1USER(TM1db)</f>
        <v/>
      </c>
    </row>
    <row r="10" spans="1:17" s="30" customFormat="1" hidden="1" outlineLevel="1" x14ac:dyDescent="0.2">
      <c r="A10" s="36"/>
      <c r="B10" s="29"/>
      <c r="C10" s="21" t="s">
        <v>39</v>
      </c>
      <c r="D10" s="22" t="str">
        <f t="array" aca="1" ref="D10" ca="1">_xll.VIEW(TM1db&amp;":flm_Finance Lease Commitments",tm1Year,tm1Variation,$C$29,$C$25,$C$27,"!",tm1LeaseNumber,"!","!")</f>
        <v>dss_leasing:flm_Finance Lease Commitments</v>
      </c>
      <c r="E10" s="27"/>
      <c r="F10" s="3" t="s">
        <v>12</v>
      </c>
      <c r="G10" s="4" t="s">
        <v>28</v>
      </c>
    </row>
    <row r="11" spans="1:17" s="30" customFormat="1" hidden="1" outlineLevel="1" x14ac:dyDescent="0.2">
      <c r="A11" s="36"/>
      <c r="B11" s="29"/>
      <c r="C11" s="21" t="s">
        <v>18</v>
      </c>
      <c r="D11" s="22" t="str">
        <f>TM1db&amp;":}ElementAttributes_Lease Number"</f>
        <v>dss_leasing:}ElementAttributes_Lease Number</v>
      </c>
      <c r="E11" s="27"/>
      <c r="F11" s="3" t="s">
        <v>31</v>
      </c>
      <c r="G11" s="4" t="s">
        <v>29</v>
      </c>
    </row>
    <row r="12" spans="1:17" s="30" customFormat="1" hidden="1" outlineLevel="1" x14ac:dyDescent="0.2">
      <c r="A12" s="35"/>
      <c r="B12" s="29"/>
      <c r="C12" s="21" t="s">
        <v>16</v>
      </c>
      <c r="D12" s="22" t="str">
        <f ca="1">_xll.VIEW(TM1db&amp;":sys_Application","!","!")</f>
        <v>dss_leasing:sys_Application</v>
      </c>
      <c r="E12" s="27"/>
      <c r="F12" s="3" t="s">
        <v>32</v>
      </c>
      <c r="G12" s="4" t="s">
        <v>30</v>
      </c>
    </row>
    <row r="13" spans="1:17" s="30" customFormat="1" ht="12.75" hidden="1" outlineLevel="1" thickBot="1" x14ac:dyDescent="0.25">
      <c r="A13" s="35"/>
      <c r="B13" s="29"/>
      <c r="C13" s="21" t="s">
        <v>17</v>
      </c>
      <c r="D13" s="22" t="str">
        <f ca="1">_xll.VIEW(TM1db&amp;":sys_Client Preferences",$G$9,"!")</f>
        <v>dss_leasing:sys_Client Preferences</v>
      </c>
      <c r="E13" s="27"/>
      <c r="F13" s="52" t="s">
        <v>41</v>
      </c>
      <c r="G13" s="53" t="s">
        <v>42</v>
      </c>
    </row>
    <row r="14" spans="1:17" s="30" customFormat="1" hidden="1" outlineLevel="1" thickBot="1" x14ac:dyDescent="0.25">
      <c r="A14" s="35"/>
      <c r="B14" s="29"/>
      <c r="C14" s="23" t="s">
        <v>25</v>
      </c>
      <c r="D14" s="24" t="str">
        <f ca="1">_xll.TM1RPTVIEW(TM1db&amp;":flm_Finance Lease Details:2", 1, TM1RPTFMTRNG,TM1RPTFMTIDCOL)</f>
        <v>dss_leasing:flm_Finance Lease Details:2</v>
      </c>
    </row>
    <row r="15" spans="1:17" s="30" customFormat="1" hidden="1" outlineLevel="1" thickBot="1" x14ac:dyDescent="0.25">
      <c r="A15" s="35"/>
      <c r="B15" s="29"/>
    </row>
    <row r="16" spans="1:17" s="30" customFormat="1" ht="12.75" hidden="1" customHeight="1" outlineLevel="1" thickBot="1" x14ac:dyDescent="0.25">
      <c r="A16" s="35"/>
      <c r="B16" s="29"/>
      <c r="E16" s="17" t="s">
        <v>14</v>
      </c>
      <c r="F16" s="18"/>
    </row>
    <row r="17" spans="1:11" s="30" customFormat="1" ht="11.25" hidden="1" outlineLevel="1" x14ac:dyDescent="0.2">
      <c r="A17" s="35"/>
      <c r="B17" s="29"/>
      <c r="C17" s="31" t="s">
        <v>0</v>
      </c>
      <c r="E17" s="41" t="str">
        <f ca="1">tm1LeaseNumber</f>
        <v/>
      </c>
      <c r="F17" s="38" t="str">
        <f ca="1">"{TM1FILTERBYLEVEL({TM1DRILLDOWNMEMBER({[Lease Number].["&amp;$E17&amp;"]},ALL,RECURSIVE)},0)}"</f>
        <v>{TM1FILTERBYLEVEL({TM1DRILLDOWNMEMBER({[Lease Number].[]},ALL,RECURSIVE)},0)}</v>
      </c>
    </row>
    <row r="18" spans="1:11" s="30" customFormat="1" hidden="1" outlineLevel="1" thickBot="1" x14ac:dyDescent="0.25">
      <c r="A18" s="35"/>
      <c r="B18" s="29"/>
      <c r="C18" s="32" t="s">
        <v>57</v>
      </c>
      <c r="E18" s="40" t="str">
        <f ca="1">tm1BudgetVersion</f>
        <v/>
      </c>
      <c r="F18" s="39" t="str">
        <f ca="1">"{TM1FILTERBYLEVEL({TM1DRILLDOWNMEMBER({[Lease Variation].["&amp;$E18&amp;"]},ALL,RECURSIVE)},0,1)}"</f>
        <v>{TM1FILTERBYLEVEL({TM1DRILLDOWNMEMBER({[Lease Variation].[]},ALL,RECURSIVE)},0,1)}</v>
      </c>
    </row>
    <row r="19" spans="1:11" s="30" customFormat="1" hidden="1" outlineLevel="1" thickBot="1" x14ac:dyDescent="0.25">
      <c r="A19" s="35"/>
      <c r="B19" s="29"/>
    </row>
    <row r="20" spans="1:11" s="30" customFormat="1" ht="11.25" hidden="1" outlineLevel="1" x14ac:dyDescent="0.2">
      <c r="A20" s="35"/>
      <c r="B20" s="29"/>
      <c r="C20" s="5" t="s">
        <v>2</v>
      </c>
      <c r="D20" s="6"/>
      <c r="E20" s="6"/>
      <c r="F20" s="6"/>
      <c r="G20" s="6"/>
      <c r="H20" s="6"/>
      <c r="I20" s="14"/>
    </row>
    <row r="21" spans="1:11" s="30" customFormat="1" ht="11.25" hidden="1" outlineLevel="1" x14ac:dyDescent="0.2">
      <c r="A21" s="35"/>
      <c r="B21" s="29"/>
      <c r="C21" s="7" t="s">
        <v>5</v>
      </c>
      <c r="D21" s="8" t="s">
        <v>6</v>
      </c>
      <c r="E21" s="8" t="s">
        <v>7</v>
      </c>
      <c r="F21" s="8" t="s">
        <v>8</v>
      </c>
      <c r="G21" s="8" t="s">
        <v>9</v>
      </c>
      <c r="H21" s="8" t="s">
        <v>10</v>
      </c>
      <c r="I21" s="13" t="s">
        <v>11</v>
      </c>
    </row>
    <row r="22" spans="1:11" s="30" customFormat="1" ht="11.25" hidden="1" outlineLevel="1" x14ac:dyDescent="0.2">
      <c r="A22" s="35"/>
      <c r="B22" s="29"/>
      <c r="C22" s="9" t="s">
        <v>13</v>
      </c>
      <c r="D22" s="10" t="str">
        <f ca="1">_xll.DBRW($D$12,$C22,D$21)</f>
        <v>*KEY_ERR</v>
      </c>
      <c r="E22" s="10" t="str">
        <f ca="1">_xll.DBRW($D$12,$C22,E$21)</f>
        <v>*KEY_ERR</v>
      </c>
      <c r="F22" s="10" t="str">
        <f ca="1">_xll.DBRW($D$12,$C22,F$21)</f>
        <v>*KEY_ERR</v>
      </c>
      <c r="G22" s="10" t="str">
        <f ca="1">_xll.DBRW($D$12,$C22,G$21)</f>
        <v>*KEY_ERR</v>
      </c>
      <c r="H22" s="10" t="str">
        <f ca="1">_xll.DBRW($D$12,$C22,H$21)</f>
        <v>*KEY_ERR</v>
      </c>
      <c r="I22" s="15" t="str">
        <f ca="1">_xll.DBRW($D$12,$C22,I$21)</f>
        <v>*KEY_ERR</v>
      </c>
    </row>
    <row r="23" spans="1:11" s="30" customFormat="1" ht="11.25" hidden="1" outlineLevel="1" x14ac:dyDescent="0.2">
      <c r="A23" s="35"/>
      <c r="B23" s="29"/>
      <c r="C23" s="9" t="s">
        <v>46</v>
      </c>
      <c r="D23" s="10" t="str">
        <f ca="1">_xll.DBRW($D$12,$C23,D$21)</f>
        <v>*KEY_ERR</v>
      </c>
      <c r="E23" s="10" t="str">
        <f ca="1">_xll.DBRW($D$12,$C23,E$21)</f>
        <v>*KEY_ERR</v>
      </c>
      <c r="F23" s="10" t="str">
        <f ca="1">_xll.DBRW($D$12,$C23,F$21)</f>
        <v>*KEY_ERR</v>
      </c>
      <c r="G23" s="10" t="str">
        <f ca="1">_xll.DBRW($D$12,$C23,G$21)</f>
        <v>*KEY_ERR</v>
      </c>
      <c r="H23" s="10" t="str">
        <f ca="1">_xll.DBRW($D$12,$C23,H$21)</f>
        <v>*KEY_ERR</v>
      </c>
      <c r="I23" s="15" t="str">
        <f ca="1">_xll.DBRW($D$12,$C23,I$21)</f>
        <v>*KEY_ERR</v>
      </c>
    </row>
    <row r="24" spans="1:11" s="30" customFormat="1" ht="11.25" hidden="1" outlineLevel="1" x14ac:dyDescent="0.2">
      <c r="A24" s="35"/>
      <c r="B24" s="29"/>
      <c r="C24" s="9" t="s">
        <v>47</v>
      </c>
      <c r="D24" s="10" t="str">
        <f ca="1">_xll.DBRW($D$12,$C24,D$21)</f>
        <v>*KEY_ERR</v>
      </c>
      <c r="E24" s="10" t="str">
        <f ca="1">_xll.DBRW($D$12,$C24,E$21)</f>
        <v>*KEY_ERR</v>
      </c>
      <c r="F24" s="10" t="str">
        <f ca="1">_xll.DBRW($D$12,$C24,F$21)</f>
        <v>*KEY_ERR</v>
      </c>
      <c r="G24" s="10" t="str">
        <f ca="1">_xll.DBRW($D$12,$C24,G$21)</f>
        <v>*KEY_ERR</v>
      </c>
      <c r="H24" s="10" t="str">
        <f ca="1">_xll.DBRW($D$12,$C24,H$21)</f>
        <v>*KEY_ERR</v>
      </c>
      <c r="I24" s="15" t="str">
        <f ca="1">_xll.DBRW($D$12,$C24,I$21)</f>
        <v>*KEY_ERR</v>
      </c>
    </row>
    <row r="25" spans="1:11" s="30" customFormat="1" ht="11.25" hidden="1" outlineLevel="1" x14ac:dyDescent="0.2">
      <c r="A25" s="35"/>
      <c r="B25" s="29"/>
      <c r="C25" s="9" t="s">
        <v>48</v>
      </c>
      <c r="D25" s="10" t="str">
        <f ca="1">_xll.DBRW($D$12,$C25,D$21)</f>
        <v>*KEY_ERR</v>
      </c>
      <c r="E25" s="10" t="str">
        <f ca="1">_xll.DBRW($D$12,$C25,E$21)</f>
        <v>*KEY_ERR</v>
      </c>
      <c r="F25" s="10" t="str">
        <f ca="1">_xll.DBRW($D$12,$C25,F$21)</f>
        <v>*KEY_ERR</v>
      </c>
      <c r="G25" s="10" t="str">
        <f ca="1">_xll.DBRW($D$12,$C25,G$21)</f>
        <v>*KEY_ERR</v>
      </c>
      <c r="H25" s="10" t="str">
        <f ca="1">_xll.DBRW($D$12,$C25,H$21)</f>
        <v>*KEY_ERR</v>
      </c>
      <c r="I25" s="15" t="str">
        <f ca="1">_xll.DBRW($D$12,$C25,I$21)</f>
        <v>*KEY_ERR</v>
      </c>
    </row>
    <row r="26" spans="1:11" s="30" customFormat="1" ht="11.25" hidden="1" outlineLevel="1" x14ac:dyDescent="0.2">
      <c r="A26" s="35"/>
      <c r="B26" s="29"/>
      <c r="C26" s="9"/>
      <c r="D26" s="10" t="str">
        <f ca="1">_xll.DBRW($D$12,$C26,D$21)</f>
        <v/>
      </c>
      <c r="E26" s="10" t="str">
        <f ca="1">_xll.DBRW($D$12,$C26,E$21)</f>
        <v/>
      </c>
      <c r="F26" s="10" t="str">
        <f ca="1">_xll.DBRW($D$12,$C26,F$21)</f>
        <v/>
      </c>
      <c r="G26" s="10" t="str">
        <f ca="1">_xll.DBRW($D$12,$C26,G$21)</f>
        <v/>
      </c>
      <c r="H26" s="10" t="str">
        <f ca="1">_xll.DBRW($D$12,$C26,H$21)</f>
        <v/>
      </c>
      <c r="I26" s="15" t="str">
        <f ca="1">_xll.DBRW($D$12,$C26,I$21)</f>
        <v/>
      </c>
    </row>
    <row r="27" spans="1:11" s="30" customFormat="1" ht="11.25" hidden="1" outlineLevel="1" x14ac:dyDescent="0.2">
      <c r="A27" s="35"/>
      <c r="B27" s="29"/>
      <c r="C27" s="9"/>
      <c r="D27" s="10" t="str">
        <f ca="1">_xll.DBRW($D$12,$C27,D$21)</f>
        <v/>
      </c>
      <c r="E27" s="10" t="str">
        <f ca="1">_xll.DBRW($D$12,$C27,E$21)</f>
        <v/>
      </c>
      <c r="F27" s="10" t="str">
        <f ca="1">_xll.DBRW($D$12,$C27,F$21)</f>
        <v/>
      </c>
      <c r="G27" s="10" t="str">
        <f ca="1">_xll.DBRW($D$12,$C27,G$21)</f>
        <v/>
      </c>
      <c r="H27" s="10" t="str">
        <f ca="1">_xll.DBRW($D$12,$C27,H$21)</f>
        <v/>
      </c>
      <c r="I27" s="15" t="str">
        <f ca="1">_xll.DBRW($D$12,$C27,I$21)</f>
        <v/>
      </c>
    </row>
    <row r="28" spans="1:11" s="30" customFormat="1" hidden="1" outlineLevel="1" thickBot="1" x14ac:dyDescent="0.25">
      <c r="A28" s="35"/>
      <c r="B28" s="29"/>
      <c r="C28" s="11"/>
      <c r="D28" s="12" t="str">
        <f ca="1">_xll.DBRW($D$12,$C28,D$21)</f>
        <v/>
      </c>
      <c r="E28" s="12" t="str">
        <f ca="1">_xll.DBRW($D$12,$C28,E$21)</f>
        <v/>
      </c>
      <c r="F28" s="12" t="str">
        <f ca="1">_xll.DBRW($D$12,$C28,F$21)</f>
        <v/>
      </c>
      <c r="G28" s="12" t="str">
        <f ca="1">_xll.DBRW($D$12,$C28,G$21)</f>
        <v/>
      </c>
      <c r="H28" s="12" t="str">
        <f ca="1">_xll.DBRW($D$12,$C28,H$21)</f>
        <v/>
      </c>
      <c r="I28" s="16" t="str">
        <f ca="1">_xll.DBRW($D$12,$C28,I$21)</f>
        <v/>
      </c>
    </row>
    <row r="29" spans="1:11" hidden="1" outlineLevel="1" x14ac:dyDescent="0.2"/>
    <row r="30" spans="1:11" ht="15" customHeight="1" collapsed="1" x14ac:dyDescent="0.2">
      <c r="A30"/>
      <c r="B30"/>
    </row>
    <row r="31" spans="1:11" ht="126.75" customHeight="1" x14ac:dyDescent="0.2">
      <c r="A31"/>
      <c r="B31"/>
    </row>
    <row r="32" spans="1:11" ht="18.75" customHeight="1" x14ac:dyDescent="0.2">
      <c r="C32" s="54" t="s">
        <v>26</v>
      </c>
      <c r="D32" s="54"/>
      <c r="E32" s="54"/>
      <c r="I32" s="54" t="s">
        <v>56</v>
      </c>
      <c r="J32" s="54"/>
      <c r="K32" s="54"/>
    </row>
    <row r="33" spans="1:17" ht="10.5" customHeight="1" x14ac:dyDescent="0.2"/>
    <row r="34" spans="1:17" ht="18" customHeight="1" x14ac:dyDescent="0.2">
      <c r="C34" s="55" t="s">
        <v>40</v>
      </c>
      <c r="D34" s="75" t="str">
        <f ca="1">_xll.SUBNM(TM1db&amp;":Year","Default",1)</f>
        <v/>
      </c>
      <c r="E34" s="75"/>
      <c r="I34" s="55" t="s">
        <v>55</v>
      </c>
      <c r="J34" s="75"/>
      <c r="K34" s="75"/>
    </row>
    <row r="35" spans="1:17" ht="9.75" customHeight="1" x14ac:dyDescent="0.2">
      <c r="B35" s="34"/>
      <c r="C35" s="34"/>
      <c r="D35" s="34"/>
      <c r="E35" s="34"/>
      <c r="G35" s="34"/>
      <c r="H35" s="34"/>
      <c r="I35" s="34"/>
    </row>
    <row r="36" spans="1:17" ht="18" customHeight="1" x14ac:dyDescent="0.2">
      <c r="C36" s="55" t="s">
        <v>52</v>
      </c>
      <c r="D36" s="75" t="str">
        <f ca="1">_xll.SUBNM(TM1db&amp;":Lease Variation","Pick_Budget Version",4)</f>
        <v/>
      </c>
      <c r="E36" s="75"/>
    </row>
    <row r="37" spans="1:17" ht="7.5" customHeight="1" x14ac:dyDescent="0.2">
      <c r="B37" s="34"/>
      <c r="C37" s="34"/>
      <c r="D37" s="34"/>
      <c r="E37" s="34"/>
      <c r="G37" s="34"/>
      <c r="H37" s="34"/>
    </row>
    <row r="38" spans="1:17" ht="18" customHeight="1" x14ac:dyDescent="0.2">
      <c r="C38" s="55" t="s">
        <v>22</v>
      </c>
      <c r="D38" s="75" t="str">
        <f ca="1">_xll.SUBNM(TM1db&amp;":Lease Number","Default",1,"Code and Description")</f>
        <v/>
      </c>
      <c r="E38" s="75"/>
      <c r="L38" s="51"/>
      <c r="M38" s="51"/>
      <c r="N38" s="51"/>
    </row>
    <row r="39" spans="1:17" ht="19.5" customHeight="1" x14ac:dyDescent="0.2">
      <c r="E39" s="48"/>
    </row>
    <row r="40" spans="1:17" ht="24.75" customHeight="1" thickBot="1" x14ac:dyDescent="0.25">
      <c r="C40" s="72" t="s">
        <v>53</v>
      </c>
      <c r="D40" s="73"/>
      <c r="E40" s="73"/>
      <c r="F40" s="73"/>
      <c r="G40" s="74"/>
      <c r="I40" s="72" t="s">
        <v>34</v>
      </c>
      <c r="J40" s="73"/>
      <c r="K40" s="74"/>
      <c r="M40" s="72" t="s">
        <v>44</v>
      </c>
      <c r="N40" s="73"/>
      <c r="O40" s="74"/>
      <c r="Q40" s="56" t="s">
        <v>49</v>
      </c>
    </row>
    <row r="41" spans="1:17" ht="27.75" customHeight="1" thickBot="1" x14ac:dyDescent="0.25">
      <c r="B41" s="25" t="s">
        <v>45</v>
      </c>
      <c r="C41" s="70" t="s">
        <v>22</v>
      </c>
      <c r="D41" s="70" t="s">
        <v>51</v>
      </c>
      <c r="E41" s="70" t="s">
        <v>23</v>
      </c>
      <c r="F41" s="70" t="s">
        <v>24</v>
      </c>
      <c r="G41" s="70" t="s">
        <v>33</v>
      </c>
      <c r="I41" s="71" t="s">
        <v>34</v>
      </c>
      <c r="J41" s="71" t="s">
        <v>35</v>
      </c>
      <c r="K41" s="71" t="s">
        <v>54</v>
      </c>
      <c r="M41" s="71" t="s">
        <v>36</v>
      </c>
      <c r="N41" s="71" t="s">
        <v>37</v>
      </c>
      <c r="O41" s="71" t="s">
        <v>38</v>
      </c>
      <c r="Q41" s="71" t="s">
        <v>50</v>
      </c>
    </row>
    <row r="42" spans="1:17" ht="15" hidden="1" customHeight="1" outlineLevel="1" x14ac:dyDescent="0.2">
      <c r="B42" s="25" t="s">
        <v>45</v>
      </c>
      <c r="C42" s="28" t="s">
        <v>21</v>
      </c>
      <c r="D42" s="28"/>
      <c r="E42" s="37" t="s">
        <v>23</v>
      </c>
      <c r="F42" s="37" t="s">
        <v>24</v>
      </c>
      <c r="G42" s="37" t="s">
        <v>27</v>
      </c>
      <c r="H42" s="37"/>
      <c r="I42" s="28" t="s">
        <v>34</v>
      </c>
      <c r="J42" s="28" t="s">
        <v>35</v>
      </c>
      <c r="K42" s="28" t="s">
        <v>43</v>
      </c>
      <c r="M42" s="28" t="s">
        <v>36</v>
      </c>
      <c r="N42" s="28" t="s">
        <v>37</v>
      </c>
      <c r="O42" s="28" t="s">
        <v>38</v>
      </c>
      <c r="Q42" s="28" t="s">
        <v>50</v>
      </c>
    </row>
    <row r="43" spans="1:17" ht="9" customHeight="1" collapsed="1" x14ac:dyDescent="0.2">
      <c r="B43" s="26"/>
    </row>
    <row r="44" spans="1:17" ht="9" customHeight="1" x14ac:dyDescent="0.2">
      <c r="C44" s="69"/>
    </row>
    <row r="45" spans="1:17" s="26" customFormat="1" ht="17.25" customHeight="1" x14ac:dyDescent="0.2">
      <c r="A45" s="44">
        <f ca="1">IF(_xll.DTYPE(TM1db&amp;":Lease Variation", tm1BudgetVersion)="N",3,IF(OR(AND(OFFSET(C45,1,0)&lt;&gt;C45,OFFSET(C45,1,0)&lt;&gt;""),OFFSET(C45,1,0)=""),0,1))</f>
        <v>0</v>
      </c>
      <c r="B45" s="45" t="str">
        <f ca="1">_xll.DBRW($D$14,$D45,$C45,$B$42)</f>
        <v/>
      </c>
      <c r="C45" s="68" t="str">
        <f ca="1">_xll.TM1RPTROW($D$14,TM1db&amp;":Lease Number","","","Code and Description",1,$F$17)</f>
        <v/>
      </c>
      <c r="D45" s="60" t="str">
        <f ca="1">_xll.TM1RPTROW($D$14,TM1db&amp;":Lease Variation","","","",1,$F$18,,0)</f>
        <v/>
      </c>
      <c r="E45" s="61" t="str">
        <f ca="1">_xll.DBRW($D$9,$D45,$C45,E$42)</f>
        <v/>
      </c>
      <c r="F45" s="61" t="str">
        <f ca="1">_xll.DBRW($D$9,$D45,$C45,F$42)</f>
        <v/>
      </c>
      <c r="G45" s="62" t="str">
        <f ca="1">_xll.DBRW($D$9,$D45,$C45,G$42)</f>
        <v/>
      </c>
      <c r="H45" s="49"/>
      <c r="I45" s="60" t="str">
        <f ca="1">_xll.DBRW($D$10,tm1Year,$D45,tm1LeaseStatus,tm1LeaseType,tm1ReviewType,I$42,$C45,$G$13,"Total")</f>
        <v/>
      </c>
      <c r="J45" s="61" t="str">
        <f ca="1">_xll.DBRW($D$10,tm1Year,$D45,tm1LeaseStatus,tm1LeaseType,tm1ReviewType,J$42,$C45,$G$13,"Total")</f>
        <v/>
      </c>
      <c r="K45" s="62" t="str">
        <f ca="1">_xll.DBRW($D$10,tm1Year,$D45,tm1LeaseStatus,tm1LeaseType,tm1ReviewType,K$42,$C45,$G$13,"Total")</f>
        <v/>
      </c>
      <c r="L45" s="49"/>
      <c r="M45" s="60" t="str">
        <f ca="1">_xll.DBRW($D$10,tm1Year,$D45,tm1LeaseStatus,tm1LeaseType,tm1ReviewType,M$42,$C45,$G$13,"Total")</f>
        <v/>
      </c>
      <c r="N45" s="61" t="str">
        <f ca="1">_xll.DBRW($D$10,tm1Year,$D45,tm1LeaseStatus,tm1LeaseType,tm1ReviewType,N$42,$C45,$G$13,"Total")</f>
        <v/>
      </c>
      <c r="O45" s="62" t="str">
        <f ca="1">_xll.DBRW($D$10,tm1Year,$D45,tm1LeaseStatus,tm1LeaseType,tm1ReviewType,O$42,$C45,$G$13,"Total")</f>
        <v/>
      </c>
      <c r="P45" s="46"/>
      <c r="Q45" s="66" t="str">
        <f ca="1">_xll.DBRW($D$10,tm1Year,$D45,tm1LeaseStatus,tm1LeaseType,tm1ReviewType,Q$42,$C45,$G$13,"Total")</f>
        <v/>
      </c>
    </row>
    <row r="46" spans="1:17" x14ac:dyDescent="0.2">
      <c r="C46" s="43"/>
      <c r="D46" s="25"/>
    </row>
  </sheetData>
  <sheetProtection sheet="1" objects="1" scenarios="1"/>
  <mergeCells count="7">
    <mergeCell ref="I40:K40"/>
    <mergeCell ref="M40:O40"/>
    <mergeCell ref="D34:E34"/>
    <mergeCell ref="D38:E38"/>
    <mergeCell ref="D36:E36"/>
    <mergeCell ref="J34:K34"/>
    <mergeCell ref="C40:G40"/>
  </mergeCell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headerFooter>
    <oddFooter>&amp;R&amp;D&amp;T</oddFooter>
  </headerFooter>
  <drawing r:id="rId2"/>
  <legacyDrawing r:id="rId3"/>
  <controls>
    <mc:AlternateContent xmlns:mc="http://schemas.openxmlformats.org/markup-compatibility/2006">
      <mc:Choice Requires="x14">
        <control shapeId="1256" r:id="rId4" name="TIButton9">
          <controlPr defaultSize="0" print="0" autoLine="0" r:id="rId5">
            <anchor moveWithCells="1" sizeWithCells="1">
              <from>
                <xdr:col>6</xdr:col>
                <xdr:colOff>295275</xdr:colOff>
                <xdr:row>30</xdr:row>
                <xdr:rowOff>295275</xdr:rowOff>
              </from>
              <to>
                <xdr:col>6</xdr:col>
                <xdr:colOff>866775</xdr:colOff>
                <xdr:row>30</xdr:row>
                <xdr:rowOff>581025</xdr:rowOff>
              </to>
            </anchor>
          </controlPr>
        </control>
      </mc:Choice>
      <mc:Fallback>
        <control shapeId="1256" r:id="rId4" name="TIButton9"/>
      </mc:Fallback>
    </mc:AlternateContent>
    <mc:AlternateContent xmlns:mc="http://schemas.openxmlformats.org/markup-compatibility/2006">
      <mc:Choice Requires="x14">
        <control shapeId="1231" r:id="rId6" name="TIButton2">
          <controlPr defaultSize="0" print="0" autoLine="0" autoPict="0" r:id="rId7">
            <anchor moveWithCells="1" sizeWithCells="1">
              <from>
                <xdr:col>2</xdr:col>
                <xdr:colOff>1657350</xdr:colOff>
                <xdr:row>30</xdr:row>
                <xdr:rowOff>942975</xdr:rowOff>
              </from>
              <to>
                <xdr:col>3</xdr:col>
                <xdr:colOff>609600</xdr:colOff>
                <xdr:row>30</xdr:row>
                <xdr:rowOff>1333500</xdr:rowOff>
              </to>
            </anchor>
          </controlPr>
        </control>
      </mc:Choice>
      <mc:Fallback>
        <control shapeId="1231" r:id="rId6" name="TIButton2"/>
      </mc:Fallback>
    </mc:AlternateContent>
    <mc:AlternateContent xmlns:mc="http://schemas.openxmlformats.org/markup-compatibility/2006">
      <mc:Choice Requires="x14">
        <control shapeId="1239" r:id="rId8" name="TIButton8">
          <controlPr defaultSize="0" print="0" autoLine="0" r:id="rId9">
            <anchor moveWithCells="1" sizeWithCells="1">
              <from>
                <xdr:col>15</xdr:col>
                <xdr:colOff>0</xdr:colOff>
                <xdr:row>36</xdr:row>
                <xdr:rowOff>0</xdr:rowOff>
              </from>
              <to>
                <xdr:col>15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239" r:id="rId8" name="TIButton8"/>
      </mc:Fallback>
    </mc:AlternateContent>
    <mc:AlternateContent xmlns:mc="http://schemas.openxmlformats.org/markup-compatibility/2006">
      <mc:Choice Requires="x14">
        <control shapeId="1247" r:id="rId10" name="TIButton3">
          <controlPr defaultSize="0" print="0" autoLine="0" autoPict="0" r:id="rId11">
            <anchor moveWithCells="1" sizeWithCells="1">
              <from>
                <xdr:col>2</xdr:col>
                <xdr:colOff>161925</xdr:colOff>
                <xdr:row>30</xdr:row>
                <xdr:rowOff>971550</xdr:rowOff>
              </from>
              <to>
                <xdr:col>2</xdr:col>
                <xdr:colOff>1590675</xdr:colOff>
                <xdr:row>30</xdr:row>
                <xdr:rowOff>1285875</xdr:rowOff>
              </to>
            </anchor>
          </controlPr>
        </control>
      </mc:Choice>
      <mc:Fallback>
        <control shapeId="1247" r:id="rId10" name="TIButton3"/>
      </mc:Fallback>
    </mc:AlternateContent>
    <mc:AlternateContent xmlns:mc="http://schemas.openxmlformats.org/markup-compatibility/2006">
      <mc:Choice Requires="x14">
        <control shapeId="1254" r:id="rId12" name="TIButton6">
          <controlPr defaultSize="0" print="0" autoLine="0" autoPict="0" r:id="rId13">
            <anchor moveWithCells="1" sizeWithCells="1">
              <from>
                <xdr:col>8</xdr:col>
                <xdr:colOff>809625</xdr:colOff>
                <xdr:row>30</xdr:row>
                <xdr:rowOff>504825</xdr:rowOff>
              </from>
              <to>
                <xdr:col>10</xdr:col>
                <xdr:colOff>152400</xdr:colOff>
                <xdr:row>30</xdr:row>
                <xdr:rowOff>838200</xdr:rowOff>
              </to>
            </anchor>
          </controlPr>
        </control>
      </mc:Choice>
      <mc:Fallback>
        <control shapeId="1254" r:id="rId12" name="TIButton6"/>
      </mc:Fallback>
    </mc:AlternateContent>
    <mc:AlternateContent xmlns:mc="http://schemas.openxmlformats.org/markup-compatibility/2006">
      <mc:Choice Requires="x14">
        <control shapeId="1255" r:id="rId14" name="TIButton7">
          <controlPr defaultSize="0" print="0" autoLine="0" autoPict="0" r:id="rId15">
            <anchor moveWithCells="1" sizeWithCells="1">
              <from>
                <xdr:col>10</xdr:col>
                <xdr:colOff>219075</xdr:colOff>
                <xdr:row>30</xdr:row>
                <xdr:rowOff>114300</xdr:rowOff>
              </from>
              <to>
                <xdr:col>12</xdr:col>
                <xdr:colOff>600075</xdr:colOff>
                <xdr:row>30</xdr:row>
                <xdr:rowOff>447675</xdr:rowOff>
              </to>
            </anchor>
          </controlPr>
        </control>
      </mc:Choice>
      <mc:Fallback>
        <control shapeId="1255" r:id="rId14" name="TIButton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Sheet1!Print_Titles</vt:lpstr>
      <vt:lpstr>tm1BudgetVersion</vt:lpstr>
      <vt:lpstr>tm1CreateBudgetsBOOK</vt:lpstr>
      <vt:lpstr>tm1CreateBudgetsCAPTION</vt:lpstr>
      <vt:lpstr>tm1CreateBudgetsSHEET</vt:lpstr>
      <vt:lpstr>tm1CreateOptionsBOOK</vt:lpstr>
      <vt:lpstr>tm1CreateOptionsCAPTION</vt:lpstr>
      <vt:lpstr>tm1CreateOptionsSHEET</vt:lpstr>
      <vt:lpstr>TM1db</vt:lpstr>
      <vt:lpstr>tm1FLMMenuBOOK</vt:lpstr>
      <vt:lpstr>tm1FLMMenuCAPTION</vt:lpstr>
      <vt:lpstr>tm1FLMMenuSHEET</vt:lpstr>
      <vt:lpstr>tm1LeaseNumber</vt:lpstr>
      <vt:lpstr>tm1LeaseStatus</vt:lpstr>
      <vt:lpstr>tm1LeaseType</vt:lpstr>
      <vt:lpstr>tm1NewBudgetVersion</vt:lpstr>
      <vt:lpstr>tm1ReviewType</vt:lpstr>
      <vt:lpstr>Sheet1!TM1RPTDATARNG2</vt:lpstr>
      <vt:lpstr>TM1RPTDATARNG2</vt:lpstr>
      <vt:lpstr>TM1RPTFMTIDCOL</vt:lpstr>
      <vt:lpstr>TM1RPTFMTRNG</vt:lpstr>
      <vt:lpstr>tm1VerMgtBOOK</vt:lpstr>
      <vt:lpstr>tm1VerMgtCAPTION</vt:lpstr>
      <vt:lpstr>tm1VerMgtSHEET</vt:lpstr>
      <vt:lpstr>tm1Year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andrew craig</cp:lastModifiedBy>
  <cp:lastPrinted>2021-06-09T02:29:28Z</cp:lastPrinted>
  <dcterms:created xsi:type="dcterms:W3CDTF">2015-01-05T01:17:42Z</dcterms:created>
  <dcterms:modified xsi:type="dcterms:W3CDTF">2024-07-10T00:43:10Z</dcterms:modified>
  <cp:category>Applications\FLM\04 Administration\01 Create Budgets</cp:category>
</cp:coreProperties>
</file>