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zczubiala\PycharmProjects\PythonProject\pythonProject1\"/>
    </mc:Choice>
  </mc:AlternateContent>
  <xr:revisionPtr revIDLastSave="0" documentId="13_ncr:1_{5805C5DB-B248-4611-827D-0CB46CBA115E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NBA Games 2025" sheetId="1" r:id="rId1"/>
    <sheet name="Sheet1" sheetId="2" r:id="rId2"/>
    <sheet name="Sheet4" sheetId="5" r:id="rId3"/>
    <sheet name="Sheet5" sheetId="6" r:id="rId4"/>
  </sheets>
  <definedNames>
    <definedName name="_xlnm._FilterDatabase" localSheetId="0" hidden="1">'NBA Games 2025'!$A$1:$S$1232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6" i="1"/>
  <c r="V4" i="1"/>
  <c r="L2" i="2" a="1"/>
  <c r="L2" i="2" s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Q3" i="1"/>
  <c r="R3" i="1"/>
  <c r="Q4" i="1"/>
  <c r="R4" i="1"/>
  <c r="Q5" i="1"/>
  <c r="R5" i="1"/>
  <c r="Q6" i="1"/>
  <c r="R6" i="1"/>
  <c r="Q7" i="1"/>
  <c r="R7" i="1"/>
  <c r="R2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2" i="1"/>
  <c r="O3" i="1"/>
  <c r="P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M15" i="1" s="1"/>
  <c r="N16" i="1"/>
  <c r="N17" i="1"/>
  <c r="N18" i="1"/>
  <c r="N19" i="1"/>
  <c r="N20" i="1"/>
  <c r="N21" i="1"/>
  <c r="N22" i="1"/>
  <c r="N23" i="1"/>
  <c r="N24" i="1"/>
  <c r="N25" i="1"/>
  <c r="N26" i="1"/>
  <c r="N27" i="1"/>
  <c r="M27" i="1" s="1"/>
  <c r="N28" i="1"/>
  <c r="N29" i="1"/>
  <c r="N30" i="1"/>
  <c r="N31" i="1"/>
  <c r="N32" i="1"/>
  <c r="N33" i="1"/>
  <c r="N34" i="1"/>
  <c r="N35" i="1"/>
  <c r="N36" i="1"/>
  <c r="N37" i="1"/>
  <c r="N38" i="1"/>
  <c r="N39" i="1"/>
  <c r="M39" i="1" s="1"/>
  <c r="N40" i="1"/>
  <c r="N41" i="1"/>
  <c r="N42" i="1"/>
  <c r="N43" i="1"/>
  <c r="N44" i="1"/>
  <c r="N45" i="1"/>
  <c r="N46" i="1"/>
  <c r="N47" i="1"/>
  <c r="N48" i="1"/>
  <c r="N49" i="1"/>
  <c r="N50" i="1"/>
  <c r="N51" i="1"/>
  <c r="M51" i="1" s="1"/>
  <c r="N52" i="1"/>
  <c r="N53" i="1"/>
  <c r="N54" i="1"/>
  <c r="N55" i="1"/>
  <c r="N56" i="1"/>
  <c r="N57" i="1"/>
  <c r="N58" i="1"/>
  <c r="N59" i="1"/>
  <c r="N60" i="1"/>
  <c r="N61" i="1"/>
  <c r="N62" i="1"/>
  <c r="N63" i="1"/>
  <c r="M63" i="1" s="1"/>
  <c r="N64" i="1"/>
  <c r="N65" i="1"/>
  <c r="N66" i="1"/>
  <c r="N67" i="1"/>
  <c r="N68" i="1"/>
  <c r="N69" i="1"/>
  <c r="N70" i="1"/>
  <c r="N71" i="1"/>
  <c r="N72" i="1"/>
  <c r="N73" i="1"/>
  <c r="N74" i="1"/>
  <c r="N75" i="1"/>
  <c r="M75" i="1" s="1"/>
  <c r="N76" i="1"/>
  <c r="N77" i="1"/>
  <c r="N78" i="1"/>
  <c r="N79" i="1"/>
  <c r="N80" i="1"/>
  <c r="N81" i="1"/>
  <c r="N82" i="1"/>
  <c r="N83" i="1"/>
  <c r="N84" i="1"/>
  <c r="N85" i="1"/>
  <c r="N86" i="1"/>
  <c r="N87" i="1"/>
  <c r="M87" i="1" s="1"/>
  <c r="N88" i="1"/>
  <c r="N89" i="1"/>
  <c r="N90" i="1"/>
  <c r="N91" i="1"/>
  <c r="N92" i="1"/>
  <c r="N93" i="1"/>
  <c r="N94" i="1"/>
  <c r="N95" i="1"/>
  <c r="N96" i="1"/>
  <c r="N97" i="1"/>
  <c r="N98" i="1"/>
  <c r="N99" i="1"/>
  <c r="M99" i="1" s="1"/>
  <c r="N100" i="1"/>
  <c r="N101" i="1"/>
  <c r="N102" i="1"/>
  <c r="N103" i="1"/>
  <c r="N104" i="1"/>
  <c r="N105" i="1"/>
  <c r="N106" i="1"/>
  <c r="N107" i="1"/>
  <c r="N108" i="1"/>
  <c r="N109" i="1"/>
  <c r="N110" i="1"/>
  <c r="N111" i="1"/>
  <c r="M111" i="1" s="1"/>
  <c r="N112" i="1"/>
  <c r="N113" i="1"/>
  <c r="N114" i="1"/>
  <c r="N115" i="1"/>
  <c r="N116" i="1"/>
  <c r="N117" i="1"/>
  <c r="N118" i="1"/>
  <c r="N119" i="1"/>
  <c r="N120" i="1"/>
  <c r="N121" i="1"/>
  <c r="N122" i="1"/>
  <c r="N123" i="1"/>
  <c r="M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M135" i="1" s="1"/>
  <c r="N136" i="1"/>
  <c r="N137" i="1"/>
  <c r="N138" i="1"/>
  <c r="N139" i="1"/>
  <c r="N140" i="1"/>
  <c r="N141" i="1"/>
  <c r="N142" i="1"/>
  <c r="N143" i="1"/>
  <c r="N144" i="1"/>
  <c r="N145" i="1"/>
  <c r="N146" i="1"/>
  <c r="N147" i="1"/>
  <c r="M147" i="1" s="1"/>
  <c r="N148" i="1"/>
  <c r="N149" i="1"/>
  <c r="N150" i="1"/>
  <c r="N151" i="1"/>
  <c r="N152" i="1"/>
  <c r="N153" i="1"/>
  <c r="N154" i="1"/>
  <c r="N155" i="1"/>
  <c r="N156" i="1"/>
  <c r="N157" i="1"/>
  <c r="N158" i="1"/>
  <c r="N159" i="1"/>
  <c r="M159" i="1" s="1"/>
  <c r="N160" i="1"/>
  <c r="N161" i="1"/>
  <c r="N162" i="1"/>
  <c r="N163" i="1"/>
  <c r="N164" i="1"/>
  <c r="N165" i="1"/>
  <c r="N166" i="1"/>
  <c r="N167" i="1"/>
  <c r="N168" i="1"/>
  <c r="N169" i="1"/>
  <c r="N170" i="1"/>
  <c r="N171" i="1"/>
  <c r="M171" i="1" s="1"/>
  <c r="N172" i="1"/>
  <c r="N173" i="1"/>
  <c r="N174" i="1"/>
  <c r="N175" i="1"/>
  <c r="N176" i="1"/>
  <c r="N177" i="1"/>
  <c r="N178" i="1"/>
  <c r="N179" i="1"/>
  <c r="N180" i="1"/>
  <c r="N181" i="1"/>
  <c r="N182" i="1"/>
  <c r="N183" i="1"/>
  <c r="M183" i="1" s="1"/>
  <c r="N184" i="1"/>
  <c r="N185" i="1"/>
  <c r="N186" i="1"/>
  <c r="N187" i="1"/>
  <c r="N188" i="1"/>
  <c r="N189" i="1"/>
  <c r="N190" i="1"/>
  <c r="N191" i="1"/>
  <c r="N192" i="1"/>
  <c r="N193" i="1"/>
  <c r="N194" i="1"/>
  <c r="N195" i="1"/>
  <c r="M195" i="1" s="1"/>
  <c r="N196" i="1"/>
  <c r="N197" i="1"/>
  <c r="N198" i="1"/>
  <c r="N199" i="1"/>
  <c r="N200" i="1"/>
  <c r="N201" i="1"/>
  <c r="N202" i="1"/>
  <c r="N203" i="1"/>
  <c r="N204" i="1"/>
  <c r="N205" i="1"/>
  <c r="N206" i="1"/>
  <c r="N207" i="1"/>
  <c r="M207" i="1" s="1"/>
  <c r="N208" i="1"/>
  <c r="N209" i="1"/>
  <c r="N210" i="1"/>
  <c r="N211" i="1"/>
  <c r="N212" i="1"/>
  <c r="N213" i="1"/>
  <c r="N214" i="1"/>
  <c r="N215" i="1"/>
  <c r="N216" i="1"/>
  <c r="N217" i="1"/>
  <c r="N218" i="1"/>
  <c r="N219" i="1"/>
  <c r="M219" i="1" s="1"/>
  <c r="N220" i="1"/>
  <c r="N221" i="1"/>
  <c r="N222" i="1"/>
  <c r="N223" i="1"/>
  <c r="N224" i="1"/>
  <c r="N225" i="1"/>
  <c r="N226" i="1"/>
  <c r="N227" i="1"/>
  <c r="N228" i="1"/>
  <c r="N229" i="1"/>
  <c r="N230" i="1"/>
  <c r="N231" i="1"/>
  <c r="M231" i="1" s="1"/>
  <c r="N232" i="1"/>
  <c r="N233" i="1"/>
  <c r="N234" i="1"/>
  <c r="N235" i="1"/>
  <c r="N236" i="1"/>
  <c r="N237" i="1"/>
  <c r="N238" i="1"/>
  <c r="N239" i="1"/>
  <c r="N240" i="1"/>
  <c r="N241" i="1"/>
  <c r="N242" i="1"/>
  <c r="N243" i="1"/>
  <c r="M243" i="1" s="1"/>
  <c r="N244" i="1"/>
  <c r="N245" i="1"/>
  <c r="N246" i="1"/>
  <c r="N247" i="1"/>
  <c r="N248" i="1"/>
  <c r="N249" i="1"/>
  <c r="N250" i="1"/>
  <c r="N251" i="1"/>
  <c r="N252" i="1"/>
  <c r="N253" i="1"/>
  <c r="N254" i="1"/>
  <c r="N255" i="1"/>
  <c r="M255" i="1" s="1"/>
  <c r="N256" i="1"/>
  <c r="N257" i="1"/>
  <c r="N258" i="1"/>
  <c r="N259" i="1"/>
  <c r="N260" i="1"/>
  <c r="N261" i="1"/>
  <c r="N262" i="1"/>
  <c r="N263" i="1"/>
  <c r="N264" i="1"/>
  <c r="N265" i="1"/>
  <c r="N266" i="1"/>
  <c r="N267" i="1"/>
  <c r="M267" i="1" s="1"/>
  <c r="N268" i="1"/>
  <c r="N269" i="1"/>
  <c r="N270" i="1"/>
  <c r="N271" i="1"/>
  <c r="N272" i="1"/>
  <c r="N273" i="1"/>
  <c r="N274" i="1"/>
  <c r="N275" i="1"/>
  <c r="N276" i="1"/>
  <c r="N277" i="1"/>
  <c r="N278" i="1"/>
  <c r="N279" i="1"/>
  <c r="M279" i="1" s="1"/>
  <c r="N280" i="1"/>
  <c r="N281" i="1"/>
  <c r="N282" i="1"/>
  <c r="N283" i="1"/>
  <c r="N284" i="1"/>
  <c r="N285" i="1"/>
  <c r="N286" i="1"/>
  <c r="N287" i="1"/>
  <c r="N288" i="1"/>
  <c r="N289" i="1"/>
  <c r="N290" i="1"/>
  <c r="N291" i="1"/>
  <c r="M291" i="1" s="1"/>
  <c r="N292" i="1"/>
  <c r="N293" i="1"/>
  <c r="N294" i="1"/>
  <c r="N295" i="1"/>
  <c r="N296" i="1"/>
  <c r="N297" i="1"/>
  <c r="N298" i="1"/>
  <c r="N299" i="1"/>
  <c r="N300" i="1"/>
  <c r="N301" i="1"/>
  <c r="N302" i="1"/>
  <c r="N303" i="1"/>
  <c r="M303" i="1" s="1"/>
  <c r="N304" i="1"/>
  <c r="N305" i="1"/>
  <c r="N306" i="1"/>
  <c r="N307" i="1"/>
  <c r="N308" i="1"/>
  <c r="N309" i="1"/>
  <c r="N310" i="1"/>
  <c r="N311" i="1"/>
  <c r="N312" i="1"/>
  <c r="N313" i="1"/>
  <c r="N314" i="1"/>
  <c r="N315" i="1"/>
  <c r="M315" i="1" s="1"/>
  <c r="N316" i="1"/>
  <c r="N317" i="1"/>
  <c r="N318" i="1"/>
  <c r="N319" i="1"/>
  <c r="N320" i="1"/>
  <c r="N321" i="1"/>
  <c r="N322" i="1"/>
  <c r="N323" i="1"/>
  <c r="N324" i="1"/>
  <c r="N325" i="1"/>
  <c r="N326" i="1"/>
  <c r="N327" i="1"/>
  <c r="M327" i="1" s="1"/>
  <c r="N328" i="1"/>
  <c r="N329" i="1"/>
  <c r="N330" i="1"/>
  <c r="N331" i="1"/>
  <c r="N332" i="1"/>
  <c r="N333" i="1"/>
  <c r="N334" i="1"/>
  <c r="N335" i="1"/>
  <c r="N336" i="1"/>
  <c r="N337" i="1"/>
  <c r="N338" i="1"/>
  <c r="N339" i="1"/>
  <c r="M339" i="1" s="1"/>
  <c r="N340" i="1"/>
  <c r="N341" i="1"/>
  <c r="N342" i="1"/>
  <c r="N343" i="1"/>
  <c r="N344" i="1"/>
  <c r="N345" i="1"/>
  <c r="N346" i="1"/>
  <c r="N347" i="1"/>
  <c r="N348" i="1"/>
  <c r="N349" i="1"/>
  <c r="N350" i="1"/>
  <c r="N351" i="1"/>
  <c r="M351" i="1" s="1"/>
  <c r="N352" i="1"/>
  <c r="N353" i="1"/>
  <c r="N354" i="1"/>
  <c r="N355" i="1"/>
  <c r="N356" i="1"/>
  <c r="N357" i="1"/>
  <c r="N358" i="1"/>
  <c r="N359" i="1"/>
  <c r="N360" i="1"/>
  <c r="N361" i="1"/>
  <c r="N362" i="1"/>
  <c r="N363" i="1"/>
  <c r="M363" i="1" s="1"/>
  <c r="N364" i="1"/>
  <c r="N365" i="1"/>
  <c r="N366" i="1"/>
  <c r="N367" i="1"/>
  <c r="N368" i="1"/>
  <c r="N369" i="1"/>
  <c r="N370" i="1"/>
  <c r="N371" i="1"/>
  <c r="N372" i="1"/>
  <c r="N373" i="1"/>
  <c r="N374" i="1"/>
  <c r="N375" i="1"/>
  <c r="M375" i="1" s="1"/>
  <c r="N376" i="1"/>
  <c r="N377" i="1"/>
  <c r="N378" i="1"/>
  <c r="N379" i="1"/>
  <c r="N380" i="1"/>
  <c r="N381" i="1"/>
  <c r="N382" i="1"/>
  <c r="N383" i="1"/>
  <c r="N384" i="1"/>
  <c r="N385" i="1"/>
  <c r="N386" i="1"/>
  <c r="N387" i="1"/>
  <c r="M387" i="1" s="1"/>
  <c r="N388" i="1"/>
  <c r="N389" i="1"/>
  <c r="N390" i="1"/>
  <c r="N391" i="1"/>
  <c r="N392" i="1"/>
  <c r="N393" i="1"/>
  <c r="N394" i="1"/>
  <c r="N395" i="1"/>
  <c r="N396" i="1"/>
  <c r="N397" i="1"/>
  <c r="N398" i="1"/>
  <c r="N399" i="1"/>
  <c r="M399" i="1" s="1"/>
  <c r="N400" i="1"/>
  <c r="N401" i="1"/>
  <c r="N402" i="1"/>
  <c r="N403" i="1"/>
  <c r="N404" i="1"/>
  <c r="N405" i="1"/>
  <c r="N406" i="1"/>
  <c r="N407" i="1"/>
  <c r="N408" i="1"/>
  <c r="N409" i="1"/>
  <c r="N410" i="1"/>
  <c r="N411" i="1"/>
  <c r="M411" i="1" s="1"/>
  <c r="N412" i="1"/>
  <c r="N413" i="1"/>
  <c r="N414" i="1"/>
  <c r="N415" i="1"/>
  <c r="N416" i="1"/>
  <c r="N417" i="1"/>
  <c r="N418" i="1"/>
  <c r="N419" i="1"/>
  <c r="N420" i="1"/>
  <c r="N421" i="1"/>
  <c r="N422" i="1"/>
  <c r="N423" i="1"/>
  <c r="M423" i="1" s="1"/>
  <c r="N424" i="1"/>
  <c r="N425" i="1"/>
  <c r="N426" i="1"/>
  <c r="N427" i="1"/>
  <c r="N428" i="1"/>
  <c r="N429" i="1"/>
  <c r="N430" i="1"/>
  <c r="N431" i="1"/>
  <c r="N432" i="1"/>
  <c r="N433" i="1"/>
  <c r="N434" i="1"/>
  <c r="N435" i="1"/>
  <c r="M435" i="1" s="1"/>
  <c r="N436" i="1"/>
  <c r="N437" i="1"/>
  <c r="N438" i="1"/>
  <c r="N439" i="1"/>
  <c r="N440" i="1"/>
  <c r="N441" i="1"/>
  <c r="N442" i="1"/>
  <c r="N443" i="1"/>
  <c r="N444" i="1"/>
  <c r="N445" i="1"/>
  <c r="N446" i="1"/>
  <c r="N447" i="1"/>
  <c r="M447" i="1" s="1"/>
  <c r="N448" i="1"/>
  <c r="N449" i="1"/>
  <c r="N450" i="1"/>
  <c r="N451" i="1"/>
  <c r="N452" i="1"/>
  <c r="N453" i="1"/>
  <c r="N454" i="1"/>
  <c r="N455" i="1"/>
  <c r="N456" i="1"/>
  <c r="N457" i="1"/>
  <c r="N458" i="1"/>
  <c r="N459" i="1"/>
  <c r="M459" i="1" s="1"/>
  <c r="N460" i="1"/>
  <c r="N461" i="1"/>
  <c r="N462" i="1"/>
  <c r="N463" i="1"/>
  <c r="N464" i="1"/>
  <c r="N465" i="1"/>
  <c r="N466" i="1"/>
  <c r="N467" i="1"/>
  <c r="N468" i="1"/>
  <c r="N469" i="1"/>
  <c r="N470" i="1"/>
  <c r="N471" i="1"/>
  <c r="M471" i="1" s="1"/>
  <c r="N472" i="1"/>
  <c r="N473" i="1"/>
  <c r="N474" i="1"/>
  <c r="N475" i="1"/>
  <c r="N476" i="1"/>
  <c r="N477" i="1"/>
  <c r="N478" i="1"/>
  <c r="N479" i="1"/>
  <c r="N480" i="1"/>
  <c r="N481" i="1"/>
  <c r="N482" i="1"/>
  <c r="N483" i="1"/>
  <c r="M483" i="1" s="1"/>
  <c r="N484" i="1"/>
  <c r="N485" i="1"/>
  <c r="N486" i="1"/>
  <c r="N487" i="1"/>
  <c r="N488" i="1"/>
  <c r="N489" i="1"/>
  <c r="N490" i="1"/>
  <c r="N491" i="1"/>
  <c r="N492" i="1"/>
  <c r="N493" i="1"/>
  <c r="N494" i="1"/>
  <c r="N495" i="1"/>
  <c r="M495" i="1" s="1"/>
  <c r="N496" i="1"/>
  <c r="N497" i="1"/>
  <c r="N498" i="1"/>
  <c r="N499" i="1"/>
  <c r="N500" i="1"/>
  <c r="N501" i="1"/>
  <c r="N502" i="1"/>
  <c r="N503" i="1"/>
  <c r="N504" i="1"/>
  <c r="N505" i="1"/>
  <c r="N506" i="1"/>
  <c r="N507" i="1"/>
  <c r="M507" i="1" s="1"/>
  <c r="N508" i="1"/>
  <c r="N509" i="1"/>
  <c r="N510" i="1"/>
  <c r="N511" i="1"/>
  <c r="N512" i="1"/>
  <c r="N513" i="1"/>
  <c r="N514" i="1"/>
  <c r="N515" i="1"/>
  <c r="N516" i="1"/>
  <c r="N517" i="1"/>
  <c r="N518" i="1"/>
  <c r="N519" i="1"/>
  <c r="M519" i="1" s="1"/>
  <c r="N520" i="1"/>
  <c r="N521" i="1"/>
  <c r="N522" i="1"/>
  <c r="N523" i="1"/>
  <c r="N524" i="1"/>
  <c r="N525" i="1"/>
  <c r="N526" i="1"/>
  <c r="N527" i="1"/>
  <c r="N528" i="1"/>
  <c r="N529" i="1"/>
  <c r="N530" i="1"/>
  <c r="N531" i="1"/>
  <c r="M531" i="1" s="1"/>
  <c r="N532" i="1"/>
  <c r="N533" i="1"/>
  <c r="N534" i="1"/>
  <c r="N535" i="1"/>
  <c r="N536" i="1"/>
  <c r="N537" i="1"/>
  <c r="N538" i="1"/>
  <c r="N539" i="1"/>
  <c r="N540" i="1"/>
  <c r="N541" i="1"/>
  <c r="N542" i="1"/>
  <c r="N543" i="1"/>
  <c r="M543" i="1" s="1"/>
  <c r="N544" i="1"/>
  <c r="N545" i="1"/>
  <c r="N546" i="1"/>
  <c r="N547" i="1"/>
  <c r="N548" i="1"/>
  <c r="N549" i="1"/>
  <c r="N550" i="1"/>
  <c r="N551" i="1"/>
  <c r="N552" i="1"/>
  <c r="N553" i="1"/>
  <c r="N554" i="1"/>
  <c r="N555" i="1"/>
  <c r="M555" i="1" s="1"/>
  <c r="N556" i="1"/>
  <c r="N557" i="1"/>
  <c r="N558" i="1"/>
  <c r="N559" i="1"/>
  <c r="N560" i="1"/>
  <c r="N561" i="1"/>
  <c r="N562" i="1"/>
  <c r="N563" i="1"/>
  <c r="N564" i="1"/>
  <c r="N565" i="1"/>
  <c r="N566" i="1"/>
  <c r="N567" i="1"/>
  <c r="M567" i="1" s="1"/>
  <c r="N568" i="1"/>
  <c r="N569" i="1"/>
  <c r="N570" i="1"/>
  <c r="N571" i="1"/>
  <c r="N572" i="1"/>
  <c r="N573" i="1"/>
  <c r="N574" i="1"/>
  <c r="N575" i="1"/>
  <c r="N576" i="1"/>
  <c r="N577" i="1"/>
  <c r="N578" i="1"/>
  <c r="N579" i="1"/>
  <c r="M579" i="1" s="1"/>
  <c r="N580" i="1"/>
  <c r="N581" i="1"/>
  <c r="N582" i="1"/>
  <c r="N583" i="1"/>
  <c r="N584" i="1"/>
  <c r="N585" i="1"/>
  <c r="N586" i="1"/>
  <c r="N587" i="1"/>
  <c r="N588" i="1"/>
  <c r="N589" i="1"/>
  <c r="N590" i="1"/>
  <c r="N591" i="1"/>
  <c r="M591" i="1" s="1"/>
  <c r="N592" i="1"/>
  <c r="N593" i="1"/>
  <c r="N594" i="1"/>
  <c r="N595" i="1"/>
  <c r="N596" i="1"/>
  <c r="N597" i="1"/>
  <c r="N598" i="1"/>
  <c r="N599" i="1"/>
  <c r="N600" i="1"/>
  <c r="N601" i="1"/>
  <c r="N602" i="1"/>
  <c r="N603" i="1"/>
  <c r="M603" i="1" s="1"/>
  <c r="N604" i="1"/>
  <c r="N605" i="1"/>
  <c r="N606" i="1"/>
  <c r="N607" i="1"/>
  <c r="N608" i="1"/>
  <c r="N609" i="1"/>
  <c r="N610" i="1"/>
  <c r="N611" i="1"/>
  <c r="N612" i="1"/>
  <c r="N613" i="1"/>
  <c r="N614" i="1"/>
  <c r="N615" i="1"/>
  <c r="M615" i="1" s="1"/>
  <c r="N616" i="1"/>
  <c r="N617" i="1"/>
  <c r="N618" i="1"/>
  <c r="N619" i="1"/>
  <c r="N620" i="1"/>
  <c r="N621" i="1"/>
  <c r="N622" i="1"/>
  <c r="N623" i="1"/>
  <c r="N624" i="1"/>
  <c r="N625" i="1"/>
  <c r="N626" i="1"/>
  <c r="N627" i="1"/>
  <c r="M627" i="1" s="1"/>
  <c r="N628" i="1"/>
  <c r="N629" i="1"/>
  <c r="N630" i="1"/>
  <c r="N631" i="1"/>
  <c r="N632" i="1"/>
  <c r="N633" i="1"/>
  <c r="N634" i="1"/>
  <c r="N635" i="1"/>
  <c r="N636" i="1"/>
  <c r="N637" i="1"/>
  <c r="N638" i="1"/>
  <c r="N639" i="1"/>
  <c r="M639" i="1" s="1"/>
  <c r="N640" i="1"/>
  <c r="N641" i="1"/>
  <c r="N642" i="1"/>
  <c r="N643" i="1"/>
  <c r="N644" i="1"/>
  <c r="N645" i="1"/>
  <c r="N646" i="1"/>
  <c r="N647" i="1"/>
  <c r="N648" i="1"/>
  <c r="N649" i="1"/>
  <c r="N650" i="1"/>
  <c r="N651" i="1"/>
  <c r="M651" i="1" s="1"/>
  <c r="N652" i="1"/>
  <c r="N653" i="1"/>
  <c r="N654" i="1"/>
  <c r="N655" i="1"/>
  <c r="N656" i="1"/>
  <c r="N657" i="1"/>
  <c r="N658" i="1"/>
  <c r="N659" i="1"/>
  <c r="N660" i="1"/>
  <c r="N661" i="1"/>
  <c r="N662" i="1"/>
  <c r="N663" i="1"/>
  <c r="M663" i="1" s="1"/>
  <c r="N664" i="1"/>
  <c r="N665" i="1"/>
  <c r="N666" i="1"/>
  <c r="N667" i="1"/>
  <c r="N668" i="1"/>
  <c r="N669" i="1"/>
  <c r="N670" i="1"/>
  <c r="N671" i="1"/>
  <c r="N672" i="1"/>
  <c r="N673" i="1"/>
  <c r="N674" i="1"/>
  <c r="N675" i="1"/>
  <c r="M675" i="1" s="1"/>
  <c r="N676" i="1"/>
  <c r="N677" i="1"/>
  <c r="N678" i="1"/>
  <c r="N679" i="1"/>
  <c r="N680" i="1"/>
  <c r="N681" i="1"/>
  <c r="N682" i="1"/>
  <c r="N683" i="1"/>
  <c r="N684" i="1"/>
  <c r="N685" i="1"/>
  <c r="N686" i="1"/>
  <c r="N687" i="1"/>
  <c r="M687" i="1" s="1"/>
  <c r="N688" i="1"/>
  <c r="N689" i="1"/>
  <c r="N690" i="1"/>
  <c r="N691" i="1"/>
  <c r="N692" i="1"/>
  <c r="N693" i="1"/>
  <c r="N694" i="1"/>
  <c r="N695" i="1"/>
  <c r="N696" i="1"/>
  <c r="N697" i="1"/>
  <c r="N698" i="1"/>
  <c r="N699" i="1"/>
  <c r="M699" i="1" s="1"/>
  <c r="N700" i="1"/>
  <c r="N701" i="1"/>
  <c r="N702" i="1"/>
  <c r="N703" i="1"/>
  <c r="N704" i="1"/>
  <c r="N705" i="1"/>
  <c r="N706" i="1"/>
  <c r="N707" i="1"/>
  <c r="N708" i="1"/>
  <c r="N709" i="1"/>
  <c r="N710" i="1"/>
  <c r="N711" i="1"/>
  <c r="M711" i="1" s="1"/>
  <c r="N712" i="1"/>
  <c r="N713" i="1"/>
  <c r="N714" i="1"/>
  <c r="N715" i="1"/>
  <c r="N716" i="1"/>
  <c r="N717" i="1"/>
  <c r="N718" i="1"/>
  <c r="N719" i="1"/>
  <c r="N720" i="1"/>
  <c r="N721" i="1"/>
  <c r="N722" i="1"/>
  <c r="N723" i="1"/>
  <c r="M723" i="1" s="1"/>
  <c r="N724" i="1"/>
  <c r="N725" i="1"/>
  <c r="N726" i="1"/>
  <c r="N727" i="1"/>
  <c r="N728" i="1"/>
  <c r="N729" i="1"/>
  <c r="N730" i="1"/>
  <c r="N731" i="1"/>
  <c r="N732" i="1"/>
  <c r="N733" i="1"/>
  <c r="N734" i="1"/>
  <c r="N735" i="1"/>
  <c r="M735" i="1" s="1"/>
  <c r="N736" i="1"/>
  <c r="N737" i="1"/>
  <c r="N738" i="1"/>
  <c r="N739" i="1"/>
  <c r="N740" i="1"/>
  <c r="N741" i="1"/>
  <c r="N742" i="1"/>
  <c r="N743" i="1"/>
  <c r="N744" i="1"/>
  <c r="N745" i="1"/>
  <c r="N746" i="1"/>
  <c r="N747" i="1"/>
  <c r="M747" i="1" s="1"/>
  <c r="N748" i="1"/>
  <c r="N749" i="1"/>
  <c r="N750" i="1"/>
  <c r="N751" i="1"/>
  <c r="N752" i="1"/>
  <c r="N753" i="1"/>
  <c r="N754" i="1"/>
  <c r="N755" i="1"/>
  <c r="N756" i="1"/>
  <c r="N757" i="1"/>
  <c r="N758" i="1"/>
  <c r="N759" i="1"/>
  <c r="M759" i="1" s="1"/>
  <c r="N760" i="1"/>
  <c r="N761" i="1"/>
  <c r="N762" i="1"/>
  <c r="N763" i="1"/>
  <c r="N764" i="1"/>
  <c r="N765" i="1"/>
  <c r="N766" i="1"/>
  <c r="N767" i="1"/>
  <c r="N768" i="1"/>
  <c r="N769" i="1"/>
  <c r="N770" i="1"/>
  <c r="N771" i="1"/>
  <c r="M771" i="1" s="1"/>
  <c r="N772" i="1"/>
  <c r="N773" i="1"/>
  <c r="N774" i="1"/>
  <c r="N775" i="1"/>
  <c r="N776" i="1"/>
  <c r="N777" i="1"/>
  <c r="N778" i="1"/>
  <c r="N779" i="1"/>
  <c r="N780" i="1"/>
  <c r="N781" i="1"/>
  <c r="N782" i="1"/>
  <c r="N783" i="1"/>
  <c r="M783" i="1" s="1"/>
  <c r="N784" i="1"/>
  <c r="N785" i="1"/>
  <c r="N786" i="1"/>
  <c r="N787" i="1"/>
  <c r="N788" i="1"/>
  <c r="N789" i="1"/>
  <c r="N790" i="1"/>
  <c r="N791" i="1"/>
  <c r="N792" i="1"/>
  <c r="N793" i="1"/>
  <c r="N794" i="1"/>
  <c r="N795" i="1"/>
  <c r="M795" i="1" s="1"/>
  <c r="N796" i="1"/>
  <c r="N797" i="1"/>
  <c r="N798" i="1"/>
  <c r="N799" i="1"/>
  <c r="N800" i="1"/>
  <c r="N801" i="1"/>
  <c r="N802" i="1"/>
  <c r="N803" i="1"/>
  <c r="N804" i="1"/>
  <c r="N805" i="1"/>
  <c r="N806" i="1"/>
  <c r="N807" i="1"/>
  <c r="M807" i="1" s="1"/>
  <c r="N808" i="1"/>
  <c r="N809" i="1"/>
  <c r="N810" i="1"/>
  <c r="N811" i="1"/>
  <c r="N812" i="1"/>
  <c r="N813" i="1"/>
  <c r="N814" i="1"/>
  <c r="N815" i="1"/>
  <c r="N816" i="1"/>
  <c r="N817" i="1"/>
  <c r="N818" i="1"/>
  <c r="N819" i="1"/>
  <c r="M819" i="1" s="1"/>
  <c r="N820" i="1"/>
  <c r="N821" i="1"/>
  <c r="N822" i="1"/>
  <c r="N823" i="1"/>
  <c r="N824" i="1"/>
  <c r="N825" i="1"/>
  <c r="N826" i="1"/>
  <c r="N827" i="1"/>
  <c r="N828" i="1"/>
  <c r="N829" i="1"/>
  <c r="N830" i="1"/>
  <c r="N831" i="1"/>
  <c r="M831" i="1" s="1"/>
  <c r="N832" i="1"/>
  <c r="N833" i="1"/>
  <c r="N834" i="1"/>
  <c r="N835" i="1"/>
  <c r="N836" i="1"/>
  <c r="N837" i="1"/>
  <c r="N838" i="1"/>
  <c r="N839" i="1"/>
  <c r="N840" i="1"/>
  <c r="N841" i="1"/>
  <c r="N842" i="1"/>
  <c r="N843" i="1"/>
  <c r="M843" i="1" s="1"/>
  <c r="N844" i="1"/>
  <c r="N845" i="1"/>
  <c r="N846" i="1"/>
  <c r="N847" i="1"/>
  <c r="N848" i="1"/>
  <c r="N849" i="1"/>
  <c r="N850" i="1"/>
  <c r="N851" i="1"/>
  <c r="N852" i="1"/>
  <c r="N853" i="1"/>
  <c r="N854" i="1"/>
  <c r="N855" i="1"/>
  <c r="M855" i="1" s="1"/>
  <c r="N856" i="1"/>
  <c r="N857" i="1"/>
  <c r="N858" i="1"/>
  <c r="N859" i="1"/>
  <c r="N860" i="1"/>
  <c r="N861" i="1"/>
  <c r="N862" i="1"/>
  <c r="N863" i="1"/>
  <c r="N864" i="1"/>
  <c r="N865" i="1"/>
  <c r="N866" i="1"/>
  <c r="N867" i="1"/>
  <c r="M867" i="1" s="1"/>
  <c r="N868" i="1"/>
  <c r="N869" i="1"/>
  <c r="N870" i="1"/>
  <c r="N871" i="1"/>
  <c r="N872" i="1"/>
  <c r="N873" i="1"/>
  <c r="N874" i="1"/>
  <c r="N875" i="1"/>
  <c r="N876" i="1"/>
  <c r="N877" i="1"/>
  <c r="N878" i="1"/>
  <c r="N879" i="1"/>
  <c r="M879" i="1" s="1"/>
  <c r="N880" i="1"/>
  <c r="N881" i="1"/>
  <c r="N882" i="1"/>
  <c r="N883" i="1"/>
  <c r="N884" i="1"/>
  <c r="N885" i="1"/>
  <c r="N886" i="1"/>
  <c r="N887" i="1"/>
  <c r="N888" i="1"/>
  <c r="N889" i="1"/>
  <c r="N890" i="1"/>
  <c r="N891" i="1"/>
  <c r="M891" i="1" s="1"/>
  <c r="N892" i="1"/>
  <c r="N893" i="1"/>
  <c r="N894" i="1"/>
  <c r="N895" i="1"/>
  <c r="N896" i="1"/>
  <c r="N897" i="1"/>
  <c r="N898" i="1"/>
  <c r="N899" i="1"/>
  <c r="N900" i="1"/>
  <c r="N901" i="1"/>
  <c r="N902" i="1"/>
  <c r="N903" i="1"/>
  <c r="M903" i="1" s="1"/>
  <c r="N904" i="1"/>
  <c r="N905" i="1"/>
  <c r="N906" i="1"/>
  <c r="N907" i="1"/>
  <c r="N908" i="1"/>
  <c r="N909" i="1"/>
  <c r="N910" i="1"/>
  <c r="N911" i="1"/>
  <c r="N912" i="1"/>
  <c r="N913" i="1"/>
  <c r="N914" i="1"/>
  <c r="N915" i="1"/>
  <c r="M915" i="1" s="1"/>
  <c r="N916" i="1"/>
  <c r="N917" i="1"/>
  <c r="N918" i="1"/>
  <c r="N919" i="1"/>
  <c r="N920" i="1"/>
  <c r="N921" i="1"/>
  <c r="N922" i="1"/>
  <c r="N923" i="1"/>
  <c r="N924" i="1"/>
  <c r="N925" i="1"/>
  <c r="N926" i="1"/>
  <c r="N927" i="1"/>
  <c r="M927" i="1" s="1"/>
  <c r="N928" i="1"/>
  <c r="N929" i="1"/>
  <c r="N930" i="1"/>
  <c r="N931" i="1"/>
  <c r="N932" i="1"/>
  <c r="N933" i="1"/>
  <c r="N934" i="1"/>
  <c r="N935" i="1"/>
  <c r="N936" i="1"/>
  <c r="N937" i="1"/>
  <c r="N938" i="1"/>
  <c r="N939" i="1"/>
  <c r="M939" i="1" s="1"/>
  <c r="N940" i="1"/>
  <c r="N941" i="1"/>
  <c r="N942" i="1"/>
  <c r="N943" i="1"/>
  <c r="N944" i="1"/>
  <c r="N945" i="1"/>
  <c r="N946" i="1"/>
  <c r="N947" i="1"/>
  <c r="N948" i="1"/>
  <c r="N949" i="1"/>
  <c r="N950" i="1"/>
  <c r="N951" i="1"/>
  <c r="M951" i="1" s="1"/>
  <c r="N952" i="1"/>
  <c r="N953" i="1"/>
  <c r="N954" i="1"/>
  <c r="N955" i="1"/>
  <c r="N956" i="1"/>
  <c r="N957" i="1"/>
  <c r="N958" i="1"/>
  <c r="N959" i="1"/>
  <c r="N960" i="1"/>
  <c r="N961" i="1"/>
  <c r="N962" i="1"/>
  <c r="N963" i="1"/>
  <c r="M963" i="1" s="1"/>
  <c r="N964" i="1"/>
  <c r="N965" i="1"/>
  <c r="N966" i="1"/>
  <c r="N967" i="1"/>
  <c r="N968" i="1"/>
  <c r="N969" i="1"/>
  <c r="N970" i="1"/>
  <c r="N971" i="1"/>
  <c r="N972" i="1"/>
  <c r="N973" i="1"/>
  <c r="N974" i="1"/>
  <c r="N975" i="1"/>
  <c r="M975" i="1" s="1"/>
  <c r="N976" i="1"/>
  <c r="N977" i="1"/>
  <c r="N978" i="1"/>
  <c r="N979" i="1"/>
  <c r="N980" i="1"/>
  <c r="N981" i="1"/>
  <c r="N982" i="1"/>
  <c r="N983" i="1"/>
  <c r="N984" i="1"/>
  <c r="N985" i="1"/>
  <c r="N986" i="1"/>
  <c r="N987" i="1"/>
  <c r="M987" i="1" s="1"/>
  <c r="N988" i="1"/>
  <c r="N989" i="1"/>
  <c r="N990" i="1"/>
  <c r="N991" i="1"/>
  <c r="N992" i="1"/>
  <c r="N993" i="1"/>
  <c r="N994" i="1"/>
  <c r="N995" i="1"/>
  <c r="N996" i="1"/>
  <c r="N997" i="1"/>
  <c r="N998" i="1"/>
  <c r="N999" i="1"/>
  <c r="M999" i="1" s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M1011" i="1" s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M1023" i="1" s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M1035" i="1" s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M1047" i="1" s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M1059" i="1" s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M1071" i="1" s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M1083" i="1" s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M1095" i="1" s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M1107" i="1" s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M1119" i="1" s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M1131" i="1" s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M1143" i="1" s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M1155" i="1" s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M1167" i="1" s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M1179" i="1" s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M1191" i="1" s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M1203" i="1" s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M1215" i="1" s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M1227" i="1" s="1"/>
  <c r="N1228" i="1"/>
  <c r="N1229" i="1"/>
  <c r="N1230" i="1"/>
  <c r="N1231" i="1"/>
  <c r="N1232" i="1"/>
  <c r="N2" i="1"/>
  <c r="X3" i="1" l="1"/>
  <c r="X6" i="1"/>
  <c r="V3" i="1"/>
  <c r="M740" i="1"/>
  <c r="W6" i="1"/>
  <c r="W3" i="1"/>
  <c r="M1222" i="1"/>
  <c r="M1198" i="1"/>
  <c r="M1174" i="1"/>
  <c r="M1150" i="1"/>
  <c r="M1126" i="1"/>
  <c r="M1102" i="1"/>
  <c r="M1066" i="1"/>
  <c r="M1042" i="1"/>
  <c r="M1018" i="1"/>
  <c r="M994" i="1"/>
  <c r="M970" i="1"/>
  <c r="M946" i="1"/>
  <c r="M922" i="1"/>
  <c r="M898" i="1"/>
  <c r="M874" i="1"/>
  <c r="M850" i="1"/>
  <c r="M814" i="1"/>
  <c r="M790" i="1"/>
  <c r="M766" i="1"/>
  <c r="M754" i="1"/>
  <c r="M730" i="1"/>
  <c r="M706" i="1"/>
  <c r="M682" i="1"/>
  <c r="M670" i="1"/>
  <c r="M658" i="1"/>
  <c r="M646" i="1"/>
  <c r="M622" i="1"/>
  <c r="M610" i="1"/>
  <c r="M598" i="1"/>
  <c r="M586" i="1"/>
  <c r="M574" i="1"/>
  <c r="M562" i="1"/>
  <c r="M550" i="1"/>
  <c r="M538" i="1"/>
  <c r="M526" i="1"/>
  <c r="M514" i="1"/>
  <c r="M502" i="1"/>
  <c r="M490" i="1"/>
  <c r="M478" i="1"/>
  <c r="M466" i="1"/>
  <c r="M454" i="1"/>
  <c r="M442" i="1"/>
  <c r="M430" i="1"/>
  <c r="M418" i="1"/>
  <c r="M406" i="1"/>
  <c r="M394" i="1"/>
  <c r="M382" i="1"/>
  <c r="M370" i="1"/>
  <c r="M358" i="1"/>
  <c r="M346" i="1"/>
  <c r="M334" i="1"/>
  <c r="M322" i="1"/>
  <c r="M310" i="1"/>
  <c r="M298" i="1"/>
  <c r="M286" i="1"/>
  <c r="M274" i="1"/>
  <c r="M262" i="1"/>
  <c r="M250" i="1"/>
  <c r="M238" i="1"/>
  <c r="M226" i="1"/>
  <c r="M214" i="1"/>
  <c r="M202" i="1"/>
  <c r="M190" i="1"/>
  <c r="M178" i="1"/>
  <c r="M166" i="1"/>
  <c r="M154" i="1"/>
  <c r="M142" i="1"/>
  <c r="M130" i="1"/>
  <c r="M118" i="1"/>
  <c r="M106" i="1"/>
  <c r="M94" i="1"/>
  <c r="M82" i="1"/>
  <c r="M70" i="1"/>
  <c r="M58" i="1"/>
  <c r="M46" i="1"/>
  <c r="M34" i="1"/>
  <c r="M22" i="1"/>
  <c r="M10" i="1"/>
  <c r="M1210" i="1"/>
  <c r="M1186" i="1"/>
  <c r="M1162" i="1"/>
  <c r="M1138" i="1"/>
  <c r="M1114" i="1"/>
  <c r="M1090" i="1"/>
  <c r="M1078" i="1"/>
  <c r="M1054" i="1"/>
  <c r="M1030" i="1"/>
  <c r="M1006" i="1"/>
  <c r="M982" i="1"/>
  <c r="M958" i="1"/>
  <c r="M934" i="1"/>
  <c r="M910" i="1"/>
  <c r="M886" i="1"/>
  <c r="M862" i="1"/>
  <c r="M838" i="1"/>
  <c r="M826" i="1"/>
  <c r="M802" i="1"/>
  <c r="M778" i="1"/>
  <c r="M742" i="1"/>
  <c r="M718" i="1"/>
  <c r="M694" i="1"/>
  <c r="M634" i="1"/>
  <c r="M1168" i="1"/>
  <c r="M1108" i="1"/>
  <c r="M1048" i="1"/>
  <c r="M1024" i="1"/>
  <c r="M988" i="1"/>
  <c r="M940" i="1"/>
  <c r="M928" i="1"/>
  <c r="M916" i="1"/>
  <c r="M904" i="1"/>
  <c r="M892" i="1"/>
  <c r="M880" i="1"/>
  <c r="M868" i="1"/>
  <c r="M856" i="1"/>
  <c r="M844" i="1"/>
  <c r="M832" i="1"/>
  <c r="M820" i="1"/>
  <c r="M808" i="1"/>
  <c r="M796" i="1"/>
  <c r="M784" i="1"/>
  <c r="M772" i="1"/>
  <c r="M760" i="1"/>
  <c r="M748" i="1"/>
  <c r="M736" i="1"/>
  <c r="M724" i="1"/>
  <c r="M712" i="1"/>
  <c r="M700" i="1"/>
  <c r="M688" i="1"/>
  <c r="M676" i="1"/>
  <c r="M664" i="1"/>
  <c r="M652" i="1"/>
  <c r="M640" i="1"/>
  <c r="M628" i="1"/>
  <c r="M616" i="1"/>
  <c r="M604" i="1"/>
  <c r="M592" i="1"/>
  <c r="M580" i="1"/>
  <c r="M568" i="1"/>
  <c r="M556" i="1"/>
  <c r="M544" i="1"/>
  <c r="M532" i="1"/>
  <c r="M520" i="1"/>
  <c r="M508" i="1"/>
  <c r="M496" i="1"/>
  <c r="M484" i="1"/>
  <c r="M472" i="1"/>
  <c r="M460" i="1"/>
  <c r="M448" i="1"/>
  <c r="M436" i="1"/>
  <c r="M424" i="1"/>
  <c r="M412" i="1"/>
  <c r="M400" i="1"/>
  <c r="M388" i="1"/>
  <c r="M376" i="1"/>
  <c r="M364" i="1"/>
  <c r="M352" i="1"/>
  <c r="M340" i="1"/>
  <c r="M328" i="1"/>
  <c r="M316" i="1"/>
  <c r="M304" i="1"/>
  <c r="M292" i="1"/>
  <c r="M280" i="1"/>
  <c r="M268" i="1"/>
  <c r="M256" i="1"/>
  <c r="M244" i="1"/>
  <c r="M232" i="1"/>
  <c r="M220" i="1"/>
  <c r="M208" i="1"/>
  <c r="M196" i="1"/>
  <c r="M184" i="1"/>
  <c r="M172" i="1"/>
  <c r="M160" i="1"/>
  <c r="M148" i="1"/>
  <c r="M136" i="1"/>
  <c r="M124" i="1"/>
  <c r="M112" i="1"/>
  <c r="M100" i="1"/>
  <c r="M88" i="1"/>
  <c r="M76" i="1"/>
  <c r="M64" i="1"/>
  <c r="M52" i="1"/>
  <c r="M40" i="1"/>
  <c r="M28" i="1"/>
  <c r="M16" i="1"/>
  <c r="M4" i="1"/>
  <c r="M973" i="1"/>
  <c r="M1229" i="1"/>
  <c r="M1217" i="1"/>
  <c r="M1205" i="1"/>
  <c r="M1193" i="1"/>
  <c r="M1181" i="1"/>
  <c r="M1169" i="1"/>
  <c r="M1157" i="1"/>
  <c r="M1145" i="1"/>
  <c r="M1133" i="1"/>
  <c r="M1121" i="1"/>
  <c r="M1109" i="1"/>
  <c r="M1097" i="1"/>
  <c r="M1085" i="1"/>
  <c r="M1073" i="1"/>
  <c r="M1061" i="1"/>
  <c r="M1049" i="1"/>
  <c r="M1232" i="1"/>
  <c r="M1220" i="1"/>
  <c r="M1208" i="1"/>
  <c r="M1196" i="1"/>
  <c r="M1184" i="1"/>
  <c r="M1172" i="1"/>
  <c r="M1160" i="1"/>
  <c r="M1148" i="1"/>
  <c r="M1136" i="1"/>
  <c r="M1124" i="1"/>
  <c r="M1112" i="1"/>
  <c r="M1100" i="1"/>
  <c r="M1088" i="1"/>
  <c r="M1076" i="1"/>
  <c r="M1064" i="1"/>
  <c r="M1052" i="1"/>
  <c r="M1040" i="1"/>
  <c r="M1028" i="1"/>
  <c r="M1016" i="1"/>
  <c r="M1004" i="1"/>
  <c r="M992" i="1"/>
  <c r="M836" i="1"/>
  <c r="M668" i="1"/>
  <c r="M1037" i="1"/>
  <c r="M1025" i="1"/>
  <c r="M1013" i="1"/>
  <c r="M1001" i="1"/>
  <c r="M989" i="1"/>
  <c r="M977" i="1"/>
  <c r="M965" i="1"/>
  <c r="M953" i="1"/>
  <c r="M941" i="1"/>
  <c r="M929" i="1"/>
  <c r="M917" i="1"/>
  <c r="M905" i="1"/>
  <c r="M893" i="1"/>
  <c r="M881" i="1"/>
  <c r="M869" i="1"/>
  <c r="M857" i="1"/>
  <c r="M845" i="1"/>
  <c r="M833" i="1"/>
  <c r="M821" i="1"/>
  <c r="M809" i="1"/>
  <c r="M797" i="1"/>
  <c r="M785" i="1"/>
  <c r="M773" i="1"/>
  <c r="M761" i="1"/>
  <c r="M749" i="1"/>
  <c r="M737" i="1"/>
  <c r="M725" i="1"/>
  <c r="M713" i="1"/>
  <c r="M701" i="1"/>
  <c r="M689" i="1"/>
  <c r="M677" i="1"/>
  <c r="M665" i="1"/>
  <c r="M653" i="1"/>
  <c r="M641" i="1"/>
  <c r="M629" i="1"/>
  <c r="M617" i="1"/>
  <c r="M605" i="1"/>
  <c r="M593" i="1"/>
  <c r="M581" i="1"/>
  <c r="M569" i="1"/>
  <c r="M557" i="1"/>
  <c r="M545" i="1"/>
  <c r="M533" i="1"/>
  <c r="M521" i="1"/>
  <c r="M509" i="1"/>
  <c r="M497" i="1"/>
  <c r="M485" i="1"/>
  <c r="M473" i="1"/>
  <c r="M461" i="1"/>
  <c r="M449" i="1"/>
  <c r="M437" i="1"/>
  <c r="M425" i="1"/>
  <c r="M413" i="1"/>
  <c r="M401" i="1"/>
  <c r="M389" i="1"/>
  <c r="M377" i="1"/>
  <c r="M365" i="1"/>
  <c r="M353" i="1"/>
  <c r="M341" i="1"/>
  <c r="M329" i="1"/>
  <c r="M317" i="1"/>
  <c r="M305" i="1"/>
  <c r="M293" i="1"/>
  <c r="M281" i="1"/>
  <c r="M269" i="1"/>
  <c r="M257" i="1"/>
  <c r="M245" i="1"/>
  <c r="M233" i="1"/>
  <c r="M221" i="1"/>
  <c r="M209" i="1"/>
  <c r="M197" i="1"/>
  <c r="M185" i="1"/>
  <c r="M173" i="1"/>
  <c r="M161" i="1"/>
  <c r="M149" i="1"/>
  <c r="M137" i="1"/>
  <c r="M125" i="1"/>
  <c r="M113" i="1"/>
  <c r="M101" i="1"/>
  <c r="M89" i="1"/>
  <c r="M77" i="1"/>
  <c r="M65" i="1"/>
  <c r="M53" i="1"/>
  <c r="M41" i="1"/>
  <c r="M29" i="1"/>
  <c r="M1214" i="1"/>
  <c r="M1202" i="1"/>
  <c r="M1178" i="1"/>
  <c r="M1154" i="1"/>
  <c r="M1130" i="1"/>
  <c r="M1106" i="1"/>
  <c r="M1094" i="1"/>
  <c r="M1082" i="1"/>
  <c r="M1070" i="1"/>
  <c r="M1046" i="1"/>
  <c r="M1034" i="1"/>
  <c r="M1022" i="1"/>
  <c r="M1226" i="1"/>
  <c r="M1190" i="1"/>
  <c r="M1166" i="1"/>
  <c r="M1142" i="1"/>
  <c r="M1118" i="1"/>
  <c r="M1058" i="1"/>
  <c r="M445" i="1"/>
  <c r="M385" i="1"/>
  <c r="M349" i="1"/>
  <c r="M157" i="1"/>
  <c r="M1224" i="1"/>
  <c r="M1212" i="1"/>
  <c r="M1200" i="1"/>
  <c r="M1188" i="1"/>
  <c r="M1176" i="1"/>
  <c r="M1164" i="1"/>
  <c r="M1152" i="1"/>
  <c r="M1140" i="1"/>
  <c r="M1128" i="1"/>
  <c r="M1116" i="1"/>
  <c r="M1104" i="1"/>
  <c r="M1092" i="1"/>
  <c r="M1080" i="1"/>
  <c r="M1068" i="1"/>
  <c r="M1056" i="1"/>
  <c r="M1044" i="1"/>
  <c r="M1032" i="1"/>
  <c r="M1020" i="1"/>
  <c r="M1008" i="1"/>
  <c r="M996" i="1"/>
  <c r="M984" i="1"/>
  <c r="M972" i="1"/>
  <c r="M960" i="1"/>
  <c r="M948" i="1"/>
  <c r="M936" i="1"/>
  <c r="M924" i="1"/>
  <c r="M912" i="1"/>
  <c r="M900" i="1"/>
  <c r="M888" i="1"/>
  <c r="M876" i="1"/>
  <c r="M864" i="1"/>
  <c r="M852" i="1"/>
  <c r="M840" i="1"/>
  <c r="M828" i="1"/>
  <c r="M816" i="1"/>
  <c r="M804" i="1"/>
  <c r="M792" i="1"/>
  <c r="M780" i="1"/>
  <c r="M768" i="1"/>
  <c r="M756" i="1"/>
  <c r="M744" i="1"/>
  <c r="M732" i="1"/>
  <c r="M720" i="1"/>
  <c r="M708" i="1"/>
  <c r="M696" i="1"/>
  <c r="M684" i="1"/>
  <c r="M672" i="1"/>
  <c r="M660" i="1"/>
  <c r="M648" i="1"/>
  <c r="M636" i="1"/>
  <c r="M624" i="1"/>
  <c r="M612" i="1"/>
  <c r="M600" i="1"/>
  <c r="M588" i="1"/>
  <c r="M576" i="1"/>
  <c r="M564" i="1"/>
  <c r="M552" i="1"/>
  <c r="M540" i="1"/>
  <c r="M528" i="1"/>
  <c r="M516" i="1"/>
  <c r="M504" i="1"/>
  <c r="M326" i="1"/>
  <c r="M1207" i="1"/>
  <c r="M1183" i="1"/>
  <c r="M1159" i="1"/>
  <c r="M1135" i="1"/>
  <c r="M1099" i="1"/>
  <c r="M1063" i="1"/>
  <c r="M1003" i="1"/>
  <c r="M883" i="1"/>
  <c r="M739" i="1"/>
  <c r="M691" i="1"/>
  <c r="M655" i="1"/>
  <c r="M583" i="1"/>
  <c r="M535" i="1"/>
  <c r="M487" i="1"/>
  <c r="M451" i="1"/>
  <c r="M403" i="1"/>
  <c r="M391" i="1"/>
  <c r="M367" i="1"/>
  <c r="M319" i="1"/>
  <c r="M283" i="1"/>
  <c r="M235" i="1"/>
  <c r="M211" i="1"/>
  <c r="M199" i="1"/>
  <c r="M175" i="1"/>
  <c r="M151" i="1"/>
  <c r="M127" i="1"/>
  <c r="M67" i="1"/>
  <c r="M19" i="1"/>
  <c r="M7" i="1"/>
  <c r="M837" i="1"/>
  <c r="M1219" i="1"/>
  <c r="M1195" i="1"/>
  <c r="M1171" i="1"/>
  <c r="M1147" i="1"/>
  <c r="M1123" i="1"/>
  <c r="M1111" i="1"/>
  <c r="M1039" i="1"/>
  <c r="M895" i="1"/>
  <c r="M787" i="1"/>
  <c r="M3" i="1"/>
  <c r="M1225" i="1"/>
  <c r="M961" i="1"/>
  <c r="M901" i="1"/>
  <c r="M865" i="1"/>
  <c r="M853" i="1"/>
  <c r="M2" i="1"/>
  <c r="M1221" i="1"/>
  <c r="M1209" i="1"/>
  <c r="M1197" i="1"/>
  <c r="M1185" i="1"/>
  <c r="M1173" i="1"/>
  <c r="M1161" i="1"/>
  <c r="M1149" i="1"/>
  <c r="M1137" i="1"/>
  <c r="M1125" i="1"/>
  <c r="M1113" i="1"/>
  <c r="M1101" i="1"/>
  <c r="M1089" i="1"/>
  <c r="M1077" i="1"/>
  <c r="M1065" i="1"/>
  <c r="M1053" i="1"/>
  <c r="M1041" i="1"/>
  <c r="M1029" i="1"/>
  <c r="M1017" i="1"/>
  <c r="M1005" i="1"/>
  <c r="M993" i="1"/>
  <c r="M981" i="1"/>
  <c r="M969" i="1"/>
  <c r="M957" i="1"/>
  <c r="M945" i="1"/>
  <c r="M933" i="1"/>
  <c r="M921" i="1"/>
  <c r="M909" i="1"/>
  <c r="M897" i="1"/>
  <c r="M885" i="1"/>
  <c r="M873" i="1"/>
  <c r="M861" i="1"/>
  <c r="M849" i="1"/>
  <c r="M825" i="1"/>
  <c r="M813" i="1"/>
  <c r="M801" i="1"/>
  <c r="M789" i="1"/>
  <c r="M777" i="1"/>
  <c r="M765" i="1"/>
  <c r="M753" i="1"/>
  <c r="M741" i="1"/>
  <c r="M729" i="1"/>
  <c r="M717" i="1"/>
  <c r="M705" i="1"/>
  <c r="M693" i="1"/>
  <c r="M681" i="1"/>
  <c r="M669" i="1"/>
  <c r="M657" i="1"/>
  <c r="M645" i="1"/>
  <c r="M633" i="1"/>
  <c r="M621" i="1"/>
  <c r="M609" i="1"/>
  <c r="M597" i="1"/>
  <c r="M585" i="1"/>
  <c r="M573" i="1"/>
  <c r="M561" i="1"/>
  <c r="M549" i="1"/>
  <c r="M537" i="1"/>
  <c r="M525" i="1"/>
  <c r="M513" i="1"/>
  <c r="M501" i="1"/>
  <c r="M489" i="1"/>
  <c r="M477" i="1"/>
  <c r="M465" i="1"/>
  <c r="M453" i="1"/>
  <c r="M441" i="1"/>
  <c r="M429" i="1"/>
  <c r="M417" i="1"/>
  <c r="M405" i="1"/>
  <c r="M393" i="1"/>
  <c r="M381" i="1"/>
  <c r="M369" i="1"/>
  <c r="M357" i="1"/>
  <c r="M345" i="1"/>
  <c r="M333" i="1"/>
  <c r="M321" i="1"/>
  <c r="M285" i="1"/>
  <c r="M273" i="1"/>
  <c r="M225" i="1"/>
  <c r="M189" i="1"/>
  <c r="M177" i="1"/>
  <c r="M141" i="1"/>
  <c r="M129" i="1"/>
  <c r="M93" i="1"/>
  <c r="M81" i="1"/>
  <c r="M45" i="1"/>
  <c r="M33" i="1"/>
  <c r="M1151" i="1"/>
  <c r="M6" i="1"/>
  <c r="M980" i="1"/>
  <c r="M968" i="1"/>
  <c r="M956" i="1"/>
  <c r="M944" i="1"/>
  <c r="M932" i="1"/>
  <c r="M920" i="1"/>
  <c r="M908" i="1"/>
  <c r="M896" i="1"/>
  <c r="M884" i="1"/>
  <c r="M872" i="1"/>
  <c r="M860" i="1"/>
  <c r="M848" i="1"/>
  <c r="M824" i="1"/>
  <c r="M812" i="1"/>
  <c r="M800" i="1"/>
  <c r="M788" i="1"/>
  <c r="M776" i="1"/>
  <c r="M764" i="1"/>
  <c r="M752" i="1"/>
  <c r="M728" i="1"/>
  <c r="M716" i="1"/>
  <c r="M704" i="1"/>
  <c r="M692" i="1"/>
  <c r="M680" i="1"/>
  <c r="M656" i="1"/>
  <c r="M644" i="1"/>
  <c r="M632" i="1"/>
  <c r="M620" i="1"/>
  <c r="M608" i="1"/>
  <c r="M596" i="1"/>
  <c r="M584" i="1"/>
  <c r="M572" i="1"/>
  <c r="M560" i="1"/>
  <c r="M548" i="1"/>
  <c r="M536" i="1"/>
  <c r="M524" i="1"/>
  <c r="M512" i="1"/>
  <c r="M500" i="1"/>
  <c r="M488" i="1"/>
  <c r="M476" i="1"/>
  <c r="M464" i="1"/>
  <c r="M452" i="1"/>
  <c r="M440" i="1"/>
  <c r="M428" i="1"/>
  <c r="M416" i="1"/>
  <c r="M404" i="1"/>
  <c r="M392" i="1"/>
  <c r="M380" i="1"/>
  <c r="M368" i="1"/>
  <c r="M356" i="1"/>
  <c r="M344" i="1"/>
  <c r="M332" i="1"/>
  <c r="M320" i="1"/>
  <c r="M308" i="1"/>
  <c r="M296" i="1"/>
  <c r="M284" i="1"/>
  <c r="M272" i="1"/>
  <c r="M260" i="1"/>
  <c r="M248" i="1"/>
  <c r="M236" i="1"/>
  <c r="M224" i="1"/>
  <c r="M212" i="1"/>
  <c r="M200" i="1"/>
  <c r="M188" i="1"/>
  <c r="M176" i="1"/>
  <c r="M164" i="1"/>
  <c r="M152" i="1"/>
  <c r="M140" i="1"/>
  <c r="M128" i="1"/>
  <c r="M116" i="1"/>
  <c r="M104" i="1"/>
  <c r="M92" i="1"/>
  <c r="M80" i="1"/>
  <c r="M68" i="1"/>
  <c r="M56" i="1"/>
  <c r="M44" i="1"/>
  <c r="M32" i="1"/>
  <c r="M20" i="1"/>
  <c r="M8" i="1"/>
  <c r="M17" i="1"/>
  <c r="M1010" i="1"/>
  <c r="M998" i="1"/>
  <c r="M986" i="1"/>
  <c r="M974" i="1"/>
  <c r="M962" i="1"/>
  <c r="M950" i="1"/>
  <c r="M938" i="1"/>
  <c r="M926" i="1"/>
  <c r="M914" i="1"/>
  <c r="M902" i="1"/>
  <c r="M890" i="1"/>
  <c r="M878" i="1"/>
  <c r="M866" i="1"/>
  <c r="M854" i="1"/>
  <c r="M842" i="1"/>
  <c r="M830" i="1"/>
  <c r="M818" i="1"/>
  <c r="M806" i="1"/>
  <c r="M794" i="1"/>
  <c r="M782" i="1"/>
  <c r="M770" i="1"/>
  <c r="M758" i="1"/>
  <c r="M746" i="1"/>
  <c r="M734" i="1"/>
  <c r="M722" i="1"/>
  <c r="M710" i="1"/>
  <c r="M698" i="1"/>
  <c r="M686" i="1"/>
  <c r="M674" i="1"/>
  <c r="M662" i="1"/>
  <c r="M650" i="1"/>
  <c r="M638" i="1"/>
  <c r="M626" i="1"/>
  <c r="M614" i="1"/>
  <c r="M602" i="1"/>
  <c r="M590" i="1"/>
  <c r="M578" i="1"/>
  <c r="M566" i="1"/>
  <c r="M554" i="1"/>
  <c r="M542" i="1"/>
  <c r="M530" i="1"/>
  <c r="M518" i="1"/>
  <c r="M506" i="1"/>
  <c r="M494" i="1"/>
  <c r="M482" i="1"/>
  <c r="M470" i="1"/>
  <c r="M458" i="1"/>
  <c r="M446" i="1"/>
  <c r="M434" i="1"/>
  <c r="M422" i="1"/>
  <c r="M410" i="1"/>
  <c r="M398" i="1"/>
  <c r="M386" i="1"/>
  <c r="M374" i="1"/>
  <c r="M362" i="1"/>
  <c r="M350" i="1"/>
  <c r="M338" i="1"/>
  <c r="M314" i="1"/>
  <c r="M302" i="1"/>
  <c r="M290" i="1"/>
  <c r="M278" i="1"/>
  <c r="M266" i="1"/>
  <c r="M254" i="1"/>
  <c r="M242" i="1"/>
  <c r="M230" i="1"/>
  <c r="M218" i="1"/>
  <c r="M206" i="1"/>
  <c r="M194" i="1"/>
  <c r="M182" i="1"/>
  <c r="M170" i="1"/>
  <c r="M158" i="1"/>
  <c r="M146" i="1"/>
  <c r="M134" i="1"/>
  <c r="M122" i="1"/>
  <c r="M110" i="1"/>
  <c r="M98" i="1"/>
  <c r="M86" i="1"/>
  <c r="M74" i="1"/>
  <c r="M62" i="1"/>
  <c r="M50" i="1"/>
  <c r="M38" i="1"/>
  <c r="M26" i="1"/>
  <c r="M14" i="1"/>
  <c r="M1223" i="1"/>
  <c r="M1211" i="1"/>
  <c r="M1199" i="1"/>
  <c r="M1187" i="1"/>
  <c r="M1175" i="1"/>
  <c r="M1163" i="1"/>
  <c r="M1139" i="1"/>
  <c r="M1127" i="1"/>
  <c r="M1115" i="1"/>
  <c r="M1103" i="1"/>
  <c r="M1091" i="1"/>
  <c r="M1079" i="1"/>
  <c r="M1067" i="1"/>
  <c r="M1055" i="1"/>
  <c r="M1043" i="1"/>
  <c r="M1031" i="1"/>
  <c r="M1019" i="1"/>
  <c r="M1007" i="1"/>
  <c r="M995" i="1"/>
  <c r="M983" i="1"/>
  <c r="M971" i="1"/>
  <c r="M959" i="1"/>
  <c r="M947" i="1"/>
  <c r="M935" i="1"/>
  <c r="M923" i="1"/>
  <c r="M911" i="1"/>
  <c r="M899" i="1"/>
  <c r="M887" i="1"/>
  <c r="M875" i="1"/>
  <c r="M767" i="1"/>
  <c r="M503" i="1"/>
  <c r="M1110" i="1"/>
  <c r="M1194" i="1"/>
  <c r="M1134" i="1"/>
  <c r="M1231" i="1"/>
  <c r="M237" i="1"/>
  <c r="M1051" i="1"/>
  <c r="M943" i="1"/>
  <c r="M931" i="1"/>
  <c r="M823" i="1"/>
  <c r="M775" i="1"/>
  <c r="M727" i="1"/>
  <c r="M619" i="1"/>
  <c r="M607" i="1"/>
  <c r="M463" i="1"/>
  <c r="M427" i="1"/>
  <c r="M343" i="1"/>
  <c r="M259" i="1"/>
  <c r="M91" i="1"/>
  <c r="M43" i="1"/>
  <c r="M1213" i="1"/>
  <c r="M1201" i="1"/>
  <c r="M1189" i="1"/>
  <c r="M1177" i="1"/>
  <c r="M1165" i="1"/>
  <c r="M1153" i="1"/>
  <c r="M1141" i="1"/>
  <c r="M1129" i="1"/>
  <c r="M1117" i="1"/>
  <c r="M1105" i="1"/>
  <c r="M1093" i="1"/>
  <c r="M1081" i="1"/>
  <c r="M1069" i="1"/>
  <c r="M1057" i="1"/>
  <c r="M1045" i="1"/>
  <c r="M1033" i="1"/>
  <c r="M1021" i="1"/>
  <c r="M492" i="1"/>
  <c r="M480" i="1"/>
  <c r="M468" i="1"/>
  <c r="M456" i="1"/>
  <c r="M444" i="1"/>
  <c r="M432" i="1"/>
  <c r="M420" i="1"/>
  <c r="M408" i="1"/>
  <c r="M396" i="1"/>
  <c r="M384" i="1"/>
  <c r="M372" i="1"/>
  <c r="M360" i="1"/>
  <c r="M348" i="1"/>
  <c r="M336" i="1"/>
  <c r="M324" i="1"/>
  <c r="M312" i="1"/>
  <c r="M300" i="1"/>
  <c r="M288" i="1"/>
  <c r="M276" i="1"/>
  <c r="M264" i="1"/>
  <c r="M252" i="1"/>
  <c r="M240" i="1"/>
  <c r="M228" i="1"/>
  <c r="M216" i="1"/>
  <c r="M204" i="1"/>
  <c r="M192" i="1"/>
  <c r="M180" i="1"/>
  <c r="M168" i="1"/>
  <c r="M156" i="1"/>
  <c r="M144" i="1"/>
  <c r="M132" i="1"/>
  <c r="M120" i="1"/>
  <c r="M108" i="1"/>
  <c r="M96" i="1"/>
  <c r="M84" i="1"/>
  <c r="M72" i="1"/>
  <c r="M60" i="1"/>
  <c r="M48" i="1"/>
  <c r="M36" i="1"/>
  <c r="M24" i="1"/>
  <c r="M12" i="1"/>
  <c r="M863" i="1"/>
  <c r="M851" i="1"/>
  <c r="M839" i="1"/>
  <c r="M827" i="1"/>
  <c r="M815" i="1"/>
  <c r="M803" i="1"/>
  <c r="M791" i="1"/>
  <c r="M779" i="1"/>
  <c r="M755" i="1"/>
  <c r="M743" i="1"/>
  <c r="M731" i="1"/>
  <c r="M719" i="1"/>
  <c r="M707" i="1"/>
  <c r="M695" i="1"/>
  <c r="M683" i="1"/>
  <c r="M671" i="1"/>
  <c r="M659" i="1"/>
  <c r="M647" i="1"/>
  <c r="M635" i="1"/>
  <c r="M623" i="1"/>
  <c r="M611" i="1"/>
  <c r="M599" i="1"/>
  <c r="M587" i="1"/>
  <c r="M575" i="1"/>
  <c r="M563" i="1"/>
  <c r="M551" i="1"/>
  <c r="M539" i="1"/>
  <c r="M527" i="1"/>
  <c r="M515" i="1"/>
  <c r="M491" i="1"/>
  <c r="M479" i="1"/>
  <c r="M467" i="1"/>
  <c r="M455" i="1"/>
  <c r="M443" i="1"/>
  <c r="M431" i="1"/>
  <c r="M419" i="1"/>
  <c r="M407" i="1"/>
  <c r="M395" i="1"/>
  <c r="M383" i="1"/>
  <c r="M371" i="1"/>
  <c r="M359" i="1"/>
  <c r="M347" i="1"/>
  <c r="M335" i="1"/>
  <c r="M323" i="1"/>
  <c r="M311" i="1"/>
  <c r="M299" i="1"/>
  <c r="M287" i="1"/>
  <c r="M275" i="1"/>
  <c r="M263" i="1"/>
  <c r="M251" i="1"/>
  <c r="M239" i="1"/>
  <c r="M227" i="1"/>
  <c r="M215" i="1"/>
  <c r="M203" i="1"/>
  <c r="M191" i="1"/>
  <c r="M179" i="1"/>
  <c r="M167" i="1"/>
  <c r="M155" i="1"/>
  <c r="M143" i="1"/>
  <c r="M131" i="1"/>
  <c r="M119" i="1"/>
  <c r="M107" i="1"/>
  <c r="M95" i="1"/>
  <c r="M83" i="1"/>
  <c r="M71" i="1"/>
  <c r="M59" i="1"/>
  <c r="M47" i="1"/>
  <c r="M35" i="1"/>
  <c r="M23" i="1"/>
  <c r="M11" i="1"/>
  <c r="M805" i="1"/>
  <c r="M709" i="1"/>
  <c r="M637" i="1"/>
  <c r="M565" i="1"/>
  <c r="M301" i="1"/>
  <c r="M241" i="1"/>
  <c r="M109" i="1"/>
  <c r="M49" i="1"/>
  <c r="M1230" i="1"/>
  <c r="M1218" i="1"/>
  <c r="M1206" i="1"/>
  <c r="M1182" i="1"/>
  <c r="M1170" i="1"/>
  <c r="M1158" i="1"/>
  <c r="M1146" i="1"/>
  <c r="M1122" i="1"/>
  <c r="M1098" i="1"/>
  <c r="M1086" i="1"/>
  <c r="M1074" i="1"/>
  <c r="M1062" i="1"/>
  <c r="M1050" i="1"/>
  <c r="M1038" i="1"/>
  <c r="M1026" i="1"/>
  <c r="M1014" i="1"/>
  <c r="M1002" i="1"/>
  <c r="M990" i="1"/>
  <c r="M978" i="1"/>
  <c r="M966" i="1"/>
  <c r="M954" i="1"/>
  <c r="M942" i="1"/>
  <c r="M930" i="1"/>
  <c r="M918" i="1"/>
  <c r="M906" i="1"/>
  <c r="M894" i="1"/>
  <c r="M882" i="1"/>
  <c r="M870" i="1"/>
  <c r="M858" i="1"/>
  <c r="M846" i="1"/>
  <c r="M834" i="1"/>
  <c r="M822" i="1"/>
  <c r="M810" i="1"/>
  <c r="M798" i="1"/>
  <c r="M786" i="1"/>
  <c r="M774" i="1"/>
  <c r="M762" i="1"/>
  <c r="M750" i="1"/>
  <c r="M738" i="1"/>
  <c r="M726" i="1"/>
  <c r="M714" i="1"/>
  <c r="M702" i="1"/>
  <c r="M690" i="1"/>
  <c r="M678" i="1"/>
  <c r="M666" i="1"/>
  <c r="M654" i="1"/>
  <c r="M642" i="1"/>
  <c r="M630" i="1"/>
  <c r="M618" i="1"/>
  <c r="M606" i="1"/>
  <c r="M594" i="1"/>
  <c r="M582" i="1"/>
  <c r="M570" i="1"/>
  <c r="M558" i="1"/>
  <c r="M546" i="1"/>
  <c r="M534" i="1"/>
  <c r="M522" i="1"/>
  <c r="M510" i="1"/>
  <c r="M498" i="1"/>
  <c r="M486" i="1"/>
  <c r="M474" i="1"/>
  <c r="M462" i="1"/>
  <c r="M450" i="1"/>
  <c r="M438" i="1"/>
  <c r="M426" i="1"/>
  <c r="M414" i="1"/>
  <c r="M402" i="1"/>
  <c r="M390" i="1"/>
  <c r="M378" i="1"/>
  <c r="M366" i="1"/>
  <c r="M354" i="1"/>
  <c r="M342" i="1"/>
  <c r="M330" i="1"/>
  <c r="M318" i="1"/>
  <c r="M306" i="1"/>
  <c r="M294" i="1"/>
  <c r="M282" i="1"/>
  <c r="M270" i="1"/>
  <c r="M258" i="1"/>
  <c r="M246" i="1"/>
  <c r="M234" i="1"/>
  <c r="M222" i="1"/>
  <c r="M210" i="1"/>
  <c r="M198" i="1"/>
  <c r="M186" i="1"/>
  <c r="M174" i="1"/>
  <c r="M162" i="1"/>
  <c r="M150" i="1"/>
  <c r="M138" i="1"/>
  <c r="M126" i="1"/>
  <c r="M114" i="1"/>
  <c r="M102" i="1"/>
  <c r="M90" i="1"/>
  <c r="M78" i="1"/>
  <c r="M66" i="1"/>
  <c r="M54" i="1"/>
  <c r="M42" i="1"/>
  <c r="M30" i="1"/>
  <c r="M18" i="1"/>
  <c r="M5" i="1"/>
  <c r="M1216" i="1"/>
  <c r="M1192" i="1"/>
  <c r="M1144" i="1"/>
  <c r="M1120" i="1"/>
  <c r="M1096" i="1"/>
  <c r="M1072" i="1"/>
  <c r="M1036" i="1"/>
  <c r="M1012" i="1"/>
  <c r="M964" i="1"/>
  <c r="M1228" i="1"/>
  <c r="M1204" i="1"/>
  <c r="M1180" i="1"/>
  <c r="M1156" i="1"/>
  <c r="M1132" i="1"/>
  <c r="M1084" i="1"/>
  <c r="M1060" i="1"/>
  <c r="M1000" i="1"/>
  <c r="M976" i="1"/>
  <c r="M952" i="1"/>
  <c r="M1009" i="1"/>
  <c r="M997" i="1"/>
  <c r="M985" i="1"/>
  <c r="M949" i="1"/>
  <c r="M937" i="1"/>
  <c r="M925" i="1"/>
  <c r="M913" i="1"/>
  <c r="M889" i="1"/>
  <c r="M877" i="1"/>
  <c r="M841" i="1"/>
  <c r="M829" i="1"/>
  <c r="M817" i="1"/>
  <c r="M793" i="1"/>
  <c r="M781" i="1"/>
  <c r="M769" i="1"/>
  <c r="M757" i="1"/>
  <c r="M745" i="1"/>
  <c r="M733" i="1"/>
  <c r="M721" i="1"/>
  <c r="M697" i="1"/>
  <c r="M685" i="1"/>
  <c r="M673" i="1"/>
  <c r="M661" i="1"/>
  <c r="M649" i="1"/>
  <c r="M625" i="1"/>
  <c r="M613" i="1"/>
  <c r="M601" i="1"/>
  <c r="M589" i="1"/>
  <c r="M577" i="1"/>
  <c r="M553" i="1"/>
  <c r="M541" i="1"/>
  <c r="M529" i="1"/>
  <c r="M517" i="1"/>
  <c r="M505" i="1"/>
  <c r="M493" i="1"/>
  <c r="M481" i="1"/>
  <c r="M469" i="1"/>
  <c r="M457" i="1"/>
  <c r="M433" i="1"/>
  <c r="M421" i="1"/>
  <c r="M409" i="1"/>
  <c r="M397" i="1"/>
  <c r="M373" i="1"/>
  <c r="M361" i="1"/>
  <c r="M337" i="1"/>
  <c r="M325" i="1"/>
  <c r="M313" i="1"/>
  <c r="M289" i="1"/>
  <c r="M277" i="1"/>
  <c r="M265" i="1"/>
  <c r="M253" i="1"/>
  <c r="M229" i="1"/>
  <c r="M217" i="1"/>
  <c r="M205" i="1"/>
  <c r="M193" i="1"/>
  <c r="M181" i="1"/>
  <c r="M169" i="1"/>
  <c r="M145" i="1"/>
  <c r="M133" i="1"/>
  <c r="M97" i="1"/>
  <c r="M61" i="1"/>
  <c r="M13" i="1"/>
  <c r="M1087" i="1"/>
  <c r="M1075" i="1"/>
  <c r="M1027" i="1"/>
  <c r="M1015" i="1"/>
  <c r="M991" i="1"/>
  <c r="M979" i="1"/>
  <c r="M967" i="1"/>
  <c r="M955" i="1"/>
  <c r="M919" i="1"/>
  <c r="M907" i="1"/>
  <c r="M871" i="1"/>
  <c r="M859" i="1"/>
  <c r="M847" i="1"/>
  <c r="M835" i="1"/>
  <c r="M811" i="1"/>
  <c r="M799" i="1"/>
  <c r="M763" i="1"/>
  <c r="M751" i="1"/>
  <c r="M715" i="1"/>
  <c r="M703" i="1"/>
  <c r="M679" i="1"/>
  <c r="M667" i="1"/>
  <c r="M643" i="1"/>
  <c r="M631" i="1"/>
  <c r="M595" i="1"/>
  <c r="M571" i="1"/>
  <c r="M559" i="1"/>
  <c r="M547" i="1"/>
  <c r="M523" i="1"/>
  <c r="M511" i="1"/>
  <c r="M499" i="1"/>
  <c r="M475" i="1"/>
  <c r="M439" i="1"/>
  <c r="M415" i="1"/>
  <c r="M379" i="1"/>
  <c r="M355" i="1"/>
  <c r="M331" i="1"/>
  <c r="M307" i="1"/>
  <c r="M295" i="1"/>
  <c r="M271" i="1"/>
  <c r="M247" i="1"/>
  <c r="M223" i="1"/>
  <c r="M187" i="1"/>
  <c r="M163" i="1"/>
  <c r="M139" i="1"/>
  <c r="M115" i="1"/>
  <c r="M103" i="1"/>
  <c r="M79" i="1"/>
  <c r="M55" i="1"/>
  <c r="M31" i="1"/>
  <c r="M121" i="1"/>
  <c r="M85" i="1"/>
  <c r="M73" i="1"/>
  <c r="M37" i="1"/>
  <c r="M25" i="1"/>
  <c r="M309" i="1"/>
  <c r="M297" i="1"/>
  <c r="M261" i="1"/>
  <c r="M249" i="1"/>
  <c r="M213" i="1"/>
  <c r="M201" i="1"/>
  <c r="M165" i="1"/>
  <c r="M153" i="1"/>
  <c r="M117" i="1"/>
  <c r="M105" i="1"/>
  <c r="M69" i="1"/>
  <c r="M57" i="1"/>
  <c r="M21" i="1"/>
  <c r="M9" i="1"/>
  <c r="P1223" i="1"/>
  <c r="P1211" i="1"/>
  <c r="P1199" i="1"/>
  <c r="P1187" i="1"/>
  <c r="P1175" i="1"/>
  <c r="P1163" i="1"/>
  <c r="P1151" i="1"/>
  <c r="P1139" i="1"/>
  <c r="P1127" i="1"/>
  <c r="P1115" i="1"/>
  <c r="P1103" i="1"/>
  <c r="P1222" i="1"/>
  <c r="P1210" i="1"/>
  <c r="P1198" i="1"/>
  <c r="P1186" i="1"/>
  <c r="P1174" i="1"/>
  <c r="P1162" i="1"/>
  <c r="P1150" i="1"/>
  <c r="P1138" i="1"/>
  <c r="P1126" i="1"/>
  <c r="P1114" i="1"/>
  <c r="P1102" i="1"/>
  <c r="P1090" i="1"/>
  <c r="P1078" i="1"/>
  <c r="P1066" i="1"/>
  <c r="P1054" i="1"/>
  <c r="P1042" i="1"/>
  <c r="P1030" i="1"/>
  <c r="P1018" i="1"/>
  <c r="P994" i="1"/>
  <c r="P982" i="1"/>
  <c r="P970" i="1"/>
  <c r="P934" i="1"/>
  <c r="P922" i="1"/>
  <c r="P910" i="1"/>
  <c r="P886" i="1"/>
  <c r="P874" i="1"/>
  <c r="P862" i="1"/>
  <c r="P850" i="1"/>
  <c r="P838" i="1"/>
  <c r="P826" i="1"/>
  <c r="P814" i="1"/>
  <c r="P790" i="1"/>
  <c r="P778" i="1"/>
  <c r="P754" i="1"/>
  <c r="P742" i="1"/>
  <c r="P730" i="1"/>
  <c r="P718" i="1"/>
  <c r="P694" i="1"/>
  <c r="P682" i="1"/>
  <c r="P658" i="1"/>
  <c r="P634" i="1"/>
  <c r="P622" i="1"/>
  <c r="P610" i="1"/>
  <c r="P598" i="1"/>
  <c r="P586" i="1"/>
  <c r="P574" i="1"/>
  <c r="P562" i="1"/>
  <c r="P538" i="1"/>
  <c r="P526" i="1"/>
  <c r="P514" i="1"/>
  <c r="P502" i="1"/>
  <c r="P490" i="1"/>
  <c r="P466" i="1"/>
  <c r="P442" i="1"/>
  <c r="P418" i="1"/>
  <c r="P394" i="1"/>
  <c r="P370" i="1"/>
  <c r="P346" i="1"/>
  <c r="P322" i="1"/>
  <c r="P298" i="1"/>
  <c r="P262" i="1"/>
  <c r="P238" i="1"/>
  <c r="P214" i="1"/>
  <c r="P190" i="1"/>
  <c r="P166" i="1"/>
  <c r="P142" i="1"/>
  <c r="P118" i="1"/>
  <c r="P82" i="1"/>
  <c r="P46" i="1"/>
  <c r="P10" i="1"/>
  <c r="P1185" i="1"/>
  <c r="P1149" i="1"/>
  <c r="P1125" i="1"/>
  <c r="P1101" i="1"/>
  <c r="P1077" i="1"/>
  <c r="P1053" i="1"/>
  <c r="P1041" i="1"/>
  <c r="P1017" i="1"/>
  <c r="P981" i="1"/>
  <c r="P478" i="1"/>
  <c r="P454" i="1"/>
  <c r="P430" i="1"/>
  <c r="S406" i="1"/>
  <c r="P382" i="1"/>
  <c r="P358" i="1"/>
  <c r="P334" i="1"/>
  <c r="P310" i="1"/>
  <c r="P286" i="1"/>
  <c r="P274" i="1"/>
  <c r="P250" i="1"/>
  <c r="P226" i="1"/>
  <c r="P202" i="1"/>
  <c r="P178" i="1"/>
  <c r="P154" i="1"/>
  <c r="P130" i="1"/>
  <c r="P106" i="1"/>
  <c r="P58" i="1"/>
  <c r="P34" i="1"/>
  <c r="P1221" i="1"/>
  <c r="P1197" i="1"/>
  <c r="P1161" i="1"/>
  <c r="P1137" i="1"/>
  <c r="P1113" i="1"/>
  <c r="P1089" i="1"/>
  <c r="P1065" i="1"/>
  <c r="S1029" i="1"/>
  <c r="P993" i="1"/>
  <c r="P969" i="1"/>
  <c r="P957" i="1"/>
  <c r="P933" i="1"/>
  <c r="P921" i="1"/>
  <c r="P909" i="1"/>
  <c r="P885" i="1"/>
  <c r="P873" i="1"/>
  <c r="P861" i="1"/>
  <c r="P837" i="1"/>
  <c r="S825" i="1"/>
  <c r="P813" i="1"/>
  <c r="P801" i="1"/>
  <c r="P789" i="1"/>
  <c r="P753" i="1"/>
  <c r="P741" i="1"/>
  <c r="P717" i="1"/>
  <c r="P693" i="1"/>
  <c r="P681" i="1"/>
  <c r="P669" i="1"/>
  <c r="P657" i="1"/>
  <c r="P645" i="1"/>
  <c r="P633" i="1"/>
  <c r="P621" i="1"/>
  <c r="P609" i="1"/>
  <c r="P597" i="1"/>
  <c r="P585" i="1"/>
  <c r="P573" i="1"/>
  <c r="P561" i="1"/>
  <c r="P549" i="1"/>
  <c r="P537" i="1"/>
  <c r="P525" i="1"/>
  <c r="P2" i="1"/>
  <c r="P1232" i="1"/>
  <c r="P1208" i="1"/>
  <c r="P1184" i="1"/>
  <c r="P1148" i="1"/>
  <c r="P1124" i="1"/>
  <c r="P1088" i="1"/>
  <c r="P992" i="1"/>
  <c r="P968" i="1"/>
  <c r="P908" i="1"/>
  <c r="P884" i="1"/>
  <c r="P860" i="1"/>
  <c r="S824" i="1"/>
  <c r="P776" i="1"/>
  <c r="S752" i="1"/>
  <c r="P692" i="1"/>
  <c r="P668" i="1"/>
  <c r="P632" i="1"/>
  <c r="P608" i="1"/>
  <c r="P560" i="1"/>
  <c r="P1183" i="1"/>
  <c r="P955" i="1"/>
  <c r="P194" i="1"/>
  <c r="P1093" i="1"/>
  <c r="P301" i="1"/>
  <c r="S4" i="1"/>
  <c r="P1196" i="1"/>
  <c r="P1136" i="1"/>
  <c r="P1100" i="1"/>
  <c r="P1064" i="1"/>
  <c r="P1028" i="1"/>
  <c r="P980" i="1"/>
  <c r="P872" i="1"/>
  <c r="P788" i="1"/>
  <c r="P740" i="1"/>
  <c r="P680" i="1"/>
  <c r="S656" i="1"/>
  <c r="P620" i="1"/>
  <c r="P584" i="1"/>
  <c r="P548" i="1"/>
  <c r="P1231" i="1"/>
  <c r="P1094" i="1"/>
  <c r="P302" i="1"/>
  <c r="S1069" i="1"/>
  <c r="P265" i="1"/>
  <c r="S513" i="1"/>
  <c r="P501" i="1"/>
  <c r="P489" i="1"/>
  <c r="P453" i="1"/>
  <c r="P429" i="1"/>
  <c r="P417" i="1"/>
  <c r="P405" i="1"/>
  <c r="P381" i="1"/>
  <c r="P369" i="1"/>
  <c r="P357" i="1"/>
  <c r="P333" i="1"/>
  <c r="P309" i="1"/>
  <c r="P297" i="1"/>
  <c r="P285" i="1"/>
  <c r="P261" i="1"/>
  <c r="P249" i="1"/>
  <c r="P237" i="1"/>
  <c r="P213" i="1"/>
  <c r="S201" i="1"/>
  <c r="P189" i="1"/>
  <c r="P177" i="1"/>
  <c r="P165" i="1"/>
  <c r="P141" i="1"/>
  <c r="P129" i="1"/>
  <c r="P117" i="1"/>
  <c r="P105" i="1"/>
  <c r="S81" i="1"/>
  <c r="P69" i="1"/>
  <c r="P57" i="1"/>
  <c r="P45" i="1"/>
  <c r="P33" i="1"/>
  <c r="P21" i="1"/>
  <c r="P9" i="1"/>
  <c r="S6" i="1"/>
  <c r="S1216" i="1"/>
  <c r="S1204" i="1"/>
  <c r="S1192" i="1"/>
  <c r="S1180" i="1"/>
  <c r="S1168" i="1"/>
  <c r="S1144" i="1"/>
  <c r="S1132" i="1"/>
  <c r="S1120" i="1"/>
  <c r="S1108" i="1"/>
  <c r="S1096" i="1"/>
  <c r="S1084" i="1"/>
  <c r="S1072" i="1"/>
  <c r="S1060" i="1"/>
  <c r="S1048" i="1"/>
  <c r="S1036" i="1"/>
  <c r="S1024" i="1"/>
  <c r="S1012" i="1"/>
  <c r="S1000" i="1"/>
  <c r="S988" i="1"/>
  <c r="P976" i="1"/>
  <c r="S964" i="1"/>
  <c r="S952" i="1"/>
  <c r="S940" i="1"/>
  <c r="S928" i="1"/>
  <c r="S916" i="1"/>
  <c r="S904" i="1"/>
  <c r="S892" i="1"/>
  <c r="S868" i="1"/>
  <c r="S856" i="1"/>
  <c r="S832" i="1"/>
  <c r="S820" i="1"/>
  <c r="S808" i="1"/>
  <c r="S796" i="1"/>
  <c r="S784" i="1"/>
  <c r="S772" i="1"/>
  <c r="S760" i="1"/>
  <c r="S748" i="1"/>
  <c r="S736" i="1"/>
  <c r="S724" i="1"/>
  <c r="S712" i="1"/>
  <c r="S700" i="1"/>
  <c r="S688" i="1"/>
  <c r="S676" i="1"/>
  <c r="S664" i="1"/>
  <c r="S652" i="1"/>
  <c r="S640" i="1"/>
  <c r="S628" i="1"/>
  <c r="S616" i="1"/>
  <c r="S604" i="1"/>
  <c r="S592" i="1"/>
  <c r="S580" i="1"/>
  <c r="S568" i="1"/>
  <c r="S556" i="1"/>
  <c r="S544" i="1"/>
  <c r="P500" i="1"/>
  <c r="P488" i="1"/>
  <c r="P452" i="1"/>
  <c r="S404" i="1"/>
  <c r="P392" i="1"/>
  <c r="P380" i="1"/>
  <c r="P368" i="1"/>
  <c r="P356" i="1"/>
  <c r="S344" i="1"/>
  <c r="P332" i="1"/>
  <c r="P308" i="1"/>
  <c r="P296" i="1"/>
  <c r="P248" i="1"/>
  <c r="S236" i="1"/>
  <c r="P200" i="1"/>
  <c r="P176" i="1"/>
  <c r="S164" i="1"/>
  <c r="P104" i="1"/>
  <c r="P56" i="1"/>
  <c r="P32" i="1"/>
  <c r="P8" i="1"/>
  <c r="S912" i="1"/>
  <c r="S252" i="1"/>
  <c r="P1091" i="1"/>
  <c r="P1079" i="1"/>
  <c r="P1067" i="1"/>
  <c r="P1055" i="1"/>
  <c r="P1043" i="1"/>
  <c r="P1031" i="1"/>
  <c r="P1019" i="1"/>
  <c r="P1007" i="1"/>
  <c r="P995" i="1"/>
  <c r="P983" i="1"/>
  <c r="P971" i="1"/>
  <c r="P959" i="1"/>
  <c r="P947" i="1"/>
  <c r="P935" i="1"/>
  <c r="P923" i="1"/>
  <c r="P911" i="1"/>
  <c r="P899" i="1"/>
  <c r="P887" i="1"/>
  <c r="P875" i="1"/>
  <c r="P863" i="1"/>
  <c r="P851" i="1"/>
  <c r="P839" i="1"/>
  <c r="P827" i="1"/>
  <c r="P815" i="1"/>
  <c r="P803" i="1"/>
  <c r="P791" i="1"/>
  <c r="P767" i="1"/>
  <c r="P755" i="1"/>
  <c r="P743" i="1"/>
  <c r="P731" i="1"/>
  <c r="P719" i="1"/>
  <c r="P707" i="1"/>
  <c r="P695" i="1"/>
  <c r="P683" i="1"/>
  <c r="P671" i="1"/>
  <c r="P659" i="1"/>
  <c r="P647" i="1"/>
  <c r="P635" i="1"/>
  <c r="P623" i="1"/>
  <c r="P611" i="1"/>
  <c r="P599" i="1"/>
  <c r="P587" i="1"/>
  <c r="P575" i="1"/>
  <c r="P563" i="1"/>
  <c r="P551" i="1"/>
  <c r="P539" i="1"/>
  <c r="P527" i="1"/>
  <c r="P515" i="1"/>
  <c r="P503" i="1"/>
  <c r="P491" i="1"/>
  <c r="P479" i="1"/>
  <c r="P467" i="1"/>
  <c r="P455" i="1"/>
  <c r="P443" i="1"/>
  <c r="P431" i="1"/>
  <c r="P419" i="1"/>
  <c r="P395" i="1"/>
  <c r="P383" i="1"/>
  <c r="P371" i="1"/>
  <c r="P359" i="1"/>
  <c r="P347" i="1"/>
  <c r="P335" i="1"/>
  <c r="P323" i="1"/>
  <c r="P311" i="1"/>
  <c r="P299" i="1"/>
  <c r="P287" i="1"/>
  <c r="P275" i="1"/>
  <c r="P263" i="1"/>
  <c r="P251" i="1"/>
  <c r="P239" i="1"/>
  <c r="P227" i="1"/>
  <c r="P215" i="1"/>
  <c r="P203" i="1"/>
  <c r="P191" i="1"/>
  <c r="P179" i="1"/>
  <c r="P167" i="1"/>
  <c r="S155" i="1"/>
  <c r="P131" i="1"/>
  <c r="P119" i="1"/>
  <c r="P107" i="1"/>
  <c r="P83" i="1"/>
  <c r="P71" i="1"/>
  <c r="P47" i="1"/>
  <c r="P11" i="1"/>
  <c r="P1170" i="1"/>
  <c r="P630" i="1"/>
  <c r="P893" i="1"/>
  <c r="P484" i="1"/>
  <c r="P1095" i="1"/>
  <c r="P1059" i="1"/>
  <c r="P999" i="1"/>
  <c r="P951" i="1"/>
  <c r="P891" i="1"/>
  <c r="P855" i="1"/>
  <c r="P483" i="1"/>
  <c r="S116" i="1"/>
  <c r="P116" i="1"/>
  <c r="P822" i="1"/>
  <c r="P210" i="1"/>
  <c r="P305" i="1"/>
  <c r="P5" i="1"/>
  <c r="P1203" i="1"/>
  <c r="P1143" i="1"/>
  <c r="P831" i="1"/>
  <c r="P723" i="1"/>
  <c r="P615" i="1"/>
  <c r="P543" i="1"/>
  <c r="P1206" i="1"/>
  <c r="P1062" i="1"/>
  <c r="P798" i="1"/>
  <c r="P762" i="1"/>
  <c r="P582" i="1"/>
  <c r="P342" i="1"/>
  <c r="P304" i="1"/>
  <c r="P124" i="1"/>
  <c r="P1212" i="1"/>
  <c r="P1200" i="1"/>
  <c r="P1188" i="1"/>
  <c r="P1176" i="1"/>
  <c r="P1164" i="1"/>
  <c r="P1152" i="1"/>
  <c r="P1140" i="1"/>
  <c r="P1128" i="1"/>
  <c r="P1116" i="1"/>
  <c r="P1104" i="1"/>
  <c r="P1068" i="1"/>
  <c r="P1056" i="1"/>
  <c r="P1032" i="1"/>
  <c r="P1020" i="1"/>
  <c r="P1008" i="1"/>
  <c r="P984" i="1"/>
  <c r="P972" i="1"/>
  <c r="P960" i="1"/>
  <c r="P948" i="1"/>
  <c r="P936" i="1"/>
  <c r="P924" i="1"/>
  <c r="P912" i="1"/>
  <c r="P900" i="1"/>
  <c r="P888" i="1"/>
  <c r="P876" i="1"/>
  <c r="S864" i="1"/>
  <c r="P852" i="1"/>
  <c r="P840" i="1"/>
  <c r="P816" i="1"/>
  <c r="P804" i="1"/>
  <c r="P792" i="1"/>
  <c r="P780" i="1"/>
  <c r="P768" i="1"/>
  <c r="P756" i="1"/>
  <c r="P744" i="1"/>
  <c r="P732" i="1"/>
  <c r="P720" i="1"/>
  <c r="P708" i="1"/>
  <c r="P696" i="1"/>
  <c r="S684" i="1"/>
  <c r="P660" i="1"/>
  <c r="S648" i="1"/>
  <c r="P624" i="1"/>
  <c r="P612" i="1"/>
  <c r="P600" i="1"/>
  <c r="P588" i="1"/>
  <c r="P564" i="1"/>
  <c r="P540" i="1"/>
  <c r="P516" i="1"/>
  <c r="P504" i="1"/>
  <c r="P492" i="1"/>
  <c r="P468" i="1"/>
  <c r="P444" i="1"/>
  <c r="P420" i="1"/>
  <c r="P408" i="1"/>
  <c r="P384" i="1"/>
  <c r="P51" i="1"/>
  <c r="P1214" i="1"/>
  <c r="P1202" i="1"/>
  <c r="P1142" i="1"/>
  <c r="P1058" i="1"/>
  <c r="P1010" i="1"/>
  <c r="P998" i="1"/>
  <c r="P950" i="1"/>
  <c r="P914" i="1"/>
  <c r="P902" i="1"/>
  <c r="P866" i="1"/>
  <c r="P830" i="1"/>
  <c r="S818" i="1"/>
  <c r="P722" i="1"/>
  <c r="P614" i="1"/>
  <c r="P542" i="1"/>
  <c r="S482" i="1"/>
  <c r="S374" i="1"/>
  <c r="P134" i="1"/>
  <c r="P50" i="1"/>
  <c r="P303" i="1"/>
  <c r="P135" i="1"/>
  <c r="P1201" i="1"/>
  <c r="P1141" i="1"/>
  <c r="P1117" i="1"/>
  <c r="P1057" i="1"/>
  <c r="P1009" i="1"/>
  <c r="P997" i="1"/>
  <c r="P949" i="1"/>
  <c r="P913" i="1"/>
  <c r="P901" i="1"/>
  <c r="S865" i="1"/>
  <c r="P829" i="1"/>
  <c r="S805" i="1"/>
  <c r="P721" i="1"/>
  <c r="P613" i="1"/>
  <c r="P589" i="1"/>
  <c r="P553" i="1"/>
  <c r="P541" i="1"/>
  <c r="P517" i="1"/>
  <c r="S481" i="1"/>
  <c r="P445" i="1"/>
  <c r="P421" i="1"/>
  <c r="P193" i="1"/>
  <c r="P372" i="1"/>
  <c r="P348" i="1"/>
  <c r="P324" i="1"/>
  <c r="P312" i="1"/>
  <c r="P300" i="1"/>
  <c r="P288" i="1"/>
  <c r="P276" i="1"/>
  <c r="P264" i="1"/>
  <c r="P252" i="1"/>
  <c r="P240" i="1"/>
  <c r="P228" i="1"/>
  <c r="P216" i="1"/>
  <c r="P204" i="1"/>
  <c r="P192" i="1"/>
  <c r="P180" i="1"/>
  <c r="P168" i="1"/>
  <c r="S156" i="1"/>
  <c r="P132" i="1"/>
  <c r="P120" i="1"/>
  <c r="P108" i="1"/>
  <c r="P84" i="1"/>
  <c r="P72" i="1"/>
  <c r="P36" i="1"/>
  <c r="P24" i="1"/>
  <c r="P12" i="1"/>
  <c r="S1123" i="1"/>
  <c r="S1111" i="1"/>
  <c r="S1099" i="1"/>
  <c r="S1087" i="1"/>
  <c r="S1075" i="1"/>
  <c r="S1063" i="1"/>
  <c r="S1051" i="1"/>
  <c r="S1039" i="1"/>
  <c r="S1027" i="1"/>
  <c r="S1015" i="1"/>
  <c r="S1003" i="1"/>
  <c r="S991" i="1"/>
  <c r="S979" i="1"/>
  <c r="S967" i="1"/>
  <c r="S955" i="1"/>
  <c r="S943" i="1"/>
  <c r="S931" i="1"/>
  <c r="S919" i="1"/>
  <c r="S907" i="1"/>
  <c r="S895" i="1"/>
  <c r="S883" i="1"/>
  <c r="S871" i="1"/>
  <c r="S859" i="1"/>
  <c r="S847" i="1"/>
  <c r="S835" i="1"/>
  <c r="S823" i="1"/>
  <c r="S811" i="1"/>
  <c r="S799" i="1"/>
  <c r="S787" i="1"/>
  <c r="S775" i="1"/>
  <c r="S763" i="1"/>
  <c r="S751" i="1"/>
  <c r="S739" i="1"/>
  <c r="S727" i="1"/>
  <c r="S715" i="1"/>
  <c r="S703" i="1"/>
  <c r="S691" i="1"/>
  <c r="S679" i="1"/>
  <c r="S667" i="1"/>
  <c r="S655" i="1"/>
  <c r="S643" i="1"/>
  <c r="S631" i="1"/>
  <c r="S619" i="1"/>
  <c r="S607" i="1"/>
  <c r="S595" i="1"/>
  <c r="S583" i="1"/>
  <c r="S571" i="1"/>
  <c r="S559" i="1"/>
  <c r="S547" i="1"/>
  <c r="S535" i="1"/>
  <c r="S511" i="1"/>
  <c r="S499" i="1"/>
  <c r="S463" i="1"/>
  <c r="S367" i="1"/>
  <c r="S343" i="1"/>
  <c r="S271" i="1"/>
  <c r="S223" i="1"/>
  <c r="S175" i="1"/>
  <c r="S19" i="1"/>
  <c r="S80" i="1"/>
  <c r="P80" i="1"/>
  <c r="S1227" i="1"/>
  <c r="S1215" i="1"/>
  <c r="S1203" i="1"/>
  <c r="S1179" i="1"/>
  <c r="S1155" i="1"/>
  <c r="S1143" i="1"/>
  <c r="S1131" i="1"/>
  <c r="S1119" i="1"/>
  <c r="S1095" i="1"/>
  <c r="S1083" i="1"/>
  <c r="S1071" i="1"/>
  <c r="S1059" i="1"/>
  <c r="P1204" i="1"/>
  <c r="P892" i="1"/>
  <c r="P724" i="1"/>
  <c r="P656" i="1"/>
  <c r="S1068" i="1"/>
  <c r="S512" i="1"/>
  <c r="P512" i="1"/>
  <c r="S982" i="1"/>
  <c r="P1228" i="1"/>
  <c r="S1228" i="1"/>
  <c r="P1156" i="1"/>
  <c r="S1156" i="1"/>
  <c r="S944" i="1"/>
  <c r="P944" i="1"/>
  <c r="S981" i="1"/>
  <c r="S489" i="1"/>
  <c r="S369" i="1"/>
  <c r="P373" i="1"/>
  <c r="S373" i="1"/>
  <c r="S1208" i="1"/>
  <c r="S1148" i="1"/>
  <c r="S1100" i="1"/>
  <c r="S788" i="1"/>
  <c r="S692" i="1"/>
  <c r="S368" i="1"/>
  <c r="S176" i="1"/>
  <c r="S945" i="1"/>
  <c r="P945" i="1"/>
  <c r="P1224" i="1"/>
  <c r="S552" i="1"/>
  <c r="P552" i="1"/>
  <c r="S2" i="1"/>
  <c r="S1231" i="1"/>
  <c r="S1219" i="1"/>
  <c r="S1207" i="1"/>
  <c r="S1195" i="1"/>
  <c r="S1183" i="1"/>
  <c r="S1171" i="1"/>
  <c r="S1159" i="1"/>
  <c r="P1147" i="1"/>
  <c r="S1147" i="1"/>
  <c r="S1135" i="1"/>
  <c r="S7" i="1"/>
  <c r="S1230" i="1"/>
  <c r="S1218" i="1"/>
  <c r="S1206" i="1"/>
  <c r="S1194" i="1"/>
  <c r="S1182" i="1"/>
  <c r="S1170" i="1"/>
  <c r="S1158" i="1"/>
  <c r="S1146" i="1"/>
  <c r="S1134" i="1"/>
  <c r="S1122" i="1"/>
  <c r="S1110" i="1"/>
  <c r="S1098" i="1"/>
  <c r="S1086" i="1"/>
  <c r="S1074" i="1"/>
  <c r="S1062" i="1"/>
  <c r="S1050" i="1"/>
  <c r="S1038" i="1"/>
  <c r="S1026" i="1"/>
  <c r="S1014" i="1"/>
  <c r="S1002" i="1"/>
  <c r="S990" i="1"/>
  <c r="P978" i="1"/>
  <c r="S966" i="1"/>
  <c r="S954" i="1"/>
  <c r="S1229" i="1"/>
  <c r="S1217" i="1"/>
  <c r="P1205" i="1"/>
  <c r="S1193" i="1"/>
  <c r="S1181" i="1"/>
  <c r="S1169" i="1"/>
  <c r="S1157" i="1"/>
  <c r="S1145" i="1"/>
  <c r="S1133" i="1"/>
  <c r="S1121" i="1"/>
  <c r="S1109" i="1"/>
  <c r="S1097" i="1"/>
  <c r="S1085" i="1"/>
  <c r="S1073" i="1"/>
  <c r="S1061" i="1"/>
  <c r="S1049" i="1"/>
  <c r="S1037" i="1"/>
  <c r="S1025" i="1"/>
  <c r="S1013" i="1"/>
  <c r="S1001" i="1"/>
  <c r="S989" i="1"/>
  <c r="S977" i="1"/>
  <c r="S965" i="1"/>
  <c r="S953" i="1"/>
  <c r="S532" i="1"/>
  <c r="S520" i="1"/>
  <c r="S508" i="1"/>
  <c r="S496" i="1"/>
  <c r="S484" i="1"/>
  <c r="S472" i="1"/>
  <c r="S460" i="1"/>
  <c r="S448" i="1"/>
  <c r="S436" i="1"/>
  <c r="S424" i="1"/>
  <c r="S412" i="1"/>
  <c r="S400" i="1"/>
  <c r="S388" i="1"/>
  <c r="S376" i="1"/>
  <c r="S364" i="1"/>
  <c r="S352" i="1"/>
  <c r="S340" i="1"/>
  <c r="S328" i="1"/>
  <c r="S316" i="1"/>
  <c r="S304" i="1"/>
  <c r="S292" i="1"/>
  <c r="S280" i="1"/>
  <c r="S268" i="1"/>
  <c r="S256" i="1"/>
  <c r="S244" i="1"/>
  <c r="S232" i="1"/>
  <c r="S220" i="1"/>
  <c r="S208" i="1"/>
  <c r="S196" i="1"/>
  <c r="S184" i="1"/>
  <c r="S172" i="1"/>
  <c r="S160" i="1"/>
  <c r="S148" i="1"/>
  <c r="S136" i="1"/>
  <c r="S124" i="1"/>
  <c r="S112" i="1"/>
  <c r="S100" i="1"/>
  <c r="S88" i="1"/>
  <c r="S76" i="1"/>
  <c r="S64" i="1"/>
  <c r="S52" i="1"/>
  <c r="S40" i="1"/>
  <c r="S16" i="1"/>
  <c r="S1047" i="1"/>
  <c r="S1035" i="1"/>
  <c r="S1011" i="1"/>
  <c r="S999" i="1"/>
  <c r="S987" i="1"/>
  <c r="S975" i="1"/>
  <c r="S963" i="1"/>
  <c r="S951" i="1"/>
  <c r="S939" i="1"/>
  <c r="S927" i="1"/>
  <c r="S915" i="1"/>
  <c r="S903" i="1"/>
  <c r="S891" i="1"/>
  <c r="S867" i="1"/>
  <c r="S855" i="1"/>
  <c r="S831" i="1"/>
  <c r="S819" i="1"/>
  <c r="S807" i="1"/>
  <c r="S795" i="1"/>
  <c r="S783" i="1"/>
  <c r="S771" i="1"/>
  <c r="S759" i="1"/>
  <c r="S747" i="1"/>
  <c r="S735" i="1"/>
  <c r="S723" i="1"/>
  <c r="S711" i="1"/>
  <c r="S699" i="1"/>
  <c r="S687" i="1"/>
  <c r="S675" i="1"/>
  <c r="S663" i="1"/>
  <c r="S651" i="1"/>
  <c r="S639" i="1"/>
  <c r="S627" i="1"/>
  <c r="S615" i="1"/>
  <c r="S603" i="1"/>
  <c r="S591" i="1"/>
  <c r="S579" i="1"/>
  <c r="S567" i="1"/>
  <c r="S555" i="1"/>
  <c r="S543" i="1"/>
  <c r="S531" i="1"/>
  <c r="S519" i="1"/>
  <c r="S507" i="1"/>
  <c r="S495" i="1"/>
  <c r="S483" i="1"/>
  <c r="S471" i="1"/>
  <c r="S459" i="1"/>
  <c r="S447" i="1"/>
  <c r="S435" i="1"/>
  <c r="S423" i="1"/>
  <c r="S411" i="1"/>
  <c r="S399" i="1"/>
  <c r="S387" i="1"/>
  <c r="S375" i="1"/>
  <c r="S363" i="1"/>
  <c r="S351" i="1"/>
  <c r="S339" i="1"/>
  <c r="S315" i="1"/>
  <c r="S303" i="1"/>
  <c r="S291" i="1"/>
  <c r="S279" i="1"/>
  <c r="S267" i="1"/>
  <c r="S243" i="1"/>
  <c r="S231" i="1"/>
  <c r="S219" i="1"/>
  <c r="S207" i="1"/>
  <c r="S195" i="1"/>
  <c r="S171" i="1"/>
  <c r="S159" i="1"/>
  <c r="S147" i="1"/>
  <c r="S135" i="1"/>
  <c r="S123" i="1"/>
  <c r="S111" i="1"/>
  <c r="S99" i="1"/>
  <c r="S87" i="1"/>
  <c r="S75" i="1"/>
  <c r="S63" i="1"/>
  <c r="S51" i="1"/>
  <c r="S39" i="1"/>
  <c r="S15" i="1"/>
  <c r="P1039" i="1"/>
  <c r="P1027" i="1"/>
  <c r="P523" i="1"/>
  <c r="P511" i="1"/>
  <c r="P499" i="1"/>
  <c r="P487" i="1"/>
  <c r="P475" i="1"/>
  <c r="P463" i="1"/>
  <c r="P451" i="1"/>
  <c r="P439" i="1"/>
  <c r="P427" i="1"/>
  <c r="P415" i="1"/>
  <c r="P403" i="1"/>
  <c r="P391" i="1"/>
  <c r="P379" i="1"/>
  <c r="P367" i="1"/>
  <c r="P355" i="1"/>
  <c r="P343" i="1"/>
  <c r="P331" i="1"/>
  <c r="P319" i="1"/>
  <c r="P307" i="1"/>
  <c r="P295" i="1"/>
  <c r="P283" i="1"/>
  <c r="P271" i="1"/>
  <c r="P259" i="1"/>
  <c r="P247" i="1"/>
  <c r="P235" i="1"/>
  <c r="P223" i="1"/>
  <c r="P199" i="1"/>
  <c r="P187" i="1"/>
  <c r="P175" i="1"/>
  <c r="P151" i="1"/>
  <c r="P139" i="1"/>
  <c r="P127" i="1"/>
  <c r="P115" i="1"/>
  <c r="P103" i="1"/>
  <c r="P91" i="1"/>
  <c r="P79" i="1"/>
  <c r="P55" i="1"/>
  <c r="P43" i="1"/>
  <c r="P19" i="1"/>
  <c r="S5" i="1"/>
  <c r="S1226" i="1"/>
  <c r="S1214" i="1"/>
  <c r="S1202" i="1"/>
  <c r="S1178" i="1"/>
  <c r="S1154" i="1"/>
  <c r="S1142" i="1"/>
  <c r="S1130" i="1"/>
  <c r="S1118" i="1"/>
  <c r="S1094" i="1"/>
  <c r="S1082" i="1"/>
  <c r="S1070" i="1"/>
  <c r="S1058" i="1"/>
  <c r="S1046" i="1"/>
  <c r="S1034" i="1"/>
  <c r="S1010" i="1"/>
  <c r="S998" i="1"/>
  <c r="S986" i="1"/>
  <c r="S974" i="1"/>
  <c r="S962" i="1"/>
  <c r="S950" i="1"/>
  <c r="S938" i="1"/>
  <c r="S926" i="1"/>
  <c r="S914" i="1"/>
  <c r="S902" i="1"/>
  <c r="S890" i="1"/>
  <c r="S866" i="1"/>
  <c r="S854" i="1"/>
  <c r="S830" i="1"/>
  <c r="S806" i="1"/>
  <c r="S794" i="1"/>
  <c r="S782" i="1"/>
  <c r="S770" i="1"/>
  <c r="S758" i="1"/>
  <c r="S734" i="1"/>
  <c r="S722" i="1"/>
  <c r="S710" i="1"/>
  <c r="S698" i="1"/>
  <c r="S686" i="1"/>
  <c r="S662" i="1"/>
  <c r="S650" i="1"/>
  <c r="S638" i="1"/>
  <c r="S626" i="1"/>
  <c r="S614" i="1"/>
  <c r="P6" i="1"/>
  <c r="S1225" i="1"/>
  <c r="S1213" i="1"/>
  <c r="S1201" i="1"/>
  <c r="S1177" i="1"/>
  <c r="S913" i="1"/>
  <c r="S685" i="1"/>
  <c r="S613" i="1"/>
  <c r="S942" i="1"/>
  <c r="S930" i="1"/>
  <c r="S918" i="1"/>
  <c r="S906" i="1"/>
  <c r="S894" i="1"/>
  <c r="S882" i="1"/>
  <c r="S870" i="1"/>
  <c r="S858" i="1"/>
  <c r="S846" i="1"/>
  <c r="S834" i="1"/>
  <c r="S822" i="1"/>
  <c r="S810" i="1"/>
  <c r="S798" i="1"/>
  <c r="S786" i="1"/>
  <c r="S774" i="1"/>
  <c r="S762" i="1"/>
  <c r="S750" i="1"/>
  <c r="S738" i="1"/>
  <c r="S726" i="1"/>
  <c r="S714" i="1"/>
  <c r="S702" i="1"/>
  <c r="S690" i="1"/>
  <c r="S678" i="1"/>
  <c r="S666" i="1"/>
  <c r="S654" i="1"/>
  <c r="S642" i="1"/>
  <c r="S630" i="1"/>
  <c r="S618" i="1"/>
  <c r="S606" i="1"/>
  <c r="S594" i="1"/>
  <c r="S582" i="1"/>
  <c r="S570" i="1"/>
  <c r="S558" i="1"/>
  <c r="S546" i="1"/>
  <c r="S534" i="1"/>
  <c r="S522" i="1"/>
  <c r="S510" i="1"/>
  <c r="S498" i="1"/>
  <c r="S486" i="1"/>
  <c r="S474" i="1"/>
  <c r="S462" i="1"/>
  <c r="S450" i="1"/>
  <c r="S438" i="1"/>
  <c r="S426" i="1"/>
  <c r="S414" i="1"/>
  <c r="S402" i="1"/>
  <c r="S390" i="1"/>
  <c r="S378" i="1"/>
  <c r="S366" i="1"/>
  <c r="S354" i="1"/>
  <c r="S342" i="1"/>
  <c r="S330" i="1"/>
  <c r="S318" i="1"/>
  <c r="S306" i="1"/>
  <c r="S294" i="1"/>
  <c r="S282" i="1"/>
  <c r="S270" i="1"/>
  <c r="S258" i="1"/>
  <c r="S246" i="1"/>
  <c r="S234" i="1"/>
  <c r="S222" i="1"/>
  <c r="S210" i="1"/>
  <c r="S198" i="1"/>
  <c r="S186" i="1"/>
  <c r="S174" i="1"/>
  <c r="S162" i="1"/>
  <c r="S150" i="1"/>
  <c r="S138" i="1"/>
  <c r="S126" i="1"/>
  <c r="S114" i="1"/>
  <c r="S102" i="1"/>
  <c r="S90" i="1"/>
  <c r="S78" i="1"/>
  <c r="S66" i="1"/>
  <c r="S54" i="1"/>
  <c r="S42" i="1"/>
  <c r="S30" i="1"/>
  <c r="S18" i="1"/>
  <c r="S941" i="1"/>
  <c r="S929" i="1"/>
  <c r="S917" i="1"/>
  <c r="S905" i="1"/>
  <c r="S893" i="1"/>
  <c r="S881" i="1"/>
  <c r="S869" i="1"/>
  <c r="S857" i="1"/>
  <c r="S845" i="1"/>
  <c r="S833" i="1"/>
  <c r="S821" i="1"/>
  <c r="S809" i="1"/>
  <c r="S797" i="1"/>
  <c r="S785" i="1"/>
  <c r="S773" i="1"/>
  <c r="S761" i="1"/>
  <c r="S749" i="1"/>
  <c r="S737" i="1"/>
  <c r="S725" i="1"/>
  <c r="S713" i="1"/>
  <c r="S701" i="1"/>
  <c r="S689" i="1"/>
  <c r="S677" i="1"/>
  <c r="S665" i="1"/>
  <c r="S653" i="1"/>
  <c r="S641" i="1"/>
  <c r="S629" i="1"/>
  <c r="S617" i="1"/>
  <c r="S605" i="1"/>
  <c r="S593" i="1"/>
  <c r="S581" i="1"/>
  <c r="S569" i="1"/>
  <c r="S557" i="1"/>
  <c r="S545" i="1"/>
  <c r="S533" i="1"/>
  <c r="S521" i="1"/>
  <c r="S509" i="1"/>
  <c r="S497" i="1"/>
  <c r="S485" i="1"/>
  <c r="S473" i="1"/>
  <c r="S461" i="1"/>
  <c r="S449" i="1"/>
  <c r="S437" i="1"/>
  <c r="S425" i="1"/>
  <c r="S413" i="1"/>
  <c r="S401" i="1"/>
  <c r="S389" i="1"/>
  <c r="S377" i="1"/>
  <c r="S365" i="1"/>
  <c r="S353" i="1"/>
  <c r="S341" i="1"/>
  <c r="S329" i="1"/>
  <c r="S317" i="1"/>
  <c r="S305" i="1"/>
  <c r="S293" i="1"/>
  <c r="S281" i="1"/>
  <c r="S269" i="1"/>
  <c r="S257" i="1"/>
  <c r="S245" i="1"/>
  <c r="S233" i="1"/>
  <c r="S221" i="1"/>
  <c r="S209" i="1"/>
  <c r="S197" i="1"/>
  <c r="S185" i="1"/>
  <c r="S173" i="1"/>
  <c r="S161" i="1"/>
  <c r="S149" i="1"/>
  <c r="S137" i="1"/>
  <c r="S125" i="1"/>
  <c r="S113" i="1"/>
  <c r="S101" i="1"/>
  <c r="S89" i="1"/>
  <c r="S77" i="1"/>
  <c r="S65" i="1"/>
  <c r="S53" i="1"/>
  <c r="S41" i="1"/>
  <c r="S29" i="1"/>
  <c r="S17" i="1"/>
  <c r="S590" i="1"/>
  <c r="S554" i="1"/>
  <c r="S542" i="1"/>
  <c r="S518" i="1"/>
  <c r="S506" i="1"/>
  <c r="S494" i="1"/>
  <c r="S470" i="1"/>
  <c r="S458" i="1"/>
  <c r="S446" i="1"/>
  <c r="S434" i="1"/>
  <c r="S410" i="1"/>
  <c r="S398" i="1"/>
  <c r="S386" i="1"/>
  <c r="S362" i="1"/>
  <c r="S350" i="1"/>
  <c r="S338" i="1"/>
  <c r="S314" i="1"/>
  <c r="S302" i="1"/>
  <c r="S290" i="1"/>
  <c r="S278" i="1"/>
  <c r="S266" i="1"/>
  <c r="S242" i="1"/>
  <c r="S230" i="1"/>
  <c r="S218" i="1"/>
  <c r="S206" i="1"/>
  <c r="S194" i="1"/>
  <c r="S170" i="1"/>
  <c r="S158" i="1"/>
  <c r="S146" i="1"/>
  <c r="S134" i="1"/>
  <c r="S122" i="1"/>
  <c r="S110" i="1"/>
  <c r="S98" i="1"/>
  <c r="S86" i="1"/>
  <c r="S74" i="1"/>
  <c r="S62" i="1"/>
  <c r="S50" i="1"/>
  <c r="S38" i="1"/>
  <c r="S14" i="1"/>
  <c r="S1153" i="1"/>
  <c r="S1141" i="1"/>
  <c r="S1129" i="1"/>
  <c r="S1117" i="1"/>
  <c r="S1093" i="1"/>
  <c r="S1081" i="1"/>
  <c r="S1057" i="1"/>
  <c r="S1045" i="1"/>
  <c r="S1033" i="1"/>
  <c r="S1009" i="1"/>
  <c r="S997" i="1"/>
  <c r="S985" i="1"/>
  <c r="S973" i="1"/>
  <c r="S961" i="1"/>
  <c r="S949" i="1"/>
  <c r="S937" i="1"/>
  <c r="P925" i="1"/>
  <c r="S901" i="1"/>
  <c r="S889" i="1"/>
  <c r="S877" i="1"/>
  <c r="P865" i="1"/>
  <c r="S853" i="1"/>
  <c r="S829" i="1"/>
  <c r="S817" i="1"/>
  <c r="S793" i="1"/>
  <c r="S781" i="1"/>
  <c r="S769" i="1"/>
  <c r="S757" i="1"/>
  <c r="S733" i="1"/>
  <c r="S721" i="1"/>
  <c r="S709" i="1"/>
  <c r="S697" i="1"/>
  <c r="S661" i="1"/>
  <c r="S649" i="1"/>
  <c r="S637" i="1"/>
  <c r="S625" i="1"/>
  <c r="S589" i="1"/>
  <c r="S553" i="1"/>
  <c r="S541" i="1"/>
  <c r="S517" i="1"/>
  <c r="S505" i="1"/>
  <c r="S493" i="1"/>
  <c r="S469" i="1"/>
  <c r="S457" i="1"/>
  <c r="S445" i="1"/>
  <c r="S433" i="1"/>
  <c r="S421" i="1"/>
  <c r="S409" i="1"/>
  <c r="S397" i="1"/>
  <c r="S385" i="1"/>
  <c r="S361" i="1"/>
  <c r="S349" i="1"/>
  <c r="S337" i="1"/>
  <c r="P325" i="1"/>
  <c r="S313" i="1"/>
  <c r="S301" i="1"/>
  <c r="S289" i="1"/>
  <c r="S277" i="1"/>
  <c r="S265" i="1"/>
  <c r="S241" i="1"/>
  <c r="S229" i="1"/>
  <c r="S217" i="1"/>
  <c r="S205" i="1"/>
  <c r="S193" i="1"/>
  <c r="S169" i="1"/>
  <c r="S157" i="1"/>
  <c r="S145" i="1"/>
  <c r="S133" i="1"/>
  <c r="S121" i="1"/>
  <c r="S109" i="1"/>
  <c r="S97" i="1"/>
  <c r="S85" i="1"/>
  <c r="S73" i="1"/>
  <c r="S61" i="1"/>
  <c r="S925" i="1"/>
  <c r="S190" i="1"/>
  <c r="P95" i="1"/>
  <c r="S95" i="1"/>
  <c r="S1067" i="1"/>
  <c r="S251" i="1"/>
  <c r="P797" i="1"/>
  <c r="P750" i="1"/>
  <c r="P684" i="1"/>
  <c r="P378" i="1"/>
  <c r="P201" i="1"/>
  <c r="P81" i="1"/>
  <c r="S1020" i="1"/>
  <c r="S732" i="1"/>
  <c r="S417" i="1"/>
  <c r="S300" i="1"/>
  <c r="P1099" i="1"/>
  <c r="P857" i="1"/>
  <c r="P796" i="1"/>
  <c r="P726" i="1"/>
  <c r="P510" i="1"/>
  <c r="P377" i="1"/>
  <c r="S1018" i="1"/>
  <c r="S924" i="1"/>
  <c r="S731" i="1"/>
  <c r="S299" i="1"/>
  <c r="S189" i="1"/>
  <c r="S143" i="1"/>
  <c r="P143" i="1"/>
  <c r="P23" i="1"/>
  <c r="S23" i="1"/>
  <c r="S803" i="1"/>
  <c r="P958" i="1"/>
  <c r="S958" i="1"/>
  <c r="P1092" i="1"/>
  <c r="S1092" i="1"/>
  <c r="P1080" i="1"/>
  <c r="S1080" i="1"/>
  <c r="P1044" i="1"/>
  <c r="S1044" i="1"/>
  <c r="P996" i="1"/>
  <c r="S996" i="1"/>
  <c r="P828" i="1"/>
  <c r="S828" i="1"/>
  <c r="S672" i="1"/>
  <c r="P672" i="1"/>
  <c r="P636" i="1"/>
  <c r="S636" i="1"/>
  <c r="P576" i="1"/>
  <c r="S576" i="1"/>
  <c r="P528" i="1"/>
  <c r="S528" i="1"/>
  <c r="P480" i="1"/>
  <c r="S480" i="1"/>
  <c r="P456" i="1"/>
  <c r="S456" i="1"/>
  <c r="S432" i="1"/>
  <c r="P432" i="1"/>
  <c r="S396" i="1"/>
  <c r="P396" i="1"/>
  <c r="P360" i="1"/>
  <c r="S360" i="1"/>
  <c r="P336" i="1"/>
  <c r="S336" i="1"/>
  <c r="S144" i="1"/>
  <c r="P144" i="1"/>
  <c r="P96" i="1"/>
  <c r="S96" i="1"/>
  <c r="P60" i="1"/>
  <c r="S60" i="1"/>
  <c r="P48" i="1"/>
  <c r="S48" i="1"/>
  <c r="P856" i="1"/>
  <c r="P725" i="1"/>
  <c r="P306" i="1"/>
  <c r="P126" i="1"/>
  <c r="S1150" i="1"/>
  <c r="S1017" i="1"/>
  <c r="S694" i="1"/>
  <c r="S611" i="1"/>
  <c r="S491" i="1"/>
  <c r="S297" i="1"/>
  <c r="S177" i="1"/>
  <c r="S131" i="1"/>
  <c r="S130" i="1"/>
  <c r="P646" i="1"/>
  <c r="S646" i="1"/>
  <c r="P70" i="1"/>
  <c r="S70" i="1"/>
  <c r="P1209" i="1"/>
  <c r="S1209" i="1"/>
  <c r="P1173" i="1"/>
  <c r="S1173" i="1"/>
  <c r="P1005" i="1"/>
  <c r="S1005" i="1"/>
  <c r="P897" i="1"/>
  <c r="S897" i="1"/>
  <c r="P345" i="1"/>
  <c r="S345" i="1"/>
  <c r="S28" i="1"/>
  <c r="P28" i="1"/>
  <c r="P1182" i="1"/>
  <c r="P1037" i="1"/>
  <c r="S1205" i="1"/>
  <c r="S249" i="1"/>
  <c r="S1220" i="1"/>
  <c r="P1220" i="1"/>
  <c r="S1052" i="1"/>
  <c r="P1052" i="1"/>
  <c r="P1004" i="1"/>
  <c r="S1004" i="1"/>
  <c r="P836" i="1"/>
  <c r="S836" i="1"/>
  <c r="S704" i="1"/>
  <c r="P704" i="1"/>
  <c r="P524" i="1"/>
  <c r="S524" i="1"/>
  <c r="S464" i="1"/>
  <c r="P464" i="1"/>
  <c r="P428" i="1"/>
  <c r="S428" i="1"/>
  <c r="S320" i="1"/>
  <c r="P320" i="1"/>
  <c r="P260" i="1"/>
  <c r="S260" i="1"/>
  <c r="P224" i="1"/>
  <c r="S224" i="1"/>
  <c r="P188" i="1"/>
  <c r="S188" i="1"/>
  <c r="P152" i="1"/>
  <c r="S152" i="1"/>
  <c r="P68" i="1"/>
  <c r="S68" i="1"/>
  <c r="S1191" i="1"/>
  <c r="P1191" i="1"/>
  <c r="S1107" i="1"/>
  <c r="P1107" i="1"/>
  <c r="S843" i="1"/>
  <c r="P843" i="1"/>
  <c r="S327" i="1"/>
  <c r="P327" i="1"/>
  <c r="P1123" i="1"/>
  <c r="P943" i="1"/>
  <c r="P474" i="1"/>
  <c r="P352" i="1"/>
  <c r="P164" i="1"/>
  <c r="S1197" i="1"/>
  <c r="S978" i="1"/>
  <c r="S669" i="1"/>
  <c r="P779" i="1"/>
  <c r="S779" i="1"/>
  <c r="P706" i="1"/>
  <c r="S706" i="1"/>
  <c r="P1219" i="1"/>
  <c r="P1171" i="1"/>
  <c r="P1063" i="1"/>
  <c r="P967" i="1"/>
  <c r="P907" i="1"/>
  <c r="P847" i="1"/>
  <c r="P799" i="1"/>
  <c r="P727" i="1"/>
  <c r="P607" i="1"/>
  <c r="P407" i="1"/>
  <c r="S407" i="1"/>
  <c r="P35" i="1"/>
  <c r="S35" i="1"/>
  <c r="P438" i="1"/>
  <c r="P1006" i="1"/>
  <c r="S1006" i="1"/>
  <c r="P946" i="1"/>
  <c r="S946" i="1"/>
  <c r="P898" i="1"/>
  <c r="S898" i="1"/>
  <c r="P802" i="1"/>
  <c r="S802" i="1"/>
  <c r="P766" i="1"/>
  <c r="S766" i="1"/>
  <c r="S670" i="1"/>
  <c r="P670" i="1"/>
  <c r="P849" i="1"/>
  <c r="S849" i="1"/>
  <c r="P777" i="1"/>
  <c r="S777" i="1"/>
  <c r="S705" i="1"/>
  <c r="P705" i="1"/>
  <c r="S477" i="1"/>
  <c r="P477" i="1"/>
  <c r="P441" i="1"/>
  <c r="S441" i="1"/>
  <c r="S321" i="1"/>
  <c r="P321" i="1"/>
  <c r="P225" i="1"/>
  <c r="S225" i="1"/>
  <c r="P153" i="1"/>
  <c r="S153" i="1"/>
  <c r="P93" i="1"/>
  <c r="S93" i="1"/>
  <c r="S880" i="1"/>
  <c r="P880" i="1"/>
  <c r="S844" i="1"/>
  <c r="P844" i="1"/>
  <c r="P1086" i="1"/>
  <c r="S1066" i="1"/>
  <c r="P1172" i="1"/>
  <c r="S1172" i="1"/>
  <c r="P1112" i="1"/>
  <c r="S1112" i="1"/>
  <c r="S1076" i="1"/>
  <c r="P1076" i="1"/>
  <c r="S1040" i="1"/>
  <c r="P1040" i="1"/>
  <c r="P1016" i="1"/>
  <c r="S1016" i="1"/>
  <c r="S956" i="1"/>
  <c r="P956" i="1"/>
  <c r="P920" i="1"/>
  <c r="S920" i="1"/>
  <c r="P848" i="1"/>
  <c r="S848" i="1"/>
  <c r="S812" i="1"/>
  <c r="P812" i="1"/>
  <c r="P764" i="1"/>
  <c r="S764" i="1"/>
  <c r="P728" i="1"/>
  <c r="S728" i="1"/>
  <c r="S596" i="1"/>
  <c r="P596" i="1"/>
  <c r="P572" i="1"/>
  <c r="S572" i="1"/>
  <c r="S536" i="1"/>
  <c r="P536" i="1"/>
  <c r="S476" i="1"/>
  <c r="P476" i="1"/>
  <c r="P440" i="1"/>
  <c r="S440" i="1"/>
  <c r="P284" i="1"/>
  <c r="S284" i="1"/>
  <c r="P212" i="1"/>
  <c r="S212" i="1"/>
  <c r="S140" i="1"/>
  <c r="P140" i="1"/>
  <c r="S44" i="1"/>
  <c r="P44" i="1"/>
  <c r="P1230" i="1"/>
  <c r="P1036" i="1"/>
  <c r="P771" i="1"/>
  <c r="P412" i="1"/>
  <c r="P236" i="1"/>
  <c r="P113" i="1"/>
  <c r="S1125" i="1"/>
  <c r="S1065" i="1"/>
  <c r="S454" i="1"/>
  <c r="P1195" i="1"/>
  <c r="P1159" i="1"/>
  <c r="P1135" i="1"/>
  <c r="P1075" i="1"/>
  <c r="P1003" i="1"/>
  <c r="P979" i="1"/>
  <c r="P919" i="1"/>
  <c r="P883" i="1"/>
  <c r="P859" i="1"/>
  <c r="P823" i="1"/>
  <c r="P775" i="1"/>
  <c r="P751" i="1"/>
  <c r="P715" i="1"/>
  <c r="P691" i="1"/>
  <c r="P667" i="1"/>
  <c r="P643" i="1"/>
  <c r="P619" i="1"/>
  <c r="P583" i="1"/>
  <c r="P559" i="1"/>
  <c r="P535" i="1"/>
  <c r="P31" i="1"/>
  <c r="S31" i="1"/>
  <c r="S1106" i="1"/>
  <c r="P1106" i="1"/>
  <c r="S1022" i="1"/>
  <c r="P1022" i="1"/>
  <c r="S602" i="1"/>
  <c r="P602" i="1"/>
  <c r="P578" i="1"/>
  <c r="S578" i="1"/>
  <c r="S422" i="1"/>
  <c r="P422" i="1"/>
  <c r="P1180" i="1"/>
  <c r="P1029" i="1"/>
  <c r="P928" i="1"/>
  <c r="P411" i="1"/>
  <c r="P162" i="1"/>
  <c r="P39" i="1"/>
  <c r="S1124" i="1"/>
  <c r="S976" i="1"/>
  <c r="S743" i="1"/>
  <c r="S247" i="1"/>
  <c r="P1194" i="1"/>
  <c r="P1158" i="1"/>
  <c r="P1134" i="1"/>
  <c r="P1110" i="1"/>
  <c r="P1074" i="1"/>
  <c r="P1050" i="1"/>
  <c r="P1026" i="1"/>
  <c r="P1002" i="1"/>
  <c r="P954" i="1"/>
  <c r="P930" i="1"/>
  <c r="P906" i="1"/>
  <c r="P870" i="1"/>
  <c r="P846" i="1"/>
  <c r="P774" i="1"/>
  <c r="P738" i="1"/>
  <c r="P714" i="1"/>
  <c r="P690" i="1"/>
  <c r="P666" i="1"/>
  <c r="P642" i="1"/>
  <c r="P606" i="1"/>
  <c r="P558" i="1"/>
  <c r="P534" i="1"/>
  <c r="P486" i="1"/>
  <c r="P462" i="1"/>
  <c r="P414" i="1"/>
  <c r="P390" i="1"/>
  <c r="P366" i="1"/>
  <c r="P330" i="1"/>
  <c r="P282" i="1"/>
  <c r="P258" i="1"/>
  <c r="P198" i="1"/>
  <c r="P174" i="1"/>
  <c r="P150" i="1"/>
  <c r="P90" i="1"/>
  <c r="P66" i="1"/>
  <c r="P42" i="1"/>
  <c r="P18" i="1"/>
  <c r="S1189" i="1"/>
  <c r="P1189" i="1"/>
  <c r="S1165" i="1"/>
  <c r="P1165" i="1"/>
  <c r="S673" i="1"/>
  <c r="P673" i="1"/>
  <c r="S25" i="1"/>
  <c r="P25" i="1"/>
  <c r="P1121" i="1"/>
  <c r="P344" i="1"/>
  <c r="S119" i="1"/>
  <c r="P1073" i="1"/>
  <c r="P989" i="1"/>
  <c r="P929" i="1"/>
  <c r="P773" i="1"/>
  <c r="P509" i="1"/>
  <c r="P437" i="1"/>
  <c r="P413" i="1"/>
  <c r="P281" i="1"/>
  <c r="P101" i="1"/>
  <c r="S1176" i="1"/>
  <c r="P1213" i="1"/>
  <c r="P1120" i="1"/>
  <c r="P926" i="1"/>
  <c r="P761" i="1"/>
  <c r="P698" i="1"/>
  <c r="P581" i="1"/>
  <c r="P448" i="1"/>
  <c r="P279" i="1"/>
  <c r="P229" i="1"/>
  <c r="P157" i="1"/>
  <c r="S1187" i="1"/>
  <c r="S1113" i="1"/>
  <c r="S969" i="1"/>
  <c r="S740" i="1"/>
  <c r="S623" i="1"/>
  <c r="S323" i="1"/>
  <c r="S118" i="1"/>
  <c r="P964" i="1"/>
  <c r="P772" i="1"/>
  <c r="P700" i="1"/>
  <c r="P604" i="1"/>
  <c r="P496" i="1"/>
  <c r="P460" i="1"/>
  <c r="P424" i="1"/>
  <c r="P136" i="1"/>
  <c r="P100" i="1"/>
  <c r="P64" i="1"/>
  <c r="S1211" i="1"/>
  <c r="S1175" i="1"/>
  <c r="S1127" i="1"/>
  <c r="S827" i="1"/>
  <c r="S707" i="1"/>
  <c r="S695" i="1"/>
  <c r="S647" i="1"/>
  <c r="S575" i="1"/>
  <c r="S527" i="1"/>
  <c r="S455" i="1"/>
  <c r="P1168" i="1"/>
  <c r="P1119" i="1"/>
  <c r="P1061" i="1"/>
  <c r="P1012" i="1"/>
  <c r="P974" i="1"/>
  <c r="P864" i="1"/>
  <c r="P580" i="1"/>
  <c r="P447" i="1"/>
  <c r="P404" i="1"/>
  <c r="P156" i="1"/>
  <c r="S1186" i="1"/>
  <c r="S1102" i="1"/>
  <c r="S1031" i="1"/>
  <c r="S620" i="1"/>
  <c r="S419" i="1"/>
  <c r="S319" i="1"/>
  <c r="P59" i="1"/>
  <c r="S59" i="1"/>
  <c r="S550" i="1"/>
  <c r="P550" i="1"/>
  <c r="P94" i="1"/>
  <c r="S94" i="1"/>
  <c r="S22" i="1"/>
  <c r="P22" i="1"/>
  <c r="P1038" i="1"/>
  <c r="S574" i="1"/>
  <c r="P765" i="1"/>
  <c r="S765" i="1"/>
  <c r="P729" i="1"/>
  <c r="S729" i="1"/>
  <c r="S465" i="1"/>
  <c r="P465" i="1"/>
  <c r="S393" i="1"/>
  <c r="P393" i="1"/>
  <c r="P273" i="1"/>
  <c r="S273" i="1"/>
  <c r="P988" i="1"/>
  <c r="P114" i="1"/>
  <c r="S573" i="1"/>
  <c r="S1160" i="1"/>
  <c r="P1160" i="1"/>
  <c r="S932" i="1"/>
  <c r="P932" i="1"/>
  <c r="P896" i="1"/>
  <c r="S896" i="1"/>
  <c r="P800" i="1"/>
  <c r="S800" i="1"/>
  <c r="P716" i="1"/>
  <c r="S716" i="1"/>
  <c r="P644" i="1"/>
  <c r="S644" i="1"/>
  <c r="P416" i="1"/>
  <c r="S416" i="1"/>
  <c r="P272" i="1"/>
  <c r="S272" i="1"/>
  <c r="S128" i="1"/>
  <c r="P128" i="1"/>
  <c r="P92" i="1"/>
  <c r="S92" i="1"/>
  <c r="S20" i="1"/>
  <c r="P20" i="1"/>
  <c r="S1167" i="1"/>
  <c r="P1167" i="1"/>
  <c r="S1023" i="1"/>
  <c r="P1023" i="1"/>
  <c r="S879" i="1"/>
  <c r="P879" i="1"/>
  <c r="S255" i="1"/>
  <c r="P255" i="1"/>
  <c r="S183" i="1"/>
  <c r="P183" i="1"/>
  <c r="S27" i="1"/>
  <c r="P27" i="1"/>
  <c r="P1181" i="1"/>
  <c r="P1085" i="1"/>
  <c r="P654" i="1"/>
  <c r="P40" i="1"/>
  <c r="S248" i="1"/>
  <c r="P1207" i="1"/>
  <c r="P1111" i="1"/>
  <c r="P1087" i="1"/>
  <c r="P1051" i="1"/>
  <c r="P1015" i="1"/>
  <c r="P991" i="1"/>
  <c r="P931" i="1"/>
  <c r="P895" i="1"/>
  <c r="P871" i="1"/>
  <c r="P835" i="1"/>
  <c r="P811" i="1"/>
  <c r="P787" i="1"/>
  <c r="P763" i="1"/>
  <c r="P739" i="1"/>
  <c r="P703" i="1"/>
  <c r="P679" i="1"/>
  <c r="P655" i="1"/>
  <c r="P631" i="1"/>
  <c r="P595" i="1"/>
  <c r="P571" i="1"/>
  <c r="P547" i="1"/>
  <c r="P211" i="1"/>
  <c r="S211" i="1"/>
  <c r="P163" i="1"/>
  <c r="S163" i="1"/>
  <c r="P67" i="1"/>
  <c r="S67" i="1"/>
  <c r="P7" i="1"/>
  <c r="X4" i="1" s="1"/>
  <c r="S1190" i="1"/>
  <c r="P1190" i="1"/>
  <c r="S1166" i="1"/>
  <c r="P1166" i="1"/>
  <c r="S878" i="1"/>
  <c r="P878" i="1"/>
  <c r="S842" i="1"/>
  <c r="P842" i="1"/>
  <c r="S746" i="1"/>
  <c r="P746" i="1"/>
  <c r="S674" i="1"/>
  <c r="P674" i="1"/>
  <c r="S566" i="1"/>
  <c r="P566" i="1"/>
  <c r="S530" i="1"/>
  <c r="P530" i="1"/>
  <c r="S326" i="1"/>
  <c r="P326" i="1"/>
  <c r="S254" i="1"/>
  <c r="P254" i="1"/>
  <c r="S182" i="1"/>
  <c r="P182" i="1"/>
  <c r="S26" i="1"/>
  <c r="P26" i="1"/>
  <c r="P1229" i="1"/>
  <c r="P1122" i="1"/>
  <c r="P1084" i="1"/>
  <c r="P977" i="1"/>
  <c r="P882" i="1"/>
  <c r="P770" i="1"/>
  <c r="P653" i="1"/>
  <c r="P473" i="1"/>
  <c r="P351" i="1"/>
  <c r="P234" i="1"/>
  <c r="P87" i="1"/>
  <c r="S1196" i="1"/>
  <c r="S1064" i="1"/>
  <c r="S668" i="1"/>
  <c r="S452" i="1"/>
  <c r="S129" i="1"/>
  <c r="P1218" i="1"/>
  <c r="P1146" i="1"/>
  <c r="P1098" i="1"/>
  <c r="P1014" i="1"/>
  <c r="P990" i="1"/>
  <c r="P966" i="1"/>
  <c r="P942" i="1"/>
  <c r="P918" i="1"/>
  <c r="P894" i="1"/>
  <c r="P858" i="1"/>
  <c r="P834" i="1"/>
  <c r="P810" i="1"/>
  <c r="P786" i="1"/>
  <c r="P702" i="1"/>
  <c r="P678" i="1"/>
  <c r="P618" i="1"/>
  <c r="P594" i="1"/>
  <c r="P570" i="1"/>
  <c r="P546" i="1"/>
  <c r="P522" i="1"/>
  <c r="P498" i="1"/>
  <c r="P450" i="1"/>
  <c r="P426" i="1"/>
  <c r="P402" i="1"/>
  <c r="P354" i="1"/>
  <c r="P318" i="1"/>
  <c r="P294" i="1"/>
  <c r="P270" i="1"/>
  <c r="P246" i="1"/>
  <c r="P222" i="1"/>
  <c r="P186" i="1"/>
  <c r="P138" i="1"/>
  <c r="P102" i="1"/>
  <c r="P78" i="1"/>
  <c r="P54" i="1"/>
  <c r="P30" i="1"/>
  <c r="S1105" i="1"/>
  <c r="P1105" i="1"/>
  <c r="S1021" i="1"/>
  <c r="P1021" i="1"/>
  <c r="S841" i="1"/>
  <c r="P841" i="1"/>
  <c r="S745" i="1"/>
  <c r="P745" i="1"/>
  <c r="S601" i="1"/>
  <c r="P601" i="1"/>
  <c r="P577" i="1"/>
  <c r="S577" i="1"/>
  <c r="S565" i="1"/>
  <c r="P565" i="1"/>
  <c r="P529" i="1"/>
  <c r="S529" i="1"/>
  <c r="S253" i="1"/>
  <c r="P253" i="1"/>
  <c r="S181" i="1"/>
  <c r="P181" i="1"/>
  <c r="P49" i="1"/>
  <c r="S49" i="1"/>
  <c r="P37" i="1"/>
  <c r="S37" i="1"/>
  <c r="S13" i="1"/>
  <c r="P13" i="1"/>
  <c r="P1072" i="1"/>
  <c r="P927" i="1"/>
  <c r="P881" i="1"/>
  <c r="P825" i="1"/>
  <c r="P699" i="1"/>
  <c r="P652" i="1"/>
  <c r="P472" i="1"/>
  <c r="P406" i="1"/>
  <c r="P280" i="1"/>
  <c r="P233" i="1"/>
  <c r="P158" i="1"/>
  <c r="P85" i="1"/>
  <c r="P38" i="1"/>
  <c r="S1188" i="1"/>
  <c r="S1114" i="1"/>
  <c r="S860" i="1"/>
  <c r="S742" i="1"/>
  <c r="S548" i="1"/>
  <c r="S439" i="1"/>
  <c r="S325" i="1"/>
  <c r="P1157" i="1"/>
  <c r="P1013" i="1"/>
  <c r="P965" i="1"/>
  <c r="P605" i="1"/>
  <c r="P497" i="1"/>
  <c r="P461" i="1"/>
  <c r="P425" i="1"/>
  <c r="P353" i="1"/>
  <c r="P137" i="1"/>
  <c r="P65" i="1"/>
  <c r="S1212" i="1"/>
  <c r="S1128" i="1"/>
  <c r="P1169" i="1"/>
  <c r="P975" i="1"/>
  <c r="P824" i="1"/>
  <c r="P648" i="1"/>
  <c r="P1215" i="1"/>
  <c r="P903" i="1"/>
  <c r="P867" i="1"/>
  <c r="P603" i="1"/>
  <c r="P495" i="1"/>
  <c r="P423" i="1"/>
  <c r="P63" i="1"/>
  <c r="S1210" i="1"/>
  <c r="S1174" i="1"/>
  <c r="S1126" i="1"/>
  <c r="P1118" i="1"/>
  <c r="P1060" i="1"/>
  <c r="P1011" i="1"/>
  <c r="P973" i="1"/>
  <c r="P915" i="1"/>
  <c r="P752" i="1"/>
  <c r="P629" i="1"/>
  <c r="P579" i="1"/>
  <c r="P513" i="1"/>
  <c r="P446" i="1"/>
  <c r="P209" i="1"/>
  <c r="P155" i="1"/>
  <c r="S1101" i="1"/>
  <c r="S1030" i="1"/>
  <c r="S500" i="1"/>
  <c r="S418" i="1"/>
  <c r="S204" i="1"/>
  <c r="S115" i="1"/>
  <c r="P1217" i="1"/>
  <c r="P1145" i="1"/>
  <c r="P1097" i="1"/>
  <c r="P1001" i="1"/>
  <c r="P953" i="1"/>
  <c r="P905" i="1"/>
  <c r="P869" i="1"/>
  <c r="P845" i="1"/>
  <c r="P821" i="1"/>
  <c r="P785" i="1"/>
  <c r="P737" i="1"/>
  <c r="P701" i="1"/>
  <c r="P677" i="1"/>
  <c r="P641" i="1"/>
  <c r="P557" i="1"/>
  <c r="P389" i="1"/>
  <c r="P329" i="1"/>
  <c r="P269" i="1"/>
  <c r="P245" i="1"/>
  <c r="P185" i="1"/>
  <c r="P161" i="1"/>
  <c r="P125" i="1"/>
  <c r="P77" i="1"/>
  <c r="P53" i="1"/>
  <c r="P29" i="1"/>
  <c r="S1200" i="1"/>
  <c r="S1164" i="1"/>
  <c r="S1140" i="1"/>
  <c r="S1116" i="1"/>
  <c r="S960" i="1"/>
  <c r="S936" i="1"/>
  <c r="S780" i="1"/>
  <c r="S384" i="1"/>
  <c r="S288" i="1"/>
  <c r="S72" i="1"/>
  <c r="P1132" i="1"/>
  <c r="P1108" i="1"/>
  <c r="P1024" i="1"/>
  <c r="P1000" i="1"/>
  <c r="P940" i="1"/>
  <c r="P904" i="1"/>
  <c r="P832" i="1"/>
  <c r="P808" i="1"/>
  <c r="P748" i="1"/>
  <c r="P688" i="1"/>
  <c r="P664" i="1"/>
  <c r="P640" i="1"/>
  <c r="P616" i="1"/>
  <c r="P592" i="1"/>
  <c r="P568" i="1"/>
  <c r="P544" i="1"/>
  <c r="P520" i="1"/>
  <c r="P436" i="1"/>
  <c r="P388" i="1"/>
  <c r="P364" i="1"/>
  <c r="P328" i="1"/>
  <c r="P256" i="1"/>
  <c r="P232" i="1"/>
  <c r="P208" i="1"/>
  <c r="P184" i="1"/>
  <c r="P160" i="1"/>
  <c r="P112" i="1"/>
  <c r="P76" i="1"/>
  <c r="P52" i="1"/>
  <c r="P4" i="1"/>
  <c r="S1223" i="1"/>
  <c r="S1199" i="1"/>
  <c r="S1163" i="1"/>
  <c r="S1139" i="1"/>
  <c r="S1115" i="1"/>
  <c r="S1091" i="1"/>
  <c r="S1043" i="1"/>
  <c r="S1019" i="1"/>
  <c r="S995" i="1"/>
  <c r="S971" i="1"/>
  <c r="S947" i="1"/>
  <c r="S923" i="1"/>
  <c r="S899" i="1"/>
  <c r="S875" i="1"/>
  <c r="S851" i="1"/>
  <c r="S791" i="1"/>
  <c r="S767" i="1"/>
  <c r="S755" i="1"/>
  <c r="S683" i="1"/>
  <c r="S671" i="1"/>
  <c r="S635" i="1"/>
  <c r="S599" i="1"/>
  <c r="S587" i="1"/>
  <c r="S563" i="1"/>
  <c r="S551" i="1"/>
  <c r="S539" i="1"/>
  <c r="S515" i="1"/>
  <c r="S479" i="1"/>
  <c r="S467" i="1"/>
  <c r="S443" i="1"/>
  <c r="S431" i="1"/>
  <c r="S395" i="1"/>
  <c r="S383" i="1"/>
  <c r="S371" i="1"/>
  <c r="S359" i="1"/>
  <c r="S347" i="1"/>
  <c r="S335" i="1"/>
  <c r="S311" i="1"/>
  <c r="S287" i="1"/>
  <c r="S275" i="1"/>
  <c r="S263" i="1"/>
  <c r="S227" i="1"/>
  <c r="S203" i="1"/>
  <c r="S167" i="1"/>
  <c r="S107" i="1"/>
  <c r="S71" i="1"/>
  <c r="S47" i="1"/>
  <c r="P1227" i="1"/>
  <c r="P1155" i="1"/>
  <c r="P1131" i="1"/>
  <c r="P1083" i="1"/>
  <c r="P1035" i="1"/>
  <c r="P963" i="1"/>
  <c r="P939" i="1"/>
  <c r="P807" i="1"/>
  <c r="P783" i="1"/>
  <c r="P747" i="1"/>
  <c r="P711" i="1"/>
  <c r="P687" i="1"/>
  <c r="P663" i="1"/>
  <c r="P639" i="1"/>
  <c r="P591" i="1"/>
  <c r="P567" i="1"/>
  <c r="P519" i="1"/>
  <c r="P471" i="1"/>
  <c r="P435" i="1"/>
  <c r="P399" i="1"/>
  <c r="P375" i="1"/>
  <c r="P339" i="1"/>
  <c r="P315" i="1"/>
  <c r="P267" i="1"/>
  <c r="P231" i="1"/>
  <c r="P207" i="1"/>
  <c r="P159" i="1"/>
  <c r="P111" i="1"/>
  <c r="P75" i="1"/>
  <c r="P15" i="1"/>
  <c r="S1222" i="1"/>
  <c r="S1198" i="1"/>
  <c r="S1138" i="1"/>
  <c r="S1078" i="1"/>
  <c r="S934" i="1"/>
  <c r="S502" i="1"/>
  <c r="S382" i="1"/>
  <c r="S166" i="1"/>
  <c r="P1130" i="1"/>
  <c r="P1070" i="1"/>
  <c r="P1046" i="1"/>
  <c r="P818" i="1"/>
  <c r="P794" i="1"/>
  <c r="P758" i="1"/>
  <c r="P734" i="1"/>
  <c r="P710" i="1"/>
  <c r="P686" i="1"/>
  <c r="P482" i="1"/>
  <c r="P458" i="1"/>
  <c r="P410" i="1"/>
  <c r="P386" i="1"/>
  <c r="P338" i="1"/>
  <c r="P290" i="1"/>
  <c r="P266" i="1"/>
  <c r="P170" i="1"/>
  <c r="P122" i="1"/>
  <c r="P98" i="1"/>
  <c r="S993" i="1"/>
  <c r="S957" i="1"/>
  <c r="S921" i="1"/>
  <c r="S801" i="1"/>
  <c r="P1193" i="1"/>
  <c r="P1133" i="1"/>
  <c r="P1109" i="1"/>
  <c r="P1049" i="1"/>
  <c r="P1025" i="1"/>
  <c r="P941" i="1"/>
  <c r="P917" i="1"/>
  <c r="P833" i="1"/>
  <c r="P809" i="1"/>
  <c r="P749" i="1"/>
  <c r="P713" i="1"/>
  <c r="P689" i="1"/>
  <c r="P665" i="1"/>
  <c r="P617" i="1"/>
  <c r="P593" i="1"/>
  <c r="P569" i="1"/>
  <c r="P545" i="1"/>
  <c r="P533" i="1"/>
  <c r="P521" i="1"/>
  <c r="P485" i="1"/>
  <c r="P449" i="1"/>
  <c r="P401" i="1"/>
  <c r="P365" i="1"/>
  <c r="P341" i="1"/>
  <c r="P317" i="1"/>
  <c r="P293" i="1"/>
  <c r="P257" i="1"/>
  <c r="P221" i="1"/>
  <c r="P197" i="1"/>
  <c r="P173" i="1"/>
  <c r="P149" i="1"/>
  <c r="P89" i="1"/>
  <c r="P41" i="1"/>
  <c r="P17" i="1"/>
  <c r="S1224" i="1"/>
  <c r="S1152" i="1"/>
  <c r="S1104" i="1"/>
  <c r="S1032" i="1"/>
  <c r="S876" i="1"/>
  <c r="S720" i="1"/>
  <c r="S624" i="1"/>
  <c r="S348" i="1"/>
  <c r="S108" i="1"/>
  <c r="P1216" i="1"/>
  <c r="P1192" i="1"/>
  <c r="P1144" i="1"/>
  <c r="P1096" i="1"/>
  <c r="P1048" i="1"/>
  <c r="P952" i="1"/>
  <c r="P916" i="1"/>
  <c r="P868" i="1"/>
  <c r="P820" i="1"/>
  <c r="P784" i="1"/>
  <c r="P760" i="1"/>
  <c r="P736" i="1"/>
  <c r="P712" i="1"/>
  <c r="P676" i="1"/>
  <c r="P628" i="1"/>
  <c r="P556" i="1"/>
  <c r="P532" i="1"/>
  <c r="P508" i="1"/>
  <c r="P400" i="1"/>
  <c r="P376" i="1"/>
  <c r="P340" i="1"/>
  <c r="P316" i="1"/>
  <c r="P292" i="1"/>
  <c r="P268" i="1"/>
  <c r="P244" i="1"/>
  <c r="P220" i="1"/>
  <c r="P196" i="1"/>
  <c r="P172" i="1"/>
  <c r="P148" i="1"/>
  <c r="P88" i="1"/>
  <c r="P16" i="1"/>
  <c r="S1151" i="1"/>
  <c r="S1103" i="1"/>
  <c r="S1079" i="1"/>
  <c r="S1055" i="1"/>
  <c r="S1007" i="1"/>
  <c r="S983" i="1"/>
  <c r="S959" i="1"/>
  <c r="S935" i="1"/>
  <c r="S911" i="1"/>
  <c r="S887" i="1"/>
  <c r="S863" i="1"/>
  <c r="S839" i="1"/>
  <c r="S815" i="1"/>
  <c r="S719" i="1"/>
  <c r="S659" i="1"/>
  <c r="S503" i="1"/>
  <c r="P1179" i="1"/>
  <c r="P1071" i="1"/>
  <c r="P1047" i="1"/>
  <c r="P987" i="1"/>
  <c r="P819" i="1"/>
  <c r="P795" i="1"/>
  <c r="P759" i="1"/>
  <c r="P735" i="1"/>
  <c r="P675" i="1"/>
  <c r="P651" i="1"/>
  <c r="P627" i="1"/>
  <c r="P555" i="1"/>
  <c r="P531" i="1"/>
  <c r="P507" i="1"/>
  <c r="P459" i="1"/>
  <c r="P387" i="1"/>
  <c r="P363" i="1"/>
  <c r="P291" i="1"/>
  <c r="P243" i="1"/>
  <c r="P219" i="1"/>
  <c r="P195" i="1"/>
  <c r="P171" i="1"/>
  <c r="P147" i="1"/>
  <c r="P123" i="1"/>
  <c r="P99" i="1"/>
  <c r="S3" i="1"/>
  <c r="S1162" i="1"/>
  <c r="S1054" i="1"/>
  <c r="S598" i="1"/>
  <c r="S478" i="1"/>
  <c r="S322" i="1"/>
  <c r="S226" i="1"/>
  <c r="P1226" i="1"/>
  <c r="P1178" i="1"/>
  <c r="P1154" i="1"/>
  <c r="P1082" i="1"/>
  <c r="P1034" i="1"/>
  <c r="P986" i="1"/>
  <c r="P962" i="1"/>
  <c r="P938" i="1"/>
  <c r="P890" i="1"/>
  <c r="P854" i="1"/>
  <c r="P806" i="1"/>
  <c r="P1153" i="1"/>
  <c r="P1069" i="1"/>
  <c r="P1045" i="1"/>
  <c r="P961" i="1"/>
  <c r="P877" i="1"/>
  <c r="P805" i="1"/>
  <c r="P757" i="1"/>
  <c r="P709" i="1"/>
  <c r="P685" i="1"/>
  <c r="P457" i="1"/>
  <c r="P409" i="1"/>
  <c r="P385" i="1"/>
  <c r="P289" i="1"/>
  <c r="P121" i="1"/>
  <c r="P97" i="1"/>
  <c r="S1221" i="1"/>
  <c r="S1185" i="1"/>
  <c r="S1161" i="1"/>
  <c r="S1149" i="1"/>
  <c r="S1137" i="1"/>
  <c r="S1089" i="1"/>
  <c r="S1077" i="1"/>
  <c r="S1053" i="1"/>
  <c r="S1041" i="1"/>
  <c r="S933" i="1"/>
  <c r="S909" i="1"/>
  <c r="S885" i="1"/>
  <c r="S873" i="1"/>
  <c r="S861" i="1"/>
  <c r="S837" i="1"/>
  <c r="S813" i="1"/>
  <c r="S789" i="1"/>
  <c r="S753" i="1"/>
  <c r="S741" i="1"/>
  <c r="S717" i="1"/>
  <c r="S693" i="1"/>
  <c r="S681" i="1"/>
  <c r="S657" i="1"/>
  <c r="S645" i="1"/>
  <c r="S633" i="1"/>
  <c r="S621" i="1"/>
  <c r="S609" i="1"/>
  <c r="S597" i="1"/>
  <c r="S585" i="1"/>
  <c r="S561" i="1"/>
  <c r="S549" i="1"/>
  <c r="S537" i="1"/>
  <c r="S381" i="1"/>
  <c r="S285" i="1"/>
  <c r="S105" i="1"/>
  <c r="S57" i="1"/>
  <c r="S33" i="1"/>
  <c r="S9" i="1"/>
  <c r="P782" i="1"/>
  <c r="P662" i="1"/>
  <c r="P650" i="1"/>
  <c r="P638" i="1"/>
  <c r="P626" i="1"/>
  <c r="P590" i="1"/>
  <c r="P554" i="1"/>
  <c r="P518" i="1"/>
  <c r="P506" i="1"/>
  <c r="P494" i="1"/>
  <c r="P470" i="1"/>
  <c r="P434" i="1"/>
  <c r="P398" i="1"/>
  <c r="P374" i="1"/>
  <c r="P362" i="1"/>
  <c r="P350" i="1"/>
  <c r="P314" i="1"/>
  <c r="P278" i="1"/>
  <c r="P242" i="1"/>
  <c r="P230" i="1"/>
  <c r="P218" i="1"/>
  <c r="P206" i="1"/>
  <c r="P146" i="1"/>
  <c r="P110" i="1"/>
  <c r="P86" i="1"/>
  <c r="P74" i="1"/>
  <c r="P62" i="1"/>
  <c r="P14" i="1"/>
  <c r="P1225" i="1"/>
  <c r="P1177" i="1"/>
  <c r="P1129" i="1"/>
  <c r="P1081" i="1"/>
  <c r="P1033" i="1"/>
  <c r="P985" i="1"/>
  <c r="P937" i="1"/>
  <c r="P889" i="1"/>
  <c r="P853" i="1"/>
  <c r="P817" i="1"/>
  <c r="P793" i="1"/>
  <c r="P781" i="1"/>
  <c r="P769" i="1"/>
  <c r="P733" i="1"/>
  <c r="P697" i="1"/>
  <c r="P661" i="1"/>
  <c r="P649" i="1"/>
  <c r="P637" i="1"/>
  <c r="P625" i="1"/>
  <c r="P505" i="1"/>
  <c r="P493" i="1"/>
  <c r="P481" i="1"/>
  <c r="P469" i="1"/>
  <c r="P433" i="1"/>
  <c r="P397" i="1"/>
  <c r="P361" i="1"/>
  <c r="P349" i="1"/>
  <c r="P337" i="1"/>
  <c r="P313" i="1"/>
  <c r="P277" i="1"/>
  <c r="P241" i="1"/>
  <c r="P217" i="1"/>
  <c r="P205" i="1"/>
  <c r="P169" i="1"/>
  <c r="P145" i="1"/>
  <c r="P133" i="1"/>
  <c r="P109" i="1"/>
  <c r="P73" i="1"/>
  <c r="P61" i="1"/>
  <c r="S1232" i="1"/>
  <c r="S1184" i="1"/>
  <c r="S1136" i="1"/>
  <c r="S1088" i="1"/>
  <c r="S1028" i="1"/>
  <c r="S992" i="1"/>
  <c r="S908" i="1"/>
  <c r="S884" i="1"/>
  <c r="S632" i="1"/>
  <c r="S608" i="1"/>
  <c r="S560" i="1"/>
  <c r="S380" i="1"/>
  <c r="S356" i="1"/>
  <c r="S332" i="1"/>
  <c r="S308" i="1"/>
  <c r="S56" i="1"/>
  <c r="S32" i="1"/>
  <c r="S523" i="1"/>
  <c r="S487" i="1"/>
  <c r="S475" i="1"/>
  <c r="S451" i="1"/>
  <c r="S427" i="1"/>
  <c r="S415" i="1"/>
  <c r="S403" i="1"/>
  <c r="S391" i="1"/>
  <c r="S379" i="1"/>
  <c r="S355" i="1"/>
  <c r="S331" i="1"/>
  <c r="S307" i="1"/>
  <c r="S295" i="1"/>
  <c r="S283" i="1"/>
  <c r="S259" i="1"/>
  <c r="S235" i="1"/>
  <c r="S199" i="1"/>
  <c r="S187" i="1"/>
  <c r="S151" i="1"/>
  <c r="S139" i="1"/>
  <c r="S127" i="1"/>
  <c r="S103" i="1"/>
  <c r="S91" i="1"/>
  <c r="S79" i="1"/>
  <c r="S55" i="1"/>
  <c r="S43" i="1"/>
  <c r="S1056" i="1"/>
  <c r="S1008" i="1"/>
  <c r="S984" i="1"/>
  <c r="S972" i="1"/>
  <c r="S948" i="1"/>
  <c r="S900" i="1"/>
  <c r="S888" i="1"/>
  <c r="S852" i="1"/>
  <c r="S840" i="1"/>
  <c r="S816" i="1"/>
  <c r="S804" i="1"/>
  <c r="S792" i="1"/>
  <c r="S768" i="1"/>
  <c r="S756" i="1"/>
  <c r="S744" i="1"/>
  <c r="S708" i="1"/>
  <c r="S696" i="1"/>
  <c r="S660" i="1"/>
  <c r="S612" i="1"/>
  <c r="S600" i="1"/>
  <c r="S588" i="1"/>
  <c r="S564" i="1"/>
  <c r="S540" i="1"/>
  <c r="S516" i="1"/>
  <c r="S504" i="1"/>
  <c r="S492" i="1"/>
  <c r="S468" i="1"/>
  <c r="S444" i="1"/>
  <c r="S420" i="1"/>
  <c r="S408" i="1"/>
  <c r="S372" i="1"/>
  <c r="S324" i="1"/>
  <c r="S312" i="1"/>
  <c r="S276" i="1"/>
  <c r="S264" i="1"/>
  <c r="S240" i="1"/>
  <c r="S228" i="1"/>
  <c r="S216" i="1"/>
  <c r="S192" i="1"/>
  <c r="S180" i="1"/>
  <c r="S168" i="1"/>
  <c r="S132" i="1"/>
  <c r="S120" i="1"/>
  <c r="S84" i="1"/>
  <c r="S36" i="1"/>
  <c r="S24" i="1"/>
  <c r="X7" i="1" s="1"/>
  <c r="S12" i="1"/>
  <c r="S239" i="1"/>
  <c r="S215" i="1"/>
  <c r="S191" i="1"/>
  <c r="S179" i="1"/>
  <c r="S83" i="1"/>
  <c r="S11" i="1"/>
  <c r="S1090" i="1"/>
  <c r="S1042" i="1"/>
  <c r="S994" i="1"/>
  <c r="S970" i="1"/>
  <c r="S922" i="1"/>
  <c r="S910" i="1"/>
  <c r="S886" i="1"/>
  <c r="S874" i="1"/>
  <c r="S862" i="1"/>
  <c r="S850" i="1"/>
  <c r="S838" i="1"/>
  <c r="S826" i="1"/>
  <c r="S814" i="1"/>
  <c r="S790" i="1"/>
  <c r="S778" i="1"/>
  <c r="S754" i="1"/>
  <c r="S730" i="1"/>
  <c r="S718" i="1"/>
  <c r="S682" i="1"/>
  <c r="S658" i="1"/>
  <c r="S634" i="1"/>
  <c r="S622" i="1"/>
  <c r="S610" i="1"/>
  <c r="S586" i="1"/>
  <c r="S562" i="1"/>
  <c r="S538" i="1"/>
  <c r="S526" i="1"/>
  <c r="S514" i="1"/>
  <c r="S490" i="1"/>
  <c r="S466" i="1"/>
  <c r="S442" i="1"/>
  <c r="S430" i="1"/>
  <c r="S394" i="1"/>
  <c r="S370" i="1"/>
  <c r="S358" i="1"/>
  <c r="S346" i="1"/>
  <c r="S334" i="1"/>
  <c r="S310" i="1"/>
  <c r="S298" i="1"/>
  <c r="S286" i="1"/>
  <c r="S274" i="1"/>
  <c r="S262" i="1"/>
  <c r="S250" i="1"/>
  <c r="S238" i="1"/>
  <c r="S214" i="1"/>
  <c r="S202" i="1"/>
  <c r="S178" i="1"/>
  <c r="S154" i="1"/>
  <c r="S142" i="1"/>
  <c r="S106" i="1"/>
  <c r="S82" i="1"/>
  <c r="S58" i="1"/>
  <c r="S46" i="1"/>
  <c r="S34" i="1"/>
  <c r="S10" i="1"/>
  <c r="S525" i="1"/>
  <c r="S501" i="1"/>
  <c r="S453" i="1"/>
  <c r="S429" i="1"/>
  <c r="S405" i="1"/>
  <c r="S357" i="1"/>
  <c r="S333" i="1"/>
  <c r="S309" i="1"/>
  <c r="S261" i="1"/>
  <c r="S237" i="1"/>
  <c r="S213" i="1"/>
  <c r="S165" i="1"/>
  <c r="S141" i="1"/>
  <c r="S117" i="1"/>
  <c r="S69" i="1"/>
  <c r="S45" i="1"/>
  <c r="S21" i="1"/>
  <c r="S980" i="1"/>
  <c r="S968" i="1"/>
  <c r="S872" i="1"/>
  <c r="S776" i="1"/>
  <c r="S680" i="1"/>
  <c r="S584" i="1"/>
  <c r="S488" i="1"/>
  <c r="S392" i="1"/>
  <c r="S296" i="1"/>
  <c r="S200" i="1"/>
  <c r="S104" i="1"/>
  <c r="S8" i="1"/>
  <c r="AD104" i="5"/>
  <c r="U113" i="5"/>
  <c r="C19" i="2"/>
  <c r="D110" i="5"/>
  <c r="C18" i="2"/>
  <c r="AE3" i="5"/>
  <c r="S64" i="5"/>
  <c r="C16" i="2"/>
  <c r="AD3" i="5"/>
  <c r="O3" i="5"/>
  <c r="N105" i="5"/>
  <c r="P3" i="5"/>
  <c r="C13" i="2"/>
  <c r="AA88" i="5"/>
  <c r="J88" i="5"/>
  <c r="AB165" i="5"/>
  <c r="H163" i="5"/>
  <c r="F161" i="5"/>
  <c r="D159" i="5"/>
  <c r="Q154" i="5"/>
  <c r="Q150" i="5"/>
  <c r="T147" i="5"/>
  <c r="K145" i="5"/>
  <c r="Q140" i="5"/>
  <c r="W134" i="5"/>
  <c r="R116" i="5"/>
  <c r="B5" i="2"/>
  <c r="AA165" i="5"/>
  <c r="G163" i="5"/>
  <c r="E161" i="5"/>
  <c r="O158" i="5"/>
  <c r="H156" i="5"/>
  <c r="AC153" i="5"/>
  <c r="C151" i="5"/>
  <c r="G148" i="5"/>
  <c r="AA145" i="5"/>
  <c r="R141" i="5"/>
  <c r="I134" i="5"/>
  <c r="AC115" i="5"/>
  <c r="B19" i="2"/>
  <c r="N3" i="5"/>
  <c r="H165" i="5"/>
  <c r="F163" i="5"/>
  <c r="B160" i="5"/>
  <c r="AB157" i="5"/>
  <c r="B155" i="5"/>
  <c r="V152" i="5"/>
  <c r="B151" i="5"/>
  <c r="E148" i="5"/>
  <c r="L144" i="5"/>
  <c r="O136" i="5"/>
  <c r="AA118" i="5"/>
  <c r="U104" i="5"/>
  <c r="U86" i="5"/>
  <c r="AE82" i="5"/>
  <c r="B32" i="2"/>
  <c r="B17" i="2"/>
  <c r="C30" i="2"/>
  <c r="C15" i="2"/>
  <c r="AA3" i="5"/>
  <c r="J3" i="5"/>
  <c r="X166" i="5"/>
  <c r="H166" i="5"/>
  <c r="U165" i="5"/>
  <c r="F165" i="5"/>
  <c r="U164" i="5"/>
  <c r="E164" i="5"/>
  <c r="S163" i="5"/>
  <c r="D163" i="5"/>
  <c r="S162" i="5"/>
  <c r="B162" i="5"/>
  <c r="Q161" i="5"/>
  <c r="B161" i="5"/>
  <c r="N160" i="5"/>
  <c r="AC159" i="5"/>
  <c r="N159" i="5"/>
  <c r="AA158" i="5"/>
  <c r="L158" i="5"/>
  <c r="Z157" i="5"/>
  <c r="H157" i="5"/>
  <c r="T156" i="5"/>
  <c r="B156" i="5"/>
  <c r="P155" i="5"/>
  <c r="AC154" i="5"/>
  <c r="L154" i="5"/>
  <c r="W153" i="5"/>
  <c r="F153" i="5"/>
  <c r="T152" i="5"/>
  <c r="B152" i="5"/>
  <c r="P151" i="5"/>
  <c r="Z150" i="5"/>
  <c r="J150" i="5"/>
  <c r="W149" i="5"/>
  <c r="F149" i="5"/>
  <c r="T148" i="5"/>
  <c r="AD147" i="5"/>
  <c r="N147" i="5"/>
  <c r="Z146" i="5"/>
  <c r="J146" i="5"/>
  <c r="W145" i="5"/>
  <c r="D145" i="5"/>
  <c r="J144" i="5"/>
  <c r="I143" i="5"/>
  <c r="H142" i="5"/>
  <c r="F141" i="5"/>
  <c r="C140" i="5"/>
  <c r="B139" i="5"/>
  <c r="Y137" i="5"/>
  <c r="G136" i="5"/>
  <c r="D134" i="5"/>
  <c r="AA131" i="5"/>
  <c r="P129" i="5"/>
  <c r="C127" i="5"/>
  <c r="R124" i="5"/>
  <c r="U121" i="5"/>
  <c r="V118" i="5"/>
  <c r="W115" i="5"/>
  <c r="S112" i="5"/>
  <c r="AE108" i="5"/>
  <c r="J102" i="5"/>
  <c r="O81" i="5"/>
  <c r="C31" i="2"/>
  <c r="Y166" i="5"/>
  <c r="V164" i="5"/>
  <c r="T162" i="5"/>
  <c r="C161" i="5"/>
  <c r="M158" i="5"/>
  <c r="V156" i="5"/>
  <c r="M154" i="5"/>
  <c r="K150" i="5"/>
  <c r="B148" i="5"/>
  <c r="AA146" i="5"/>
  <c r="L142" i="5"/>
  <c r="H140" i="5"/>
  <c r="I136" i="5"/>
  <c r="AC131" i="5"/>
  <c r="E127" i="5"/>
  <c r="B109" i="5"/>
  <c r="B31" i="2"/>
  <c r="B15" i="2"/>
  <c r="C29" i="2"/>
  <c r="C14" i="2"/>
  <c r="Z3" i="5"/>
  <c r="I3" i="5"/>
  <c r="V166" i="5"/>
  <c r="G166" i="5"/>
  <c r="T165" i="5"/>
  <c r="E165" i="5"/>
  <c r="T164" i="5"/>
  <c r="C164" i="5"/>
  <c r="R163" i="5"/>
  <c r="C163" i="5"/>
  <c r="Q162" i="5"/>
  <c r="AE161" i="5"/>
  <c r="P161" i="5"/>
  <c r="AC160" i="5"/>
  <c r="M160" i="5"/>
  <c r="AB159" i="5"/>
  <c r="M159" i="5"/>
  <c r="Z158" i="5"/>
  <c r="K158" i="5"/>
  <c r="Y157" i="5"/>
  <c r="F157" i="5"/>
  <c r="S156" i="5"/>
  <c r="AE155" i="5"/>
  <c r="O155" i="5"/>
  <c r="AA154" i="5"/>
  <c r="J154" i="5"/>
  <c r="U153" i="5"/>
  <c r="E153" i="5"/>
  <c r="S152" i="5"/>
  <c r="AE151" i="5"/>
  <c r="N151" i="5"/>
  <c r="Y150" i="5"/>
  <c r="I150" i="5"/>
  <c r="U149" i="5"/>
  <c r="E149" i="5"/>
  <c r="Q148" i="5"/>
  <c r="AC147" i="5"/>
  <c r="M147" i="5"/>
  <c r="Y146" i="5"/>
  <c r="I146" i="5"/>
  <c r="T145" i="5"/>
  <c r="B145" i="5"/>
  <c r="H144" i="5"/>
  <c r="H143" i="5"/>
  <c r="G142" i="5"/>
  <c r="E141" i="5"/>
  <c r="B140" i="5"/>
  <c r="AE138" i="5"/>
  <c r="X137" i="5"/>
  <c r="W135" i="5"/>
  <c r="S133" i="5"/>
  <c r="M131" i="5"/>
  <c r="AE128" i="5"/>
  <c r="R126" i="5"/>
  <c r="AB123" i="5"/>
  <c r="AE120" i="5"/>
  <c r="AE117" i="5"/>
  <c r="AC114" i="5"/>
  <c r="AE111" i="5"/>
  <c r="Y108" i="5"/>
  <c r="J101" i="5"/>
  <c r="O80" i="5"/>
  <c r="B33" i="2"/>
  <c r="G165" i="5"/>
  <c r="AD159" i="5"/>
  <c r="Q155" i="5"/>
  <c r="AC150" i="5"/>
  <c r="N143" i="5"/>
  <c r="Y118" i="5"/>
  <c r="B30" i="2"/>
  <c r="X3" i="5"/>
  <c r="U166" i="5"/>
  <c r="E166" i="5"/>
  <c r="S165" i="5"/>
  <c r="D165" i="5"/>
  <c r="S164" i="5"/>
  <c r="B164" i="5"/>
  <c r="Q163" i="5"/>
  <c r="B163" i="5"/>
  <c r="O162" i="5"/>
  <c r="AD161" i="5"/>
  <c r="N161" i="5"/>
  <c r="AA160" i="5"/>
  <c r="L160" i="5"/>
  <c r="AA159" i="5"/>
  <c r="K159" i="5"/>
  <c r="Y158" i="5"/>
  <c r="J158" i="5"/>
  <c r="W157" i="5"/>
  <c r="D157" i="5"/>
  <c r="Q156" i="5"/>
  <c r="AD155" i="5"/>
  <c r="N155" i="5"/>
  <c r="Z154" i="5"/>
  <c r="H154" i="5"/>
  <c r="T153" i="5"/>
  <c r="D153" i="5"/>
  <c r="Q152" i="5"/>
  <c r="AD151" i="5"/>
  <c r="K151" i="5"/>
  <c r="X150" i="5"/>
  <c r="H150" i="5"/>
  <c r="T149" i="5"/>
  <c r="D149" i="5"/>
  <c r="N148" i="5"/>
  <c r="AB147" i="5"/>
  <c r="K147" i="5"/>
  <c r="X146" i="5"/>
  <c r="H146" i="5"/>
  <c r="R145" i="5"/>
  <c r="AE144" i="5"/>
  <c r="G144" i="5"/>
  <c r="G143" i="5"/>
  <c r="E142" i="5"/>
  <c r="D141" i="5"/>
  <c r="AE139" i="5"/>
  <c r="AA138" i="5"/>
  <c r="T137" i="5"/>
  <c r="V135" i="5"/>
  <c r="Q133" i="5"/>
  <c r="L131" i="5"/>
  <c r="AD128" i="5"/>
  <c r="Q126" i="5"/>
  <c r="AA123" i="5"/>
  <c r="AB120" i="5"/>
  <c r="Y117" i="5"/>
  <c r="AB114" i="5"/>
  <c r="AB111" i="5"/>
  <c r="AC107" i="5"/>
  <c r="S98" i="5"/>
  <c r="AA75" i="5"/>
  <c r="AB3" i="5"/>
  <c r="G164" i="5"/>
  <c r="O159" i="5"/>
  <c r="AE154" i="5"/>
  <c r="Y149" i="5"/>
  <c r="K144" i="5"/>
  <c r="AA115" i="5"/>
  <c r="C11" i="2"/>
  <c r="C25" i="2"/>
  <c r="B13" i="2"/>
  <c r="C28" i="2"/>
  <c r="G3" i="5"/>
  <c r="B29" i="2"/>
  <c r="B12" i="2"/>
  <c r="C27" i="2"/>
  <c r="C12" i="2"/>
  <c r="U3" i="5"/>
  <c r="F3" i="5"/>
  <c r="T166" i="5"/>
  <c r="C166" i="5"/>
  <c r="R165" i="5"/>
  <c r="C165" i="5"/>
  <c r="Q164" i="5"/>
  <c r="AE163" i="5"/>
  <c r="P163" i="5"/>
  <c r="AE162" i="5"/>
  <c r="N162" i="5"/>
  <c r="AB161" i="5"/>
  <c r="M161" i="5"/>
  <c r="Z160" i="5"/>
  <c r="K160" i="5"/>
  <c r="Z159" i="5"/>
  <c r="I159" i="5"/>
  <c r="X158" i="5"/>
  <c r="I158" i="5"/>
  <c r="T157" i="5"/>
  <c r="C157" i="5"/>
  <c r="O156" i="5"/>
  <c r="AC155" i="5"/>
  <c r="M155" i="5"/>
  <c r="X154" i="5"/>
  <c r="G154" i="5"/>
  <c r="S153" i="5"/>
  <c r="C153" i="5"/>
  <c r="O152" i="5"/>
  <c r="AB151" i="5"/>
  <c r="I151" i="5"/>
  <c r="W150" i="5"/>
  <c r="G150" i="5"/>
  <c r="S149" i="5"/>
  <c r="B149" i="5"/>
  <c r="M148" i="5"/>
  <c r="AA147" i="5"/>
  <c r="I147" i="5"/>
  <c r="W146" i="5"/>
  <c r="E146" i="5"/>
  <c r="Q145" i="5"/>
  <c r="AA144" i="5"/>
  <c r="C144" i="5"/>
  <c r="F143" i="5"/>
  <c r="C142" i="5"/>
  <c r="B141" i="5"/>
  <c r="AD139" i="5"/>
  <c r="Z138" i="5"/>
  <c r="Q137" i="5"/>
  <c r="U135" i="5"/>
  <c r="M133" i="5"/>
  <c r="K131" i="5"/>
  <c r="AC128" i="5"/>
  <c r="P126" i="5"/>
  <c r="X123" i="5"/>
  <c r="U120" i="5"/>
  <c r="X117" i="5"/>
  <c r="Y114" i="5"/>
  <c r="AA111" i="5"/>
  <c r="AB107" i="5"/>
  <c r="J98" i="5"/>
  <c r="X75" i="5"/>
  <c r="B18" i="2"/>
  <c r="C162" i="5"/>
  <c r="AC158" i="5"/>
  <c r="U152" i="5"/>
  <c r="U148" i="5"/>
  <c r="Y145" i="5"/>
  <c r="AC137" i="5"/>
  <c r="T124" i="5"/>
  <c r="Q33" i="5"/>
  <c r="B27" i="2"/>
  <c r="B11" i="2"/>
  <c r="C26" i="2"/>
  <c r="C9" i="2"/>
  <c r="T3" i="5"/>
  <c r="E3" i="5"/>
  <c r="S166" i="5"/>
  <c r="B166" i="5"/>
  <c r="Q165" i="5"/>
  <c r="B165" i="5"/>
  <c r="O164" i="5"/>
  <c r="AD163" i="5"/>
  <c r="O163" i="5"/>
  <c r="AC162" i="5"/>
  <c r="L162" i="5"/>
  <c r="AA161" i="5"/>
  <c r="K161" i="5"/>
  <c r="Y160" i="5"/>
  <c r="J160" i="5"/>
  <c r="Y159" i="5"/>
  <c r="H159" i="5"/>
  <c r="W158" i="5"/>
  <c r="H158" i="5"/>
  <c r="R157" i="5"/>
  <c r="B157" i="5"/>
  <c r="N156" i="5"/>
  <c r="AB155" i="5"/>
  <c r="K155" i="5"/>
  <c r="V154" i="5"/>
  <c r="E154" i="5"/>
  <c r="R153" i="5"/>
  <c r="B153" i="5"/>
  <c r="N152" i="5"/>
  <c r="Z151" i="5"/>
  <c r="H151" i="5"/>
  <c r="V150" i="5"/>
  <c r="E150" i="5"/>
  <c r="R149" i="5"/>
  <c r="AC148" i="5"/>
  <c r="L148" i="5"/>
  <c r="Z147" i="5"/>
  <c r="H147" i="5"/>
  <c r="V146" i="5"/>
  <c r="B146" i="5"/>
  <c r="P145" i="5"/>
  <c r="Z144" i="5"/>
  <c r="AD143" i="5"/>
  <c r="E143" i="5"/>
  <c r="B142" i="5"/>
  <c r="AE140" i="5"/>
  <c r="AC139" i="5"/>
  <c r="Y138" i="5"/>
  <c r="K137" i="5"/>
  <c r="P135" i="5"/>
  <c r="K133" i="5"/>
  <c r="G131" i="5"/>
  <c r="Y128" i="5"/>
  <c r="G126" i="5"/>
  <c r="P123" i="5"/>
  <c r="R120" i="5"/>
  <c r="U117" i="5"/>
  <c r="U114" i="5"/>
  <c r="X111" i="5"/>
  <c r="Y107" i="5"/>
  <c r="AE96" i="5"/>
  <c r="D72" i="5"/>
  <c r="B21" i="2"/>
  <c r="Z164" i="5"/>
  <c r="Y163" i="5"/>
  <c r="U161" i="5"/>
  <c r="E160" i="5"/>
  <c r="N157" i="5"/>
  <c r="J156" i="5"/>
  <c r="AD153" i="5"/>
  <c r="H152" i="5"/>
  <c r="K149" i="5"/>
  <c r="H148" i="5"/>
  <c r="B147" i="5"/>
  <c r="T144" i="5"/>
  <c r="V142" i="5"/>
  <c r="P139" i="5"/>
  <c r="M130" i="5"/>
  <c r="AC127" i="5"/>
  <c r="T122" i="5"/>
  <c r="E110" i="5"/>
  <c r="B20" i="2"/>
  <c r="L166" i="5"/>
  <c r="K165" i="5"/>
  <c r="W163" i="5"/>
  <c r="V162" i="5"/>
  <c r="C160" i="5"/>
  <c r="B159" i="5"/>
  <c r="S155" i="5"/>
  <c r="O154" i="5"/>
  <c r="W152" i="5"/>
  <c r="N150" i="5"/>
  <c r="I149" i="5"/>
  <c r="R147" i="5"/>
  <c r="M146" i="5"/>
  <c r="O144" i="5"/>
  <c r="T142" i="5"/>
  <c r="N139" i="5"/>
  <c r="P136" i="5"/>
  <c r="F132" i="5"/>
  <c r="N127" i="5"/>
  <c r="AD124" i="5"/>
  <c r="B113" i="5"/>
  <c r="C33" i="2"/>
  <c r="K166" i="5"/>
  <c r="Z165" i="5"/>
  <c r="S161" i="5"/>
  <c r="S160" i="5"/>
  <c r="N158" i="5"/>
  <c r="R155" i="5"/>
  <c r="N154" i="5"/>
  <c r="Z149" i="5"/>
  <c r="V148" i="5"/>
  <c r="Z145" i="5"/>
  <c r="R143" i="5"/>
  <c r="M139" i="5"/>
  <c r="Z129" i="5"/>
  <c r="L127" i="5"/>
  <c r="AE112" i="5"/>
  <c r="L3" i="5"/>
  <c r="T163" i="5"/>
  <c r="Q160" i="5"/>
  <c r="C156" i="5"/>
  <c r="Q151" i="5"/>
  <c r="F145" i="5"/>
  <c r="AD112" i="5"/>
  <c r="B25" i="2"/>
  <c r="B10" i="2"/>
  <c r="C24" i="2"/>
  <c r="C7" i="2"/>
  <c r="S3" i="5"/>
  <c r="D3" i="5"/>
  <c r="Q166" i="5"/>
  <c r="AE165" i="5"/>
  <c r="P165" i="5"/>
  <c r="AE164" i="5"/>
  <c r="N164" i="5"/>
  <c r="AC163" i="5"/>
  <c r="N163" i="5"/>
  <c r="Z162" i="5"/>
  <c r="K162" i="5"/>
  <c r="Z161" i="5"/>
  <c r="I161" i="5"/>
  <c r="X160" i="5"/>
  <c r="I160" i="5"/>
  <c r="W159" i="5"/>
  <c r="G159" i="5"/>
  <c r="V158" i="5"/>
  <c r="E158" i="5"/>
  <c r="Q157" i="5"/>
  <c r="AE156" i="5"/>
  <c r="M156" i="5"/>
  <c r="AA155" i="5"/>
  <c r="H155" i="5"/>
  <c r="U154" i="5"/>
  <c r="C154" i="5"/>
  <c r="Q153" i="5"/>
  <c r="AE152" i="5"/>
  <c r="L152" i="5"/>
  <c r="Y151" i="5"/>
  <c r="G151" i="5"/>
  <c r="U150" i="5"/>
  <c r="C150" i="5"/>
  <c r="P149" i="5"/>
  <c r="AA148" i="5"/>
  <c r="K148" i="5"/>
  <c r="Y147" i="5"/>
  <c r="G147" i="5"/>
  <c r="T146" i="5"/>
  <c r="AE145" i="5"/>
  <c r="O145" i="5"/>
  <c r="Y144" i="5"/>
  <c r="Z143" i="5"/>
  <c r="AA142" i="5"/>
  <c r="Z141" i="5"/>
  <c r="X140" i="5"/>
  <c r="U139" i="5"/>
  <c r="S138" i="5"/>
  <c r="D137" i="5"/>
  <c r="B135" i="5"/>
  <c r="AA132" i="5"/>
  <c r="V130" i="5"/>
  <c r="E128" i="5"/>
  <c r="V125" i="5"/>
  <c r="AA122" i="5"/>
  <c r="AB119" i="5"/>
  <c r="AE116" i="5"/>
  <c r="D114" i="5"/>
  <c r="D111" i="5"/>
  <c r="C107" i="5"/>
  <c r="O93" i="5"/>
  <c r="U65" i="5"/>
  <c r="M166" i="5"/>
  <c r="W162" i="5"/>
  <c r="Q158" i="5"/>
  <c r="T155" i="5"/>
  <c r="X152" i="5"/>
  <c r="D151" i="5"/>
  <c r="N146" i="5"/>
  <c r="U143" i="5"/>
  <c r="AC136" i="5"/>
  <c r="O119" i="5"/>
  <c r="C5" i="2"/>
  <c r="I164" i="5"/>
  <c r="T161" i="5"/>
  <c r="R159" i="5"/>
  <c r="M157" i="5"/>
  <c r="G152" i="5"/>
  <c r="AA149" i="5"/>
  <c r="I145" i="5"/>
  <c r="J138" i="5"/>
  <c r="AB118" i="5"/>
  <c r="B34" i="2"/>
  <c r="AC3" i="5"/>
  <c r="W164" i="5"/>
  <c r="E162" i="5"/>
  <c r="AE158" i="5"/>
  <c r="X156" i="5"/>
  <c r="AB153" i="5"/>
  <c r="R151" i="5"/>
  <c r="AC146" i="5"/>
  <c r="Q141" i="5"/>
  <c r="H134" i="5"/>
  <c r="X121" i="5"/>
  <c r="AB115" i="5"/>
  <c r="W165" i="5"/>
  <c r="AA157" i="5"/>
  <c r="G153" i="5"/>
  <c r="G149" i="5"/>
  <c r="I141" i="5"/>
  <c r="W121" i="5"/>
  <c r="C8" i="2"/>
  <c r="B24" i="2"/>
  <c r="B8" i="2"/>
  <c r="C23" i="2"/>
  <c r="C6" i="2"/>
  <c r="R3" i="5"/>
  <c r="C3" i="5"/>
  <c r="O166" i="5"/>
  <c r="AD165" i="5"/>
  <c r="O165" i="5"/>
  <c r="AC164" i="5"/>
  <c r="M164" i="5"/>
  <c r="AB163" i="5"/>
  <c r="K163" i="5"/>
  <c r="Y162" i="5"/>
  <c r="J162" i="5"/>
  <c r="Y161" i="5"/>
  <c r="H161" i="5"/>
  <c r="W160" i="5"/>
  <c r="H160" i="5"/>
  <c r="U159" i="5"/>
  <c r="F159" i="5"/>
  <c r="U158" i="5"/>
  <c r="B158" i="5"/>
  <c r="P157" i="5"/>
  <c r="AC156" i="5"/>
  <c r="L156" i="5"/>
  <c r="Z155" i="5"/>
  <c r="F155" i="5"/>
  <c r="T154" i="5"/>
  <c r="B154" i="5"/>
  <c r="P153" i="5"/>
  <c r="AC152" i="5"/>
  <c r="J152" i="5"/>
  <c r="W151" i="5"/>
  <c r="F151" i="5"/>
  <c r="T150" i="5"/>
  <c r="B150" i="5"/>
  <c r="N149" i="5"/>
  <c r="Z148" i="5"/>
  <c r="J148" i="5"/>
  <c r="W147" i="5"/>
  <c r="F147" i="5"/>
  <c r="Q146" i="5"/>
  <c r="AD145" i="5"/>
  <c r="N145" i="5"/>
  <c r="X144" i="5"/>
  <c r="Y143" i="5"/>
  <c r="X142" i="5"/>
  <c r="U141" i="5"/>
  <c r="T140" i="5"/>
  <c r="R139" i="5"/>
  <c r="M138" i="5"/>
  <c r="C137" i="5"/>
  <c r="AE134" i="5"/>
  <c r="Y132" i="5"/>
  <c r="Q130" i="5"/>
  <c r="D128" i="5"/>
  <c r="U125" i="5"/>
  <c r="Y122" i="5"/>
  <c r="AA119" i="5"/>
  <c r="AD116" i="5"/>
  <c r="AE113" i="5"/>
  <c r="AA110" i="5"/>
  <c r="AA106" i="5"/>
  <c r="M93" i="5"/>
  <c r="B6" i="2"/>
  <c r="AC166" i="5"/>
  <c r="M165" i="5"/>
  <c r="J164" i="5"/>
  <c r="H162" i="5"/>
  <c r="U160" i="5"/>
  <c r="S159" i="5"/>
  <c r="AD157" i="5"/>
  <c r="Z156" i="5"/>
  <c r="D155" i="5"/>
  <c r="N153" i="5"/>
  <c r="T151" i="5"/>
  <c r="AB149" i="5"/>
  <c r="X148" i="5"/>
  <c r="AB145" i="5"/>
  <c r="S141" i="5"/>
  <c r="K138" i="5"/>
  <c r="T132" i="5"/>
  <c r="P125" i="5"/>
  <c r="AA166" i="5"/>
  <c r="X164" i="5"/>
  <c r="G162" i="5"/>
  <c r="T160" i="5"/>
  <c r="AC157" i="5"/>
  <c r="Y156" i="5"/>
  <c r="C155" i="5"/>
  <c r="K153" i="5"/>
  <c r="S151" i="5"/>
  <c r="W148" i="5"/>
  <c r="AE146" i="5"/>
  <c r="T143" i="5"/>
  <c r="O140" i="5"/>
  <c r="AA129" i="5"/>
  <c r="Y121" i="5"/>
  <c r="O133" i="5"/>
  <c r="M135" i="5"/>
  <c r="K136" i="5"/>
  <c r="Z136" i="5"/>
  <c r="V137" i="5"/>
  <c r="E138" i="5"/>
  <c r="AC138" i="5"/>
  <c r="Q132" i="5"/>
  <c r="AE132" i="5"/>
  <c r="AC133" i="5"/>
  <c r="O134" i="5"/>
  <c r="AC134" i="5"/>
  <c r="AA135" i="5"/>
  <c r="I137" i="5"/>
  <c r="Q138" i="5"/>
  <c r="S122" i="5"/>
  <c r="I124" i="5"/>
  <c r="M125" i="5"/>
  <c r="AA125" i="5"/>
  <c r="AA126" i="5"/>
  <c r="K127" i="5"/>
  <c r="I128" i="5"/>
  <c r="W128" i="5"/>
  <c r="W129" i="5"/>
  <c r="G130" i="5"/>
  <c r="AE121" i="5"/>
  <c r="E123" i="5"/>
  <c r="W123" i="5"/>
  <c r="AB124" i="5"/>
  <c r="K126" i="5"/>
  <c r="Y127" i="5"/>
  <c r="I129" i="5"/>
  <c r="U130" i="5"/>
  <c r="I94" i="5"/>
  <c r="G96" i="5"/>
  <c r="G98" i="5"/>
  <c r="AB99" i="5"/>
  <c r="Y101" i="5"/>
  <c r="L103" i="5"/>
  <c r="J104" i="5"/>
  <c r="I142" i="5"/>
  <c r="U142" i="5"/>
  <c r="C143" i="5"/>
  <c r="O143" i="5"/>
  <c r="AA143" i="5"/>
  <c r="I144" i="5"/>
  <c r="U144" i="5"/>
  <c r="C145" i="5"/>
  <c r="U100" i="5"/>
  <c r="I102" i="5"/>
  <c r="W103" i="5"/>
  <c r="V104" i="5"/>
  <c r="Y105" i="5"/>
  <c r="T106" i="5"/>
  <c r="J107" i="5"/>
  <c r="K44" i="5"/>
  <c r="X65" i="5"/>
  <c r="AD75" i="5"/>
  <c r="O83" i="5"/>
  <c r="AD88" i="5"/>
  <c r="S94" i="5"/>
  <c r="AE98" i="5"/>
  <c r="AB102" i="5"/>
  <c r="P105" i="5"/>
  <c r="G107" i="5"/>
  <c r="H108" i="5"/>
  <c r="D109" i="5"/>
  <c r="F110" i="5"/>
  <c r="G111" i="5"/>
  <c r="C112" i="5"/>
  <c r="C113" i="5"/>
  <c r="E114" i="5"/>
  <c r="D115" i="5"/>
  <c r="AE115" i="5"/>
  <c r="B117" i="5"/>
  <c r="E118" i="5"/>
  <c r="AC118" i="5"/>
  <c r="AC119" i="5"/>
  <c r="B121" i="5"/>
  <c r="D122" i="5"/>
  <c r="AC122" i="5"/>
  <c r="AE123" i="5"/>
  <c r="B125" i="5"/>
  <c r="W125" i="5"/>
  <c r="S126" i="5"/>
  <c r="O127" i="5"/>
  <c r="J128" i="5"/>
  <c r="B129" i="5"/>
  <c r="AB129" i="5"/>
  <c r="Y130" i="5"/>
  <c r="N131" i="5"/>
  <c r="H132" i="5"/>
  <c r="AB132" i="5"/>
  <c r="V133" i="5"/>
  <c r="J134" i="5"/>
  <c r="D135" i="5"/>
  <c r="X135" i="5"/>
  <c r="R136" i="5"/>
  <c r="E137" i="5"/>
  <c r="AA137" i="5"/>
  <c r="N138" i="5"/>
  <c r="D139" i="5"/>
  <c r="S139" i="5"/>
  <c r="E140" i="5"/>
  <c r="V140" i="5"/>
  <c r="G141" i="5"/>
  <c r="W141" i="5"/>
  <c r="J142" i="5"/>
  <c r="Y142" i="5"/>
  <c r="K143" i="5"/>
  <c r="AB143" i="5"/>
  <c r="M144" i="5"/>
  <c r="AC144" i="5"/>
  <c r="Z44" i="5"/>
  <c r="Y65" i="5"/>
  <c r="F78" i="5"/>
  <c r="S83" i="5"/>
  <c r="AE88" i="5"/>
  <c r="AD94" i="5"/>
  <c r="C99" i="5"/>
  <c r="P103" i="5"/>
  <c r="U105" i="5"/>
  <c r="I107" i="5"/>
  <c r="J108" i="5"/>
  <c r="E109" i="5"/>
  <c r="G110" i="5"/>
  <c r="I111" i="5"/>
  <c r="H112" i="5"/>
  <c r="D113" i="5"/>
  <c r="F114" i="5"/>
  <c r="I115" i="5"/>
  <c r="C116" i="5"/>
  <c r="C117" i="5"/>
  <c r="F118" i="5"/>
  <c r="G119" i="5"/>
  <c r="C120" i="5"/>
  <c r="D121" i="5"/>
  <c r="F122" i="5"/>
  <c r="AD122" i="5"/>
  <c r="C124" i="5"/>
  <c r="C125" i="5"/>
  <c r="AB125" i="5"/>
  <c r="T126" i="5"/>
  <c r="P127" i="5"/>
  <c r="M128" i="5"/>
  <c r="C129" i="5"/>
  <c r="AC129" i="5"/>
  <c r="AA130" i="5"/>
  <c r="O131" i="5"/>
  <c r="I132" i="5"/>
  <c r="AC132" i="5"/>
  <c r="W133" i="5"/>
  <c r="K134" i="5"/>
  <c r="E135" i="5"/>
  <c r="Y135" i="5"/>
  <c r="S136" i="5"/>
  <c r="G137" i="5"/>
  <c r="AB137" i="5"/>
  <c r="O138" i="5"/>
  <c r="E139" i="5"/>
  <c r="T139" i="5"/>
  <c r="G140" i="5"/>
  <c r="W140" i="5"/>
  <c r="H141" i="5"/>
  <c r="Y141" i="5"/>
  <c r="K142" i="5"/>
  <c r="Z142" i="5"/>
  <c r="M143" i="5"/>
  <c r="AC143" i="5"/>
  <c r="N144" i="5"/>
  <c r="G45" i="5"/>
  <c r="Y66" i="5"/>
  <c r="G78" i="5"/>
  <c r="U83" i="5"/>
  <c r="AA90" i="5"/>
  <c r="C95" i="5"/>
  <c r="D99" i="5"/>
  <c r="V103" i="5"/>
  <c r="AA105" i="5"/>
  <c r="K107" i="5"/>
  <c r="K108" i="5"/>
  <c r="L109" i="5"/>
  <c r="H110" i="5"/>
  <c r="J111" i="5"/>
  <c r="K112" i="5"/>
  <c r="E113" i="5"/>
  <c r="G114" i="5"/>
  <c r="J115" i="5"/>
  <c r="J116" i="5"/>
  <c r="E117" i="5"/>
  <c r="H118" i="5"/>
  <c r="J119" i="5"/>
  <c r="D120" i="5"/>
  <c r="E121" i="5"/>
  <c r="G122" i="5"/>
  <c r="G123" i="5"/>
  <c r="D124" i="5"/>
  <c r="D125" i="5"/>
  <c r="AE125" i="5"/>
  <c r="U126" i="5"/>
  <c r="Q127" i="5"/>
  <c r="O128" i="5"/>
  <c r="J129" i="5"/>
  <c r="AE129" i="5"/>
  <c r="AB130" i="5"/>
  <c r="U131" i="5"/>
  <c r="J132" i="5"/>
  <c r="C133" i="5"/>
  <c r="X133" i="5"/>
  <c r="Q134" i="5"/>
  <c r="G135" i="5"/>
  <c r="AC135" i="5"/>
  <c r="T136" i="5"/>
  <c r="I49" i="5"/>
  <c r="AE69" i="5"/>
  <c r="J78" i="5"/>
  <c r="C84" i="5"/>
  <c r="AB90" i="5"/>
  <c r="D95" i="5"/>
  <c r="R100" i="5"/>
  <c r="X103" i="5"/>
  <c r="AB105" i="5"/>
  <c r="L107" i="5"/>
  <c r="M108" i="5"/>
  <c r="O109" i="5"/>
  <c r="I110" i="5"/>
  <c r="K111" i="5"/>
  <c r="M112" i="5"/>
  <c r="N113" i="5"/>
  <c r="I114" i="5"/>
  <c r="L115" i="5"/>
  <c r="M116" i="5"/>
  <c r="G117" i="5"/>
  <c r="I118" i="5"/>
  <c r="K119" i="5"/>
  <c r="J120" i="5"/>
  <c r="G121" i="5"/>
  <c r="H122" i="5"/>
  <c r="J123" i="5"/>
  <c r="E124" i="5"/>
  <c r="E125" i="5"/>
  <c r="C126" i="5"/>
  <c r="AB126" i="5"/>
  <c r="S127" i="5"/>
  <c r="P128" i="5"/>
  <c r="L129" i="5"/>
  <c r="C130" i="5"/>
  <c r="AC130" i="5"/>
  <c r="V131" i="5"/>
  <c r="K132" i="5"/>
  <c r="D133" i="5"/>
  <c r="Y133" i="5"/>
  <c r="R134" i="5"/>
  <c r="I135" i="5"/>
  <c r="AE135" i="5"/>
  <c r="U136" i="5"/>
  <c r="L137" i="5"/>
  <c r="AE137" i="5"/>
  <c r="T138" i="5"/>
  <c r="G139" i="5"/>
  <c r="W139" i="5"/>
  <c r="J140" i="5"/>
  <c r="Y140" i="5"/>
  <c r="K141" i="5"/>
  <c r="AB141" i="5"/>
  <c r="M142" i="5"/>
  <c r="AC142" i="5"/>
  <c r="P143" i="5"/>
  <c r="AE143" i="5"/>
  <c r="Q144" i="5"/>
  <c r="AE52" i="5"/>
  <c r="C70" i="5"/>
  <c r="V78" i="5"/>
  <c r="U85" i="5"/>
  <c r="AE90" i="5"/>
  <c r="M95" i="5"/>
  <c r="S100" i="5"/>
  <c r="Y103" i="5"/>
  <c r="D106" i="5"/>
  <c r="M107" i="5"/>
  <c r="O108" i="5"/>
  <c r="P109" i="5"/>
  <c r="R110" i="5"/>
  <c r="M111" i="5"/>
  <c r="P112" i="5"/>
  <c r="P113" i="5"/>
  <c r="J114" i="5"/>
  <c r="M115" i="5"/>
  <c r="O116" i="5"/>
  <c r="N117" i="5"/>
  <c r="J118" i="5"/>
  <c r="L119" i="5"/>
  <c r="M120" i="5"/>
  <c r="I121" i="5"/>
  <c r="I122" i="5"/>
  <c r="K123" i="5"/>
  <c r="K124" i="5"/>
  <c r="G125" i="5"/>
  <c r="D126" i="5"/>
  <c r="AD126" i="5"/>
  <c r="U127" i="5"/>
  <c r="Q128" i="5"/>
  <c r="M129" i="5"/>
  <c r="H130" i="5"/>
  <c r="AD130" i="5"/>
  <c r="X131" i="5"/>
  <c r="M132" i="5"/>
  <c r="G133" i="5"/>
  <c r="Z133" i="5"/>
  <c r="T134" i="5"/>
  <c r="J135" i="5"/>
  <c r="D136" i="5"/>
  <c r="V136" i="5"/>
  <c r="N137" i="5"/>
  <c r="B138" i="5"/>
  <c r="V138" i="5"/>
  <c r="H139" i="5"/>
  <c r="Y139" i="5"/>
  <c r="K140" i="5"/>
  <c r="Z140" i="5"/>
  <c r="M141" i="5"/>
  <c r="AC141" i="5"/>
  <c r="N142" i="5"/>
  <c r="AE142" i="5"/>
  <c r="Q143" i="5"/>
  <c r="B144" i="5"/>
  <c r="S144" i="5"/>
  <c r="E145" i="5"/>
  <c r="S145" i="5"/>
  <c r="C146" i="5"/>
  <c r="S146" i="5"/>
  <c r="C147" i="5"/>
  <c r="Q147" i="5"/>
  <c r="AE147" i="5"/>
  <c r="O148" i="5"/>
  <c r="AE148" i="5"/>
  <c r="O149" i="5"/>
  <c r="AC149" i="5"/>
  <c r="M150" i="5"/>
  <c r="AA150" i="5"/>
  <c r="M151" i="5"/>
  <c r="AA151" i="5"/>
  <c r="K152" i="5"/>
  <c r="Y152" i="5"/>
  <c r="I153" i="5"/>
  <c r="Y153" i="5"/>
  <c r="I154" i="5"/>
  <c r="W154" i="5"/>
  <c r="G155" i="5"/>
  <c r="U155" i="5"/>
  <c r="G156" i="5"/>
  <c r="U156" i="5"/>
  <c r="E157" i="5"/>
  <c r="S157" i="5"/>
  <c r="C158" i="5"/>
  <c r="S158" i="5"/>
  <c r="C159" i="5"/>
  <c r="Q159" i="5"/>
  <c r="AE159" i="5"/>
  <c r="O160" i="5"/>
  <c r="AE160" i="5"/>
  <c r="O161" i="5"/>
  <c r="AC161" i="5"/>
  <c r="M162" i="5"/>
  <c r="AA162" i="5"/>
  <c r="M163" i="5"/>
  <c r="AA163" i="5"/>
  <c r="K164" i="5"/>
  <c r="Y164" i="5"/>
  <c r="I165" i="5"/>
  <c r="Y165" i="5"/>
  <c r="I166" i="5"/>
  <c r="W166" i="5"/>
  <c r="H3" i="5"/>
  <c r="V3" i="5"/>
  <c r="B9" i="2"/>
  <c r="B23" i="2"/>
  <c r="M58" i="5"/>
  <c r="AE70" i="5"/>
  <c r="G79" i="5"/>
  <c r="X85" i="5"/>
  <c r="K91" i="5"/>
  <c r="S96" i="5"/>
  <c r="V100" i="5"/>
  <c r="C104" i="5"/>
  <c r="J106" i="5"/>
  <c r="V107" i="5"/>
  <c r="Q108" i="5"/>
  <c r="S109" i="5"/>
  <c r="T110" i="5"/>
  <c r="N111" i="5"/>
  <c r="Q112" i="5"/>
  <c r="Q113" i="5"/>
  <c r="R114" i="5"/>
  <c r="N115" i="5"/>
  <c r="P116" i="5"/>
  <c r="P117" i="5"/>
  <c r="K118" i="5"/>
  <c r="M119" i="5"/>
  <c r="O120" i="5"/>
  <c r="O121" i="5"/>
  <c r="J122" i="5"/>
  <c r="M123" i="5"/>
  <c r="P124" i="5"/>
  <c r="I125" i="5"/>
  <c r="E126" i="5"/>
  <c r="AE126" i="5"/>
  <c r="Z127" i="5"/>
  <c r="R128" i="5"/>
  <c r="N129" i="5"/>
  <c r="J130" i="5"/>
  <c r="AE130" i="5"/>
  <c r="Y131" i="5"/>
  <c r="O132" i="5"/>
  <c r="I133" i="5"/>
  <c r="AA133" i="5"/>
  <c r="U134" i="5"/>
  <c r="K135" i="5"/>
  <c r="E136" i="5"/>
  <c r="W136" i="5"/>
  <c r="O137" i="5"/>
  <c r="C138" i="5"/>
  <c r="W138" i="5"/>
  <c r="I139" i="5"/>
  <c r="Z139" i="5"/>
  <c r="L140" i="5"/>
  <c r="AA140" i="5"/>
  <c r="N141" i="5"/>
  <c r="AD141" i="5"/>
  <c r="O142" i="5"/>
  <c r="B143" i="5"/>
  <c r="N58" i="5"/>
  <c r="C72" i="5"/>
  <c r="M80" i="5"/>
  <c r="G86" i="5"/>
  <c r="W91" i="5"/>
  <c r="U96" i="5"/>
  <c r="AE100" i="5"/>
  <c r="S104" i="5"/>
  <c r="Q106" i="5"/>
  <c r="X107" i="5"/>
  <c r="R108" i="5"/>
  <c r="U109" i="5"/>
  <c r="U110" i="5"/>
  <c r="V111" i="5"/>
  <c r="R112" i="5"/>
  <c r="S113" i="5"/>
  <c r="T114" i="5"/>
  <c r="O115" i="5"/>
  <c r="Q116" i="5"/>
  <c r="Q117" i="5"/>
  <c r="S118" i="5"/>
  <c r="N119" i="5"/>
  <c r="Q120" i="5"/>
  <c r="S121" i="5"/>
  <c r="K122" i="5"/>
  <c r="N123" i="5"/>
  <c r="Q124" i="5"/>
  <c r="N125" i="5"/>
  <c r="F126" i="5"/>
  <c r="B127" i="5"/>
  <c r="AB127" i="5"/>
  <c r="S128" i="5"/>
  <c r="O129" i="5"/>
  <c r="K130" i="5"/>
  <c r="E131" i="5"/>
  <c r="Z131" i="5"/>
  <c r="S132" i="5"/>
  <c r="J133" i="5"/>
  <c r="C134" i="5"/>
  <c r="V134" i="5"/>
  <c r="O135" i="5"/>
  <c r="F136" i="5"/>
  <c r="AB136" i="5"/>
  <c r="P137" i="5"/>
  <c r="G138" i="5"/>
  <c r="X138" i="5"/>
  <c r="K139" i="5"/>
  <c r="AB139" i="5"/>
  <c r="M140" i="5"/>
  <c r="AC140" i="5"/>
  <c r="P141" i="5"/>
  <c r="AE141" i="5"/>
  <c r="Q142" i="5"/>
  <c r="D143" i="5"/>
  <c r="S143" i="5"/>
  <c r="E144" i="5"/>
  <c r="V144" i="5"/>
  <c r="G145" i="5"/>
  <c r="U145" i="5"/>
  <c r="G146" i="5"/>
  <c r="U146" i="5"/>
  <c r="E147" i="5"/>
  <c r="S147" i="5"/>
  <c r="C148" i="5"/>
  <c r="S148" i="5"/>
  <c r="C149" i="5"/>
  <c r="Q149" i="5"/>
  <c r="AE149" i="5"/>
  <c r="O150" i="5"/>
  <c r="AE150" i="5"/>
  <c r="O151" i="5"/>
  <c r="AC151" i="5"/>
  <c r="M152" i="5"/>
  <c r="AA152" i="5"/>
  <c r="M153" i="5"/>
  <c r="AA153" i="5"/>
  <c r="K154" i="5"/>
  <c r="Y154" i="5"/>
  <c r="I155" i="5"/>
  <c r="Y155" i="5"/>
  <c r="I156" i="5"/>
  <c r="W156" i="5"/>
  <c r="G157" i="5"/>
  <c r="U157" i="5"/>
  <c r="G158" i="5"/>
  <c r="C61" i="5"/>
  <c r="J74" i="5"/>
  <c r="L81" i="5"/>
  <c r="V86" i="5"/>
  <c r="V92" i="5"/>
  <c r="L97" i="5"/>
  <c r="F102" i="5"/>
  <c r="AB104" i="5"/>
  <c r="U106" i="5"/>
  <c r="Z107" i="5"/>
  <c r="AB108" i="5"/>
  <c r="W109" i="5"/>
  <c r="W110" i="5"/>
  <c r="Y111" i="5"/>
  <c r="AA112" i="5"/>
  <c r="V113" i="5"/>
  <c r="W114" i="5"/>
  <c r="Z115" i="5"/>
  <c r="S116" i="5"/>
  <c r="V117" i="5"/>
  <c r="W118" i="5"/>
  <c r="X119" i="5"/>
  <c r="T120" i="5"/>
  <c r="V121" i="5"/>
  <c r="V122" i="5"/>
  <c r="Q123" i="5"/>
  <c r="S124" i="5"/>
  <c r="Q125" i="5"/>
  <c r="M126" i="5"/>
  <c r="D127" i="5"/>
  <c r="AE127" i="5"/>
  <c r="AB128" i="5"/>
  <c r="Q129" i="5"/>
  <c r="O130" i="5"/>
  <c r="J131" i="5"/>
  <c r="AB131" i="5"/>
  <c r="V132" i="5"/>
  <c r="L133" i="5"/>
  <c r="F134" i="5"/>
  <c r="Y134" i="5"/>
  <c r="S135" i="5"/>
  <c r="H136" i="5"/>
  <c r="AE136" i="5"/>
  <c r="S137" i="5"/>
  <c r="G61" i="5"/>
  <c r="AB74" i="5"/>
  <c r="M81" i="5"/>
  <c r="AB87" i="5"/>
  <c r="L93" i="5"/>
  <c r="M97" i="5"/>
  <c r="G102" i="5"/>
  <c r="AC104" i="5"/>
  <c r="V106" i="5"/>
  <c r="AA107" i="5"/>
  <c r="AC108" i="5"/>
  <c r="AC109" i="5"/>
  <c r="Y110" i="5"/>
  <c r="C17" i="2"/>
  <c r="Z166" i="5"/>
  <c r="H164" i="5"/>
  <c r="U163" i="5"/>
  <c r="U162" i="5"/>
  <c r="D161" i="5"/>
  <c r="P159" i="5"/>
  <c r="K157" i="5"/>
  <c r="E156" i="5"/>
  <c r="H153" i="5"/>
  <c r="E152" i="5"/>
  <c r="L150" i="5"/>
  <c r="H149" i="5"/>
  <c r="P147" i="5"/>
  <c r="L146" i="5"/>
  <c r="H145" i="5"/>
  <c r="S142" i="5"/>
  <c r="N140" i="5"/>
  <c r="H138" i="5"/>
  <c r="E132" i="5"/>
  <c r="U124" i="5"/>
  <c r="V109" i="5"/>
  <c r="J166" i="5"/>
  <c r="E163" i="5"/>
  <c r="R161" i="5"/>
  <c r="I157" i="5"/>
  <c r="Z153" i="5"/>
  <c r="C152" i="5"/>
  <c r="O147" i="5"/>
  <c r="K146" i="5"/>
  <c r="F139" i="5"/>
  <c r="G134" i="5"/>
  <c r="X129" i="5"/>
  <c r="S102" i="5"/>
  <c r="B22" i="2"/>
  <c r="B7" i="2"/>
  <c r="C21" i="2"/>
  <c r="B3" i="5"/>
  <c r="Q3" i="5"/>
  <c r="AE166" i="5"/>
  <c r="N166" i="5"/>
  <c r="AC165" i="5"/>
  <c r="N165" i="5"/>
  <c r="AA164" i="5"/>
  <c r="L164" i="5"/>
  <c r="Z163" i="5"/>
  <c r="I163" i="5"/>
  <c r="X162" i="5"/>
  <c r="I162" i="5"/>
  <c r="W161" i="5"/>
  <c r="G161" i="5"/>
  <c r="V160" i="5"/>
  <c r="G160" i="5"/>
  <c r="T159" i="5"/>
  <c r="E159" i="5"/>
  <c r="T158" i="5"/>
  <c r="AE157" i="5"/>
  <c r="O157" i="5"/>
  <c r="AA156" i="5"/>
  <c r="K156" i="5"/>
  <c r="W155" i="5"/>
  <c r="E155" i="5"/>
  <c r="S154" i="5"/>
  <c r="AE153" i="5"/>
  <c r="O153" i="5"/>
  <c r="Z152" i="5"/>
  <c r="I152" i="5"/>
  <c r="U151" i="5"/>
  <c r="E151" i="5"/>
  <c r="S150" i="5"/>
  <c r="AD149" i="5"/>
  <c r="M149" i="5"/>
  <c r="Y148" i="5"/>
  <c r="I148" i="5"/>
  <c r="U147" i="5"/>
  <c r="D147" i="5"/>
  <c r="O146" i="5"/>
  <c r="AC145" i="5"/>
  <c r="M145" i="5"/>
  <c r="W144" i="5"/>
  <c r="W143" i="5"/>
  <c r="W142" i="5"/>
  <c r="T141" i="5"/>
  <c r="S140" i="5"/>
  <c r="Q139" i="5"/>
  <c r="L138" i="5"/>
  <c r="B137" i="5"/>
  <c r="AA134" i="5"/>
  <c r="W132" i="5"/>
  <c r="P130" i="5"/>
  <c r="C128" i="5"/>
  <c r="S125" i="5"/>
  <c r="W122" i="5"/>
  <c r="Z119" i="5"/>
  <c r="AB116" i="5"/>
  <c r="W113" i="5"/>
  <c r="V110" i="5"/>
  <c r="R106" i="5"/>
  <c r="U92" i="5"/>
  <c r="B61" i="5"/>
  <c r="AD98" i="5"/>
  <c r="V96" i="5"/>
  <c r="AE94" i="5"/>
  <c r="AE92" i="5"/>
  <c r="AD90" i="5"/>
  <c r="Y88" i="5"/>
  <c r="Y85" i="5"/>
  <c r="P83" i="5"/>
  <c r="AA80" i="5"/>
  <c r="I78" i="5"/>
  <c r="W75" i="5"/>
  <c r="D70" i="5"/>
  <c r="V65" i="5"/>
  <c r="Z59" i="5"/>
  <c r="AC44" i="5"/>
  <c r="AA141" i="5"/>
  <c r="O141" i="5"/>
  <c r="C141" i="5"/>
  <c r="U140" i="5"/>
  <c r="I140" i="5"/>
  <c r="AA139" i="5"/>
  <c r="O139" i="5"/>
  <c r="C139" i="5"/>
  <c r="U138" i="5"/>
  <c r="I138" i="5"/>
  <c r="Z137" i="5"/>
  <c r="M137" i="5"/>
  <c r="AD136" i="5"/>
  <c r="Q136" i="5"/>
  <c r="C136" i="5"/>
  <c r="Q135" i="5"/>
  <c r="C135" i="5"/>
  <c r="S134" i="5"/>
  <c r="E134" i="5"/>
  <c r="U133" i="5"/>
  <c r="E133" i="5"/>
  <c r="U132" i="5"/>
  <c r="G132" i="5"/>
  <c r="W131" i="5"/>
  <c r="I131" i="5"/>
  <c r="W130" i="5"/>
  <c r="I130" i="5"/>
  <c r="Y129" i="5"/>
  <c r="K129" i="5"/>
  <c r="AA128" i="5"/>
  <c r="K128" i="5"/>
  <c r="AA127" i="5"/>
  <c r="M127" i="5"/>
  <c r="AC126" i="5"/>
  <c r="O126" i="5"/>
  <c r="AC125" i="5"/>
  <c r="O125" i="5"/>
  <c r="AE124" i="5"/>
  <c r="M124" i="5"/>
  <c r="Y123" i="5"/>
  <c r="I123" i="5"/>
  <c r="U122" i="5"/>
  <c r="E122" i="5"/>
  <c r="P121" i="5"/>
  <c r="AC120" i="5"/>
  <c r="K120" i="5"/>
  <c r="Y119" i="5"/>
  <c r="I119" i="5"/>
  <c r="T118" i="5"/>
  <c r="C118" i="5"/>
  <c r="O117" i="5"/>
  <c r="AC116" i="5"/>
  <c r="K116" i="5"/>
  <c r="X115" i="5"/>
  <c r="E115" i="5"/>
  <c r="S114" i="5"/>
  <c r="C114" i="5"/>
  <c r="O113" i="5"/>
  <c r="AB112" i="5"/>
  <c r="I112" i="5"/>
  <c r="W111" i="5"/>
  <c r="E111" i="5"/>
  <c r="S110" i="5"/>
  <c r="AE109" i="5"/>
  <c r="M109" i="5"/>
  <c r="AA108" i="5"/>
  <c r="I108" i="5"/>
  <c r="W107" i="5"/>
  <c r="D107" i="5"/>
  <c r="O106" i="5"/>
  <c r="O105" i="5"/>
  <c r="O104" i="5"/>
  <c r="O103" i="5"/>
  <c r="D102" i="5"/>
  <c r="G100" i="5"/>
  <c r="I98" i="5"/>
  <c r="R96" i="5"/>
  <c r="J94" i="5"/>
  <c r="S92" i="5"/>
  <c r="M90" i="5"/>
  <c r="AA87" i="5"/>
  <c r="S85" i="5"/>
  <c r="S82" i="5"/>
  <c r="J80" i="5"/>
  <c r="U77" i="5"/>
  <c r="G74" i="5"/>
  <c r="AC69" i="5"/>
  <c r="T63" i="5"/>
  <c r="K58" i="5"/>
  <c r="Q39" i="5"/>
  <c r="R92" i="5"/>
  <c r="C90" i="5"/>
  <c r="Y87" i="5"/>
  <c r="D85" i="5"/>
  <c r="R82" i="5"/>
  <c r="I80" i="5"/>
  <c r="I77" i="5"/>
  <c r="E74" i="5"/>
  <c r="AB68" i="5"/>
  <c r="S63" i="5"/>
  <c r="J58" i="5"/>
  <c r="R33" i="5"/>
  <c r="M121" i="5"/>
  <c r="AA120" i="5"/>
  <c r="I120" i="5"/>
  <c r="W119" i="5"/>
  <c r="D119" i="5"/>
  <c r="Q118" i="5"/>
  <c r="AC117" i="5"/>
  <c r="M117" i="5"/>
  <c r="AA116" i="5"/>
  <c r="H116" i="5"/>
  <c r="U115" i="5"/>
  <c r="C115" i="5"/>
  <c r="Q114" i="5"/>
  <c r="AC113" i="5"/>
  <c r="L113" i="5"/>
  <c r="W112" i="5"/>
  <c r="G112" i="5"/>
  <c r="U111" i="5"/>
  <c r="C111" i="5"/>
  <c r="P110" i="5"/>
  <c r="AA109" i="5"/>
  <c r="K109" i="5"/>
  <c r="W108" i="5"/>
  <c r="G108" i="5"/>
  <c r="S107" i="5"/>
  <c r="AE106" i="5"/>
  <c r="H106" i="5"/>
  <c r="L105" i="5"/>
  <c r="I104" i="5"/>
  <c r="D103" i="5"/>
  <c r="P101" i="5"/>
  <c r="AA99" i="5"/>
  <c r="F98" i="5"/>
  <c r="AB95" i="5"/>
  <c r="G94" i="5"/>
  <c r="G92" i="5"/>
  <c r="AE89" i="5"/>
  <c r="X87" i="5"/>
  <c r="V84" i="5"/>
  <c r="O82" i="5"/>
  <c r="Y79" i="5"/>
  <c r="G77" i="5"/>
  <c r="AE73" i="5"/>
  <c r="AE67" i="5"/>
  <c r="Q63" i="5"/>
  <c r="I56" i="5"/>
  <c r="B4" i="5"/>
  <c r="N4" i="5"/>
  <c r="Z4" i="5"/>
  <c r="H5" i="5"/>
  <c r="T5" i="5"/>
  <c r="B6" i="5"/>
  <c r="N6" i="5"/>
  <c r="Z6" i="5"/>
  <c r="H7" i="5"/>
  <c r="T7" i="5"/>
  <c r="B8" i="5"/>
  <c r="N8" i="5"/>
  <c r="Z8" i="5"/>
  <c r="H9" i="5"/>
  <c r="T9" i="5"/>
  <c r="B10" i="5"/>
  <c r="N10" i="5"/>
  <c r="Z10" i="5"/>
  <c r="H11" i="5"/>
  <c r="T11" i="5"/>
  <c r="B12" i="5"/>
  <c r="N12" i="5"/>
  <c r="Z12" i="5"/>
  <c r="H13" i="5"/>
  <c r="T13" i="5"/>
  <c r="B14" i="5"/>
  <c r="N14" i="5"/>
  <c r="Z14" i="5"/>
  <c r="H15" i="5"/>
  <c r="T15" i="5"/>
  <c r="B16" i="5"/>
  <c r="N16" i="5"/>
  <c r="Z16" i="5"/>
  <c r="H17" i="5"/>
  <c r="T17" i="5"/>
  <c r="B18" i="5"/>
  <c r="N18" i="5"/>
  <c r="Z18" i="5"/>
  <c r="H19" i="5"/>
  <c r="T19" i="5"/>
  <c r="B20" i="5"/>
  <c r="N20" i="5"/>
  <c r="Z20" i="5"/>
  <c r="H21" i="5"/>
  <c r="T21" i="5"/>
  <c r="B22" i="5"/>
  <c r="N22" i="5"/>
  <c r="Z22" i="5"/>
  <c r="H23" i="5"/>
  <c r="T23" i="5"/>
  <c r="B24" i="5"/>
  <c r="N24" i="5"/>
  <c r="Z24" i="5"/>
  <c r="H25" i="5"/>
  <c r="T25" i="5"/>
  <c r="B26" i="5"/>
  <c r="N26" i="5"/>
  <c r="Z26" i="5"/>
  <c r="H27" i="5"/>
  <c r="T27" i="5"/>
  <c r="B28" i="5"/>
  <c r="C4" i="5"/>
  <c r="O4" i="5"/>
  <c r="AA4" i="5"/>
  <c r="I5" i="5"/>
  <c r="U5" i="5"/>
  <c r="C6" i="5"/>
  <c r="O6" i="5"/>
  <c r="AA6" i="5"/>
  <c r="I7" i="5"/>
  <c r="U7" i="5"/>
  <c r="C8" i="5"/>
  <c r="O8" i="5"/>
  <c r="AA8" i="5"/>
  <c r="I9" i="5"/>
  <c r="U9" i="5"/>
  <c r="C10" i="5"/>
  <c r="O10" i="5"/>
  <c r="AA10" i="5"/>
  <c r="I11" i="5"/>
  <c r="U11" i="5"/>
  <c r="C12" i="5"/>
  <c r="O12" i="5"/>
  <c r="AA12" i="5"/>
  <c r="I13" i="5"/>
  <c r="U13" i="5"/>
  <c r="C14" i="5"/>
  <c r="O14" i="5"/>
  <c r="AA14" i="5"/>
  <c r="I15" i="5"/>
  <c r="U15" i="5"/>
  <c r="C16" i="5"/>
  <c r="O16" i="5"/>
  <c r="AA16" i="5"/>
  <c r="I17" i="5"/>
  <c r="U17" i="5"/>
  <c r="C18" i="5"/>
  <c r="O18" i="5"/>
  <c r="AA18" i="5"/>
  <c r="I19" i="5"/>
  <c r="U19" i="5"/>
  <c r="C20" i="5"/>
  <c r="O20" i="5"/>
  <c r="AA20" i="5"/>
  <c r="I21" i="5"/>
  <c r="U21" i="5"/>
  <c r="C22" i="5"/>
  <c r="O22" i="5"/>
  <c r="AA22" i="5"/>
  <c r="I23" i="5"/>
  <c r="U23" i="5"/>
  <c r="C24" i="5"/>
  <c r="O24" i="5"/>
  <c r="AA24" i="5"/>
  <c r="I25" i="5"/>
  <c r="D4" i="5"/>
  <c r="P4" i="5"/>
  <c r="AB4" i="5"/>
  <c r="J5" i="5"/>
  <c r="V5" i="5"/>
  <c r="D6" i="5"/>
  <c r="P6" i="5"/>
  <c r="AB6" i="5"/>
  <c r="J7" i="5"/>
  <c r="V7" i="5"/>
  <c r="D8" i="5"/>
  <c r="P8" i="5"/>
  <c r="AB8" i="5"/>
  <c r="J9" i="5"/>
  <c r="V9" i="5"/>
  <c r="D10" i="5"/>
  <c r="P10" i="5"/>
  <c r="AB10" i="5"/>
  <c r="J11" i="5"/>
  <c r="V11" i="5"/>
  <c r="D12" i="5"/>
  <c r="P12" i="5"/>
  <c r="AB12" i="5"/>
  <c r="J13" i="5"/>
  <c r="V13" i="5"/>
  <c r="D14" i="5"/>
  <c r="P14" i="5"/>
  <c r="AB14" i="5"/>
  <c r="J15" i="5"/>
  <c r="V15" i="5"/>
  <c r="D16" i="5"/>
  <c r="P16" i="5"/>
  <c r="AB16" i="5"/>
  <c r="J17" i="5"/>
  <c r="V17" i="5"/>
  <c r="D18" i="5"/>
  <c r="P18" i="5"/>
  <c r="AB18" i="5"/>
  <c r="J19" i="5"/>
  <c r="V19" i="5"/>
  <c r="D20" i="5"/>
  <c r="P20" i="5"/>
  <c r="AB20" i="5"/>
  <c r="J21" i="5"/>
  <c r="V21" i="5"/>
  <c r="D22" i="5"/>
  <c r="P22" i="5"/>
  <c r="AB22" i="5"/>
  <c r="J23" i="5"/>
  <c r="V23" i="5"/>
  <c r="D24" i="5"/>
  <c r="P24" i="5"/>
  <c r="AB24" i="5"/>
  <c r="J25" i="5"/>
  <c r="V25" i="5"/>
  <c r="D26" i="5"/>
  <c r="P26" i="5"/>
  <c r="AB26" i="5"/>
  <c r="J27" i="5"/>
  <c r="V27" i="5"/>
  <c r="D28" i="5"/>
  <c r="P28" i="5"/>
  <c r="AB28" i="5"/>
  <c r="J29" i="5"/>
  <c r="V29" i="5"/>
  <c r="D30" i="5"/>
  <c r="P30" i="5"/>
  <c r="AB30" i="5"/>
  <c r="J31" i="5"/>
  <c r="V31" i="5"/>
  <c r="D32" i="5"/>
  <c r="P32" i="5"/>
  <c r="AB32" i="5"/>
  <c r="J33" i="5"/>
  <c r="V33" i="5"/>
  <c r="D34" i="5"/>
  <c r="P34" i="5"/>
  <c r="AB34" i="5"/>
  <c r="J35" i="5"/>
  <c r="V35" i="5"/>
  <c r="D36" i="5"/>
  <c r="P36" i="5"/>
  <c r="AB36" i="5"/>
  <c r="J37" i="5"/>
  <c r="V37" i="5"/>
  <c r="I4" i="5"/>
  <c r="U4" i="5"/>
  <c r="C5" i="5"/>
  <c r="O5" i="5"/>
  <c r="AA5" i="5"/>
  <c r="I6" i="5"/>
  <c r="U6" i="5"/>
  <c r="C7" i="5"/>
  <c r="O7" i="5"/>
  <c r="AA7" i="5"/>
  <c r="I8" i="5"/>
  <c r="U8" i="5"/>
  <c r="C9" i="5"/>
  <c r="O9" i="5"/>
  <c r="AA9" i="5"/>
  <c r="I10" i="5"/>
  <c r="U10" i="5"/>
  <c r="C11" i="5"/>
  <c r="O11" i="5"/>
  <c r="AA11" i="5"/>
  <c r="I12" i="5"/>
  <c r="U12" i="5"/>
  <c r="C13" i="5"/>
  <c r="O13" i="5"/>
  <c r="AA13" i="5"/>
  <c r="I14" i="5"/>
  <c r="U14" i="5"/>
  <c r="C15" i="5"/>
  <c r="O15" i="5"/>
  <c r="AA15" i="5"/>
  <c r="I16" i="5"/>
  <c r="U16" i="5"/>
  <c r="C17" i="5"/>
  <c r="O17" i="5"/>
  <c r="AA17" i="5"/>
  <c r="I18" i="5"/>
  <c r="U18" i="5"/>
  <c r="C19" i="5"/>
  <c r="O19" i="5"/>
  <c r="AA19" i="5"/>
  <c r="I20" i="5"/>
  <c r="U20" i="5"/>
  <c r="C21" i="5"/>
  <c r="O21" i="5"/>
  <c r="AA21" i="5"/>
  <c r="I22" i="5"/>
  <c r="U22" i="5"/>
  <c r="C23" i="5"/>
  <c r="O23" i="5"/>
  <c r="AA23" i="5"/>
  <c r="I24" i="5"/>
  <c r="U24" i="5"/>
  <c r="C25" i="5"/>
  <c r="O25" i="5"/>
  <c r="AA25" i="5"/>
  <c r="I26" i="5"/>
  <c r="U26" i="5"/>
  <c r="E4" i="5"/>
  <c r="V4" i="5"/>
  <c r="K5" i="5"/>
  <c r="AB5" i="5"/>
  <c r="Q6" i="5"/>
  <c r="D7" i="5"/>
  <c r="W7" i="5"/>
  <c r="J8" i="5"/>
  <c r="AC8" i="5"/>
  <c r="P9" i="5"/>
  <c r="E10" i="5"/>
  <c r="V10" i="5"/>
  <c r="K11" i="5"/>
  <c r="AB11" i="5"/>
  <c r="Q12" i="5"/>
  <c r="D13" i="5"/>
  <c r="W13" i="5"/>
  <c r="J14" i="5"/>
  <c r="AC14" i="5"/>
  <c r="P15" i="5"/>
  <c r="E16" i="5"/>
  <c r="V16" i="5"/>
  <c r="K17" i="5"/>
  <c r="AB17" i="5"/>
  <c r="Q18" i="5"/>
  <c r="D19" i="5"/>
  <c r="W19" i="5"/>
  <c r="F4" i="5"/>
  <c r="W4" i="5"/>
  <c r="L5" i="5"/>
  <c r="AC5" i="5"/>
  <c r="R6" i="5"/>
  <c r="E7" i="5"/>
  <c r="X7" i="5"/>
  <c r="K8" i="5"/>
  <c r="AD8" i="5"/>
  <c r="Q9" i="5"/>
  <c r="F10" i="5"/>
  <c r="W10" i="5"/>
  <c r="L11" i="5"/>
  <c r="AC11" i="5"/>
  <c r="R12" i="5"/>
  <c r="E13" i="5"/>
  <c r="X13" i="5"/>
  <c r="K14" i="5"/>
  <c r="AD14" i="5"/>
  <c r="Q15" i="5"/>
  <c r="F16" i="5"/>
  <c r="W16" i="5"/>
  <c r="L17" i="5"/>
  <c r="AC17" i="5"/>
  <c r="R18" i="5"/>
  <c r="E19" i="5"/>
  <c r="X19" i="5"/>
  <c r="K20" i="5"/>
  <c r="AD20" i="5"/>
  <c r="Q21" i="5"/>
  <c r="F22" i="5"/>
  <c r="W22" i="5"/>
  <c r="L23" i="5"/>
  <c r="AC23" i="5"/>
  <c r="R24" i="5"/>
  <c r="E25" i="5"/>
  <c r="W25" i="5"/>
  <c r="H26" i="5"/>
  <c r="X26" i="5"/>
  <c r="I27" i="5"/>
  <c r="X27" i="5"/>
  <c r="H28" i="5"/>
  <c r="U28" i="5"/>
  <c r="D29" i="5"/>
  <c r="Q29" i="5"/>
  <c r="AD29" i="5"/>
  <c r="M30" i="5"/>
  <c r="Z30" i="5"/>
  <c r="I31" i="5"/>
  <c r="W31" i="5"/>
  <c r="F32" i="5"/>
  <c r="S32" i="5"/>
  <c r="B33" i="5"/>
  <c r="O33" i="5"/>
  <c r="AB33" i="5"/>
  <c r="K34" i="5"/>
  <c r="X34" i="5"/>
  <c r="G35" i="5"/>
  <c r="T35" i="5"/>
  <c r="C36" i="5"/>
  <c r="Q36" i="5"/>
  <c r="AD36" i="5"/>
  <c r="M37" i="5"/>
  <c r="Z37" i="5"/>
  <c r="H38" i="5"/>
  <c r="T38" i="5"/>
  <c r="B39" i="5"/>
  <c r="N39" i="5"/>
  <c r="Z39" i="5"/>
  <c r="H40" i="5"/>
  <c r="T40" i="5"/>
  <c r="B41" i="5"/>
  <c r="N41" i="5"/>
  <c r="Z41" i="5"/>
  <c r="H42" i="5"/>
  <c r="T42" i="5"/>
  <c r="B43" i="5"/>
  <c r="N43" i="5"/>
  <c r="Z43" i="5"/>
  <c r="H44" i="5"/>
  <c r="T44" i="5"/>
  <c r="B45" i="5"/>
  <c r="N45" i="5"/>
  <c r="Z45" i="5"/>
  <c r="H46" i="5"/>
  <c r="G4" i="5"/>
  <c r="X4" i="5"/>
  <c r="M5" i="5"/>
  <c r="AD5" i="5"/>
  <c r="S6" i="5"/>
  <c r="F7" i="5"/>
  <c r="Y7" i="5"/>
  <c r="L8" i="5"/>
  <c r="AE8" i="5"/>
  <c r="R9" i="5"/>
  <c r="G10" i="5"/>
  <c r="X10" i="5"/>
  <c r="M11" i="5"/>
  <c r="AD11" i="5"/>
  <c r="S12" i="5"/>
  <c r="F13" i="5"/>
  <c r="Y13" i="5"/>
  <c r="L14" i="5"/>
  <c r="AE14" i="5"/>
  <c r="R15" i="5"/>
  <c r="G16" i="5"/>
  <c r="X16" i="5"/>
  <c r="M17" i="5"/>
  <c r="AD17" i="5"/>
  <c r="S18" i="5"/>
  <c r="F19" i="5"/>
  <c r="Y19" i="5"/>
  <c r="L20" i="5"/>
  <c r="AE20" i="5"/>
  <c r="R21" i="5"/>
  <c r="G22" i="5"/>
  <c r="X22" i="5"/>
  <c r="M23" i="5"/>
  <c r="AD23" i="5"/>
  <c r="S24" i="5"/>
  <c r="F25" i="5"/>
  <c r="X25" i="5"/>
  <c r="J26" i="5"/>
  <c r="Y26" i="5"/>
  <c r="K27" i="5"/>
  <c r="Y27" i="5"/>
  <c r="I28" i="5"/>
  <c r="V28" i="5"/>
  <c r="E29" i="5"/>
  <c r="R29" i="5"/>
  <c r="AE29" i="5"/>
  <c r="N30" i="5"/>
  <c r="AA30" i="5"/>
  <c r="K31" i="5"/>
  <c r="X31" i="5"/>
  <c r="G32" i="5"/>
  <c r="T32" i="5"/>
  <c r="C33" i="5"/>
  <c r="P33" i="5"/>
  <c r="AC33" i="5"/>
  <c r="L34" i="5"/>
  <c r="Y34" i="5"/>
  <c r="H35" i="5"/>
  <c r="U35" i="5"/>
  <c r="E36" i="5"/>
  <c r="R36" i="5"/>
  <c r="AE36" i="5"/>
  <c r="N37" i="5"/>
  <c r="AA37" i="5"/>
  <c r="I38" i="5"/>
  <c r="U38" i="5"/>
  <c r="C39" i="5"/>
  <c r="O39" i="5"/>
  <c r="AA39" i="5"/>
  <c r="I40" i="5"/>
  <c r="U40" i="5"/>
  <c r="C41" i="5"/>
  <c r="O41" i="5"/>
  <c r="AA41" i="5"/>
  <c r="I42" i="5"/>
  <c r="U42" i="5"/>
  <c r="C43" i="5"/>
  <c r="O43" i="5"/>
  <c r="AA43" i="5"/>
  <c r="I44" i="5"/>
  <c r="H4" i="5"/>
  <c r="Y4" i="5"/>
  <c r="N5" i="5"/>
  <c r="AE5" i="5"/>
  <c r="T6" i="5"/>
  <c r="G7" i="5"/>
  <c r="Z7" i="5"/>
  <c r="M8" i="5"/>
  <c r="B9" i="5"/>
  <c r="S9" i="5"/>
  <c r="H10" i="5"/>
  <c r="Y10" i="5"/>
  <c r="N11" i="5"/>
  <c r="AE11" i="5"/>
  <c r="T12" i="5"/>
  <c r="G13" i="5"/>
  <c r="Z13" i="5"/>
  <c r="M14" i="5"/>
  <c r="B15" i="5"/>
  <c r="S15" i="5"/>
  <c r="H16" i="5"/>
  <c r="Y16" i="5"/>
  <c r="N17" i="5"/>
  <c r="AE17" i="5"/>
  <c r="T18" i="5"/>
  <c r="G19" i="5"/>
  <c r="Z19" i="5"/>
  <c r="M20" i="5"/>
  <c r="B21" i="5"/>
  <c r="S21" i="5"/>
  <c r="H22" i="5"/>
  <c r="Y22" i="5"/>
  <c r="N23" i="5"/>
  <c r="AE23" i="5"/>
  <c r="T24" i="5"/>
  <c r="G25" i="5"/>
  <c r="Y25" i="5"/>
  <c r="K26" i="5"/>
  <c r="AA26" i="5"/>
  <c r="L27" i="5"/>
  <c r="Z27" i="5"/>
  <c r="J28" i="5"/>
  <c r="L4" i="5"/>
  <c r="AE4" i="5"/>
  <c r="R5" i="5"/>
  <c r="G6" i="5"/>
  <c r="X6" i="5"/>
  <c r="M7" i="5"/>
  <c r="AD7" i="5"/>
  <c r="S8" i="5"/>
  <c r="F9" i="5"/>
  <c r="Y9" i="5"/>
  <c r="L10" i="5"/>
  <c r="AE10" i="5"/>
  <c r="R11" i="5"/>
  <c r="G12" i="5"/>
  <c r="X12" i="5"/>
  <c r="M13" i="5"/>
  <c r="AD13" i="5"/>
  <c r="S14" i="5"/>
  <c r="F15" i="5"/>
  <c r="Y15" i="5"/>
  <c r="L16" i="5"/>
  <c r="AE16" i="5"/>
  <c r="R17" i="5"/>
  <c r="G18" i="5"/>
  <c r="X18" i="5"/>
  <c r="M19" i="5"/>
  <c r="AD19" i="5"/>
  <c r="S20" i="5"/>
  <c r="F21" i="5"/>
  <c r="Y21" i="5"/>
  <c r="L22" i="5"/>
  <c r="AE22" i="5"/>
  <c r="R23" i="5"/>
  <c r="G24" i="5"/>
  <c r="X24" i="5"/>
  <c r="M25" i="5"/>
  <c r="AC25" i="5"/>
  <c r="O26" i="5"/>
  <c r="AE26" i="5"/>
  <c r="O27" i="5"/>
  <c r="AC27" i="5"/>
  <c r="M28" i="5"/>
  <c r="Z28" i="5"/>
  <c r="I29" i="5"/>
  <c r="W29" i="5"/>
  <c r="F30" i="5"/>
  <c r="J4" i="5"/>
  <c r="F5" i="5"/>
  <c r="J6" i="5"/>
  <c r="L7" i="5"/>
  <c r="H8" i="5"/>
  <c r="L9" i="5"/>
  <c r="M10" i="5"/>
  <c r="P11" i="5"/>
  <c r="L12" i="5"/>
  <c r="P13" i="5"/>
  <c r="R14" i="5"/>
  <c r="N15" i="5"/>
  <c r="R16" i="5"/>
  <c r="S17" i="5"/>
  <c r="V18" i="5"/>
  <c r="R19" i="5"/>
  <c r="T20" i="5"/>
  <c r="N21" i="5"/>
  <c r="M22" i="5"/>
  <c r="G23" i="5"/>
  <c r="H24" i="5"/>
  <c r="B25" i="5"/>
  <c r="AD25" i="5"/>
  <c r="V26" i="5"/>
  <c r="P27" i="5"/>
  <c r="F28" i="5"/>
  <c r="Y28" i="5"/>
  <c r="M29" i="5"/>
  <c r="AC29" i="5"/>
  <c r="R30" i="5"/>
  <c r="C31" i="5"/>
  <c r="R31" i="5"/>
  <c r="C32" i="5"/>
  <c r="U32" i="5"/>
  <c r="F33" i="5"/>
  <c r="U33" i="5"/>
  <c r="G34" i="5"/>
  <c r="V34" i="5"/>
  <c r="I35" i="5"/>
  <c r="Y35" i="5"/>
  <c r="J36" i="5"/>
  <c r="Y36" i="5"/>
  <c r="K37" i="5"/>
  <c r="AB37" i="5"/>
  <c r="L38" i="5"/>
  <c r="Z38" i="5"/>
  <c r="J39" i="5"/>
  <c r="X39" i="5"/>
  <c r="J40" i="5"/>
  <c r="X40" i="5"/>
  <c r="H41" i="5"/>
  <c r="V41" i="5"/>
  <c r="F42" i="5"/>
  <c r="V42" i="5"/>
  <c r="F43" i="5"/>
  <c r="T43" i="5"/>
  <c r="D44" i="5"/>
  <c r="R44" i="5"/>
  <c r="AE44" i="5"/>
  <c r="O45" i="5"/>
  <c r="AB45" i="5"/>
  <c r="K46" i="5"/>
  <c r="W46" i="5"/>
  <c r="E47" i="5"/>
  <c r="Q47" i="5"/>
  <c r="AC47" i="5"/>
  <c r="K48" i="5"/>
  <c r="W48" i="5"/>
  <c r="E49" i="5"/>
  <c r="Q49" i="5"/>
  <c r="AC49" i="5"/>
  <c r="K50" i="5"/>
  <c r="W50" i="5"/>
  <c r="E51" i="5"/>
  <c r="Q51" i="5"/>
  <c r="AC51" i="5"/>
  <c r="K52" i="5"/>
  <c r="W52" i="5"/>
  <c r="E53" i="5"/>
  <c r="Q53" i="5"/>
  <c r="AC53" i="5"/>
  <c r="K54" i="5"/>
  <c r="W54" i="5"/>
  <c r="E55" i="5"/>
  <c r="Q55" i="5"/>
  <c r="K4" i="5"/>
  <c r="M4" i="5"/>
  <c r="P5" i="5"/>
  <c r="L6" i="5"/>
  <c r="P7" i="5"/>
  <c r="R8" i="5"/>
  <c r="N9" i="5"/>
  <c r="R10" i="5"/>
  <c r="S11" i="5"/>
  <c r="V12" i="5"/>
  <c r="R13" i="5"/>
  <c r="V14" i="5"/>
  <c r="X15" i="5"/>
  <c r="T16" i="5"/>
  <c r="X17" i="5"/>
  <c r="Y18" i="5"/>
  <c r="AB19" i="5"/>
  <c r="W20" i="5"/>
  <c r="W21" i="5"/>
  <c r="R22" i="5"/>
  <c r="P23" i="5"/>
  <c r="K24" i="5"/>
  <c r="K25" i="5"/>
  <c r="C26" i="5"/>
  <c r="AC26" i="5"/>
  <c r="R27" i="5"/>
  <c r="K28" i="5"/>
  <c r="AC28" i="5"/>
  <c r="O29" i="5"/>
  <c r="C30" i="5"/>
  <c r="T30" i="5"/>
  <c r="E31" i="5"/>
  <c r="T31" i="5"/>
  <c r="H32" i="5"/>
  <c r="W32" i="5"/>
  <c r="H33" i="5"/>
  <c r="X33" i="5"/>
  <c r="I34" i="5"/>
  <c r="Z34" i="5"/>
  <c r="L35" i="5"/>
  <c r="AA35" i="5"/>
  <c r="L36" i="5"/>
  <c r="AA36" i="5"/>
  <c r="O37" i="5"/>
  <c r="AD37" i="5"/>
  <c r="N38" i="5"/>
  <c r="AB38" i="5"/>
  <c r="L39" i="5"/>
  <c r="AB39" i="5"/>
  <c r="L40" i="5"/>
  <c r="Z40" i="5"/>
  <c r="J41" i="5"/>
  <c r="X41" i="5"/>
  <c r="J42" i="5"/>
  <c r="X42" i="5"/>
  <c r="H43" i="5"/>
  <c r="V43" i="5"/>
  <c r="F44" i="5"/>
  <c r="U44" i="5"/>
  <c r="D45" i="5"/>
  <c r="Q45" i="5"/>
  <c r="AD45" i="5"/>
  <c r="M46" i="5"/>
  <c r="Y46" i="5"/>
  <c r="G47" i="5"/>
  <c r="S47" i="5"/>
  <c r="AE47" i="5"/>
  <c r="M48" i="5"/>
  <c r="Y48" i="5"/>
  <c r="G49" i="5"/>
  <c r="S49" i="5"/>
  <c r="AE49" i="5"/>
  <c r="M50" i="5"/>
  <c r="Y50" i="5"/>
  <c r="G51" i="5"/>
  <c r="S51" i="5"/>
  <c r="AE51" i="5"/>
  <c r="M52" i="5"/>
  <c r="Y52" i="5"/>
  <c r="G53" i="5"/>
  <c r="S53" i="5"/>
  <c r="AE53" i="5"/>
  <c r="M54" i="5"/>
  <c r="Y54" i="5"/>
  <c r="G55" i="5"/>
  <c r="S55" i="5"/>
  <c r="AE55" i="5"/>
  <c r="M56" i="5"/>
  <c r="Q4" i="5"/>
  <c r="Q5" i="5"/>
  <c r="M6" i="5"/>
  <c r="Q7" i="5"/>
  <c r="T8" i="5"/>
  <c r="W9" i="5"/>
  <c r="S10" i="5"/>
  <c r="W11" i="5"/>
  <c r="W12" i="5"/>
  <c r="S13" i="5"/>
  <c r="W14" i="5"/>
  <c r="Z15" i="5"/>
  <c r="AC16" i="5"/>
  <c r="Y17" i="5"/>
  <c r="AC18" i="5"/>
  <c r="AC19" i="5"/>
  <c r="X20" i="5"/>
  <c r="X21" i="5"/>
  <c r="S22" i="5"/>
  <c r="Q23" i="5"/>
  <c r="L24" i="5"/>
  <c r="L25" i="5"/>
  <c r="E26" i="5"/>
  <c r="AD26" i="5"/>
  <c r="S27" i="5"/>
  <c r="L28" i="5"/>
  <c r="AD28" i="5"/>
  <c r="P29" i="5"/>
  <c r="E30" i="5"/>
  <c r="U30" i="5"/>
  <c r="F31" i="5"/>
  <c r="U31" i="5"/>
  <c r="I32" i="5"/>
  <c r="X32" i="5"/>
  <c r="I33" i="5"/>
  <c r="Y33" i="5"/>
  <c r="J34" i="5"/>
  <c r="AA34" i="5"/>
  <c r="M35" i="5"/>
  <c r="AB35" i="5"/>
  <c r="M36" i="5"/>
  <c r="AC36" i="5"/>
  <c r="P37" i="5"/>
  <c r="AE37" i="5"/>
  <c r="O38" i="5"/>
  <c r="AC38" i="5"/>
  <c r="M39" i="5"/>
  <c r="AC39" i="5"/>
  <c r="M40" i="5"/>
  <c r="AA40" i="5"/>
  <c r="K41" i="5"/>
  <c r="Y41" i="5"/>
  <c r="K42" i="5"/>
  <c r="Y42" i="5"/>
  <c r="I43" i="5"/>
  <c r="W43" i="5"/>
  <c r="G44" i="5"/>
  <c r="V44" i="5"/>
  <c r="E45" i="5"/>
  <c r="R45" i="5"/>
  <c r="AE45" i="5"/>
  <c r="N46" i="5"/>
  <c r="Z46" i="5"/>
  <c r="H47" i="5"/>
  <c r="T47" i="5"/>
  <c r="B48" i="5"/>
  <c r="N48" i="5"/>
  <c r="Z48" i="5"/>
  <c r="H49" i="5"/>
  <c r="T49" i="5"/>
  <c r="B50" i="5"/>
  <c r="N50" i="5"/>
  <c r="Z50" i="5"/>
  <c r="H51" i="5"/>
  <c r="T51" i="5"/>
  <c r="B52" i="5"/>
  <c r="N52" i="5"/>
  <c r="Z52" i="5"/>
  <c r="H53" i="5"/>
  <c r="T53" i="5"/>
  <c r="B54" i="5"/>
  <c r="R4" i="5"/>
  <c r="Y5" i="5"/>
  <c r="B7" i="5"/>
  <c r="V8" i="5"/>
  <c r="AC9" i="5"/>
  <c r="F11" i="5"/>
  <c r="Y12" i="5"/>
  <c r="E14" i="5"/>
  <c r="L15" i="5"/>
  <c r="AD16" i="5"/>
  <c r="H18" i="5"/>
  <c r="P19" i="5"/>
  <c r="Y20" i="5"/>
  <c r="AD21" i="5"/>
  <c r="E23" i="5"/>
  <c r="M24" i="5"/>
  <c r="S4" i="5"/>
  <c r="Z5" i="5"/>
  <c r="K7" i="5"/>
  <c r="W8" i="5"/>
  <c r="AD9" i="5"/>
  <c r="G11" i="5"/>
  <c r="AC12" i="5"/>
  <c r="F14" i="5"/>
  <c r="M15" i="5"/>
  <c r="B17" i="5"/>
  <c r="J18" i="5"/>
  <c r="Q19" i="5"/>
  <c r="AC20" i="5"/>
  <c r="AE21" i="5"/>
  <c r="F23" i="5"/>
  <c r="Q24" i="5"/>
  <c r="S25" i="5"/>
  <c r="T26" i="5"/>
  <c r="W27" i="5"/>
  <c r="S28" i="5"/>
  <c r="L29" i="5"/>
  <c r="H30" i="5"/>
  <c r="AC30" i="5"/>
  <c r="Q31" i="5"/>
  <c r="K32" i="5"/>
  <c r="AD32" i="5"/>
  <c r="T33" i="5"/>
  <c r="N34" i="5"/>
  <c r="C35" i="5"/>
  <c r="X35" i="5"/>
  <c r="O36" i="5"/>
  <c r="F37" i="5"/>
  <c r="Y37" i="5"/>
  <c r="Q38" i="5"/>
  <c r="F39" i="5"/>
  <c r="W39" i="5"/>
  <c r="O40" i="5"/>
  <c r="D41" i="5"/>
  <c r="U41" i="5"/>
  <c r="M42" i="5"/>
  <c r="T4" i="5"/>
  <c r="E6" i="5"/>
  <c r="N7" i="5"/>
  <c r="X8" i="5"/>
  <c r="AE9" i="5"/>
  <c r="Q11" i="5"/>
  <c r="AD12" i="5"/>
  <c r="G14" i="5"/>
  <c r="W15" i="5"/>
  <c r="D17" i="5"/>
  <c r="K18" i="5"/>
  <c r="S19" i="5"/>
  <c r="D21" i="5"/>
  <c r="E22" i="5"/>
  <c r="K23" i="5"/>
  <c r="AC4" i="5"/>
  <c r="F6" i="5"/>
  <c r="R7" i="5"/>
  <c r="Y8" i="5"/>
  <c r="J10" i="5"/>
  <c r="X11" i="5"/>
  <c r="AE12" i="5"/>
  <c r="H14" i="5"/>
  <c r="AB15" i="5"/>
  <c r="E17" i="5"/>
  <c r="L18" i="5"/>
  <c r="AE19" i="5"/>
  <c r="E21" i="5"/>
  <c r="AD4" i="5"/>
  <c r="H6" i="5"/>
  <c r="S7" i="5"/>
  <c r="D9" i="5"/>
  <c r="K10" i="5"/>
  <c r="Y11" i="5"/>
  <c r="B13" i="5"/>
  <c r="Q14" i="5"/>
  <c r="AC15" i="5"/>
  <c r="F17" i="5"/>
  <c r="M18" i="5"/>
  <c r="E20" i="5"/>
  <c r="G21" i="5"/>
  <c r="K22" i="5"/>
  <c r="W23" i="5"/>
  <c r="Y24" i="5"/>
  <c r="AB25" i="5"/>
  <c r="C27" i="5"/>
  <c r="AD27" i="5"/>
  <c r="X28" i="5"/>
  <c r="T29" i="5"/>
  <c r="K30" i="5"/>
  <c r="B31" i="5"/>
  <c r="Z31" i="5"/>
  <c r="N32" i="5"/>
  <c r="E33" i="5"/>
  <c r="AA33" i="5"/>
  <c r="R34" i="5"/>
  <c r="F35" i="5"/>
  <c r="AD35" i="5"/>
  <c r="U36" i="5"/>
  <c r="I37" i="5"/>
  <c r="C38" i="5"/>
  <c r="V38" i="5"/>
  <c r="I39" i="5"/>
  <c r="AE39" i="5"/>
  <c r="R40" i="5"/>
  <c r="G41" i="5"/>
  <c r="AC41" i="5"/>
  <c r="P42" i="5"/>
  <c r="E43" i="5"/>
  <c r="Y43" i="5"/>
  <c r="N44" i="5"/>
  <c r="AD44" i="5"/>
  <c r="T45" i="5"/>
  <c r="F46" i="5"/>
  <c r="V46" i="5"/>
  <c r="J47" i="5"/>
  <c r="Y47" i="5"/>
  <c r="J48" i="5"/>
  <c r="AB48" i="5"/>
  <c r="M49" i="5"/>
  <c r="AB49" i="5"/>
  <c r="P50" i="5"/>
  <c r="AE50" i="5"/>
  <c r="P51" i="5"/>
  <c r="D52" i="5"/>
  <c r="S52" i="5"/>
  <c r="D53" i="5"/>
  <c r="V53" i="5"/>
  <c r="G54" i="5"/>
  <c r="U54" i="5"/>
  <c r="F55" i="5"/>
  <c r="U55" i="5"/>
  <c r="D56" i="5"/>
  <c r="Q56" i="5"/>
  <c r="AC56" i="5"/>
  <c r="K57" i="5"/>
  <c r="W57" i="5"/>
  <c r="E58" i="5"/>
  <c r="Q58" i="5"/>
  <c r="AC58" i="5"/>
  <c r="K59" i="5"/>
  <c r="W59" i="5"/>
  <c r="E60" i="5"/>
  <c r="Q60" i="5"/>
  <c r="AC60" i="5"/>
  <c r="K61" i="5"/>
  <c r="W61" i="5"/>
  <c r="B5" i="5"/>
  <c r="K6" i="5"/>
  <c r="AB7" i="5"/>
  <c r="E9" i="5"/>
  <c r="Q10" i="5"/>
  <c r="Z11" i="5"/>
  <c r="K13" i="5"/>
  <c r="T14" i="5"/>
  <c r="AD15" i="5"/>
  <c r="G17" i="5"/>
  <c r="W18" i="5"/>
  <c r="F20" i="5"/>
  <c r="K21" i="5"/>
  <c r="Q22" i="5"/>
  <c r="X23" i="5"/>
  <c r="AC24" i="5"/>
  <c r="AE25" i="5"/>
  <c r="D27" i="5"/>
  <c r="AE27" i="5"/>
  <c r="AA28" i="5"/>
  <c r="U29" i="5"/>
  <c r="L30" i="5"/>
  <c r="D31" i="5"/>
  <c r="AA31" i="5"/>
  <c r="O32" i="5"/>
  <c r="G33" i="5"/>
  <c r="AD33" i="5"/>
  <c r="S34" i="5"/>
  <c r="K35" i="5"/>
  <c r="AE35" i="5"/>
  <c r="V36" i="5"/>
  <c r="L37" i="5"/>
  <c r="D38" i="5"/>
  <c r="W38" i="5"/>
  <c r="K39" i="5"/>
  <c r="B40" i="5"/>
  <c r="S40" i="5"/>
  <c r="I41" i="5"/>
  <c r="AD41" i="5"/>
  <c r="Q42" i="5"/>
  <c r="G43" i="5"/>
  <c r="AB43" i="5"/>
  <c r="O44" i="5"/>
  <c r="C45" i="5"/>
  <c r="U45" i="5"/>
  <c r="G46" i="5"/>
  <c r="X46" i="5"/>
  <c r="K47" i="5"/>
  <c r="Z47" i="5"/>
  <c r="L48" i="5"/>
  <c r="AC48" i="5"/>
  <c r="N49" i="5"/>
  <c r="AD49" i="5"/>
  <c r="Q50" i="5"/>
  <c r="B51" i="5"/>
  <c r="R51" i="5"/>
  <c r="E52" i="5"/>
  <c r="T52" i="5"/>
  <c r="F53" i="5"/>
  <c r="W53" i="5"/>
  <c r="H54" i="5"/>
  <c r="V54" i="5"/>
  <c r="H55" i="5"/>
  <c r="V55" i="5"/>
  <c r="E56" i="5"/>
  <c r="R56" i="5"/>
  <c r="AD56" i="5"/>
  <c r="L57" i="5"/>
  <c r="X57" i="5"/>
  <c r="F58" i="5"/>
  <c r="R58" i="5"/>
  <c r="AD58" i="5"/>
  <c r="L59" i="5"/>
  <c r="X59" i="5"/>
  <c r="F60" i="5"/>
  <c r="R60" i="5"/>
  <c r="AD60" i="5"/>
  <c r="L61" i="5"/>
  <c r="X61" i="5"/>
  <c r="F62" i="5"/>
  <c r="R62" i="5"/>
  <c r="AD62" i="5"/>
  <c r="L63" i="5"/>
  <c r="X63" i="5"/>
  <c r="F64" i="5"/>
  <c r="D5" i="5"/>
  <c r="V6" i="5"/>
  <c r="AC7" i="5"/>
  <c r="G9" i="5"/>
  <c r="T10" i="5"/>
  <c r="E12" i="5"/>
  <c r="L13" i="5"/>
  <c r="X14" i="5"/>
  <c r="AE15" i="5"/>
  <c r="P17" i="5"/>
  <c r="AD18" i="5"/>
  <c r="G20" i="5"/>
  <c r="L21" i="5"/>
  <c r="T22" i="5"/>
  <c r="Y23" i="5"/>
  <c r="AD24" i="5"/>
  <c r="F26" i="5"/>
  <c r="E27" i="5"/>
  <c r="C28" i="5"/>
  <c r="AE28" i="5"/>
  <c r="X29" i="5"/>
  <c r="O30" i="5"/>
  <c r="G31" i="5"/>
  <c r="AB31" i="5"/>
  <c r="Q32" i="5"/>
  <c r="K33" i="5"/>
  <c r="AE33" i="5"/>
  <c r="T34" i="5"/>
  <c r="N35" i="5"/>
  <c r="B36" i="5"/>
  <c r="W36" i="5"/>
  <c r="Q37" i="5"/>
  <c r="E38" i="5"/>
  <c r="X38" i="5"/>
  <c r="P39" i="5"/>
  <c r="C40" i="5"/>
  <c r="V40" i="5"/>
  <c r="L41" i="5"/>
  <c r="AE41" i="5"/>
  <c r="R42" i="5"/>
  <c r="J43" i="5"/>
  <c r="AC43" i="5"/>
  <c r="P44" i="5"/>
  <c r="F45" i="5"/>
  <c r="V45" i="5"/>
  <c r="I46" i="5"/>
  <c r="AA46" i="5"/>
  <c r="L47" i="5"/>
  <c r="AA47" i="5"/>
  <c r="O48" i="5"/>
  <c r="AD48" i="5"/>
  <c r="O49" i="5"/>
  <c r="C50" i="5"/>
  <c r="R50" i="5"/>
  <c r="C51" i="5"/>
  <c r="U51" i="5"/>
  <c r="F52" i="5"/>
  <c r="U52" i="5"/>
  <c r="I53" i="5"/>
  <c r="X53" i="5"/>
  <c r="I54" i="5"/>
  <c r="X54" i="5"/>
  <c r="I55" i="5"/>
  <c r="W55" i="5"/>
  <c r="F56" i="5"/>
  <c r="S56" i="5"/>
  <c r="AE56" i="5"/>
  <c r="M57" i="5"/>
  <c r="Y57" i="5"/>
  <c r="G58" i="5"/>
  <c r="S58" i="5"/>
  <c r="AE58" i="5"/>
  <c r="M59" i="5"/>
  <c r="Y59" i="5"/>
  <c r="G60" i="5"/>
  <c r="E5" i="5"/>
  <c r="W6" i="5"/>
  <c r="AE7" i="5"/>
  <c r="K9" i="5"/>
  <c r="AC10" i="5"/>
  <c r="F12" i="5"/>
  <c r="N13" i="5"/>
  <c r="Y14" i="5"/>
  <c r="J16" i="5"/>
  <c r="Q17" i="5"/>
  <c r="AE18" i="5"/>
  <c r="H20" i="5"/>
  <c r="M21" i="5"/>
  <c r="V22" i="5"/>
  <c r="Z23" i="5"/>
  <c r="AE24" i="5"/>
  <c r="G5" i="5"/>
  <c r="Y6" i="5"/>
  <c r="E8" i="5"/>
  <c r="M9" i="5"/>
  <c r="S5" i="5"/>
  <c r="AD10" i="5"/>
  <c r="D15" i="5"/>
  <c r="B19" i="5"/>
  <c r="J22" i="5"/>
  <c r="D25" i="5"/>
  <c r="S26" i="5"/>
  <c r="G28" i="5"/>
  <c r="K29" i="5"/>
  <c r="S30" i="5"/>
  <c r="P31" i="5"/>
  <c r="V32" i="5"/>
  <c r="S33" i="5"/>
  <c r="W34" i="5"/>
  <c r="W35" i="5"/>
  <c r="Z36" i="5"/>
  <c r="X37" i="5"/>
  <c r="AA38" i="5"/>
  <c r="V39" i="5"/>
  <c r="Y40" i="5"/>
  <c r="T41" i="5"/>
  <c r="W42" i="5"/>
  <c r="Q43" i="5"/>
  <c r="L44" i="5"/>
  <c r="H45" i="5"/>
  <c r="AC45" i="5"/>
  <c r="T46" i="5"/>
  <c r="N47" i="5"/>
  <c r="E48" i="5"/>
  <c r="X48" i="5"/>
  <c r="R49" i="5"/>
  <c r="H50" i="5"/>
  <c r="AC50" i="5"/>
  <c r="W51" i="5"/>
  <c r="L52" i="5"/>
  <c r="B53" i="5"/>
  <c r="Z53" i="5"/>
  <c r="P54" i="5"/>
  <c r="C55" i="5"/>
  <c r="Y55" i="5"/>
  <c r="K56" i="5"/>
  <c r="AA56" i="5"/>
  <c r="O57" i="5"/>
  <c r="AD57" i="5"/>
  <c r="O58" i="5"/>
  <c r="C59" i="5"/>
  <c r="R59" i="5"/>
  <c r="C60" i="5"/>
  <c r="T60" i="5"/>
  <c r="D61" i="5"/>
  <c r="R61" i="5"/>
  <c r="B62" i="5"/>
  <c r="O62" i="5"/>
  <c r="AB62" i="5"/>
  <c r="K63" i="5"/>
  <c r="Y63" i="5"/>
  <c r="H64" i="5"/>
  <c r="T64" i="5"/>
  <c r="B65" i="5"/>
  <c r="N65" i="5"/>
  <c r="Z65" i="5"/>
  <c r="H66" i="5"/>
  <c r="T66" i="5"/>
  <c r="B67" i="5"/>
  <c r="N67" i="5"/>
  <c r="Z67" i="5"/>
  <c r="H68" i="5"/>
  <c r="T68" i="5"/>
  <c r="B69" i="5"/>
  <c r="N69" i="5"/>
  <c r="Z69" i="5"/>
  <c r="H70" i="5"/>
  <c r="T70" i="5"/>
  <c r="B71" i="5"/>
  <c r="N71" i="5"/>
  <c r="Z71" i="5"/>
  <c r="H72" i="5"/>
  <c r="T72" i="5"/>
  <c r="B73" i="5"/>
  <c r="N73" i="5"/>
  <c r="Z73" i="5"/>
  <c r="H74" i="5"/>
  <c r="T74" i="5"/>
  <c r="B75" i="5"/>
  <c r="N75" i="5"/>
  <c r="Z75" i="5"/>
  <c r="H76" i="5"/>
  <c r="W5" i="5"/>
  <c r="B11" i="5"/>
  <c r="E15" i="5"/>
  <c r="K19" i="5"/>
  <c r="AC22" i="5"/>
  <c r="N25" i="5"/>
  <c r="W26" i="5"/>
  <c r="N28" i="5"/>
  <c r="N29" i="5"/>
  <c r="V30" i="5"/>
  <c r="S31" i="5"/>
  <c r="Y32" i="5"/>
  <c r="W33" i="5"/>
  <c r="AC34" i="5"/>
  <c r="Z35" i="5"/>
  <c r="B37" i="5"/>
  <c r="AC37" i="5"/>
  <c r="AD38" i="5"/>
  <c r="Y39" i="5"/>
  <c r="AB40" i="5"/>
  <c r="W41" i="5"/>
  <c r="Z42" i="5"/>
  <c r="R43" i="5"/>
  <c r="M44" i="5"/>
  <c r="I45" i="5"/>
  <c r="B46" i="5"/>
  <c r="U46" i="5"/>
  <c r="O47" i="5"/>
  <c r="F48" i="5"/>
  <c r="AA48" i="5"/>
  <c r="U49" i="5"/>
  <c r="I50" i="5"/>
  <c r="AD50" i="5"/>
  <c r="X51" i="5"/>
  <c r="O52" i="5"/>
  <c r="C53" i="5"/>
  <c r="AA53" i="5"/>
  <c r="Q54" i="5"/>
  <c r="D55" i="5"/>
  <c r="Z55" i="5"/>
  <c r="L56" i="5"/>
  <c r="AB56" i="5"/>
  <c r="P57" i="5"/>
  <c r="AE57" i="5"/>
  <c r="P58" i="5"/>
  <c r="D59" i="5"/>
  <c r="S59" i="5"/>
  <c r="D60" i="5"/>
  <c r="U60" i="5"/>
  <c r="E61" i="5"/>
  <c r="S61" i="5"/>
  <c r="C62" i="5"/>
  <c r="P62" i="5"/>
  <c r="AC62" i="5"/>
  <c r="M63" i="5"/>
  <c r="Z63" i="5"/>
  <c r="I64" i="5"/>
  <c r="U64" i="5"/>
  <c r="C65" i="5"/>
  <c r="O65" i="5"/>
  <c r="AA65" i="5"/>
  <c r="I66" i="5"/>
  <c r="U66" i="5"/>
  <c r="C67" i="5"/>
  <c r="O67" i="5"/>
  <c r="AA67" i="5"/>
  <c r="I68" i="5"/>
  <c r="U68" i="5"/>
  <c r="C69" i="5"/>
  <c r="O69" i="5"/>
  <c r="AA69" i="5"/>
  <c r="I70" i="5"/>
  <c r="U70" i="5"/>
  <c r="C71" i="5"/>
  <c r="O71" i="5"/>
  <c r="AA71" i="5"/>
  <c r="I72" i="5"/>
  <c r="U72" i="5"/>
  <c r="C73" i="5"/>
  <c r="O73" i="5"/>
  <c r="AA73" i="5"/>
  <c r="I74" i="5"/>
  <c r="U74" i="5"/>
  <c r="X5" i="5"/>
  <c r="D11" i="5"/>
  <c r="G15" i="5"/>
  <c r="L19" i="5"/>
  <c r="AD22" i="5"/>
  <c r="P25" i="5"/>
  <c r="B27" i="5"/>
  <c r="O28" i="5"/>
  <c r="S29" i="5"/>
  <c r="W30" i="5"/>
  <c r="Y31" i="5"/>
  <c r="Z32" i="5"/>
  <c r="Z33" i="5"/>
  <c r="AD34" i="5"/>
  <c r="AC35" i="5"/>
  <c r="C37" i="5"/>
  <c r="B38" i="5"/>
  <c r="AE38" i="5"/>
  <c r="AD39" i="5"/>
  <c r="AC40" i="5"/>
  <c r="AB41" i="5"/>
  <c r="AA42" i="5"/>
  <c r="S43" i="5"/>
  <c r="Q44" i="5"/>
  <c r="J45" i="5"/>
  <c r="C46" i="5"/>
  <c r="AB46" i="5"/>
  <c r="P47" i="5"/>
  <c r="G48" i="5"/>
  <c r="AE48" i="5"/>
  <c r="V49" i="5"/>
  <c r="J50" i="5"/>
  <c r="D51" i="5"/>
  <c r="Y51" i="5"/>
  <c r="P52" i="5"/>
  <c r="J53" i="5"/>
  <c r="AB53" i="5"/>
  <c r="R54" i="5"/>
  <c r="J55" i="5"/>
  <c r="AA55" i="5"/>
  <c r="N56" i="5"/>
  <c r="B57" i="5"/>
  <c r="Q57" i="5"/>
  <c r="B58" i="5"/>
  <c r="AC6" i="5"/>
  <c r="E11" i="5"/>
  <c r="K15" i="5"/>
  <c r="N19" i="5"/>
  <c r="B23" i="5"/>
  <c r="Q25" i="5"/>
  <c r="F27" i="5"/>
  <c r="Q28" i="5"/>
  <c r="Y29" i="5"/>
  <c r="X30" i="5"/>
  <c r="AC31" i="5"/>
  <c r="AA32" i="5"/>
  <c r="B34" i="5"/>
  <c r="AE34" i="5"/>
  <c r="F36" i="5"/>
  <c r="D37" i="5"/>
  <c r="F38" i="5"/>
  <c r="D39" i="5"/>
  <c r="D40" i="5"/>
  <c r="AD40" i="5"/>
  <c r="B42" i="5"/>
  <c r="AB42" i="5"/>
  <c r="U43" i="5"/>
  <c r="S44" i="5"/>
  <c r="K45" i="5"/>
  <c r="D46" i="5"/>
  <c r="AC46" i="5"/>
  <c r="R47" i="5"/>
  <c r="H48" i="5"/>
  <c r="B49" i="5"/>
  <c r="W49" i="5"/>
  <c r="L50" i="5"/>
  <c r="F51" i="5"/>
  <c r="Z51" i="5"/>
  <c r="Q52" i="5"/>
  <c r="K53" i="5"/>
  <c r="AD6" i="5"/>
  <c r="H12" i="5"/>
  <c r="K16" i="5"/>
  <c r="J20" i="5"/>
  <c r="D23" i="5"/>
  <c r="R25" i="5"/>
  <c r="G27" i="5"/>
  <c r="R28" i="5"/>
  <c r="Z29" i="5"/>
  <c r="Y30" i="5"/>
  <c r="AD31" i="5"/>
  <c r="AC32" i="5"/>
  <c r="C34" i="5"/>
  <c r="B35" i="5"/>
  <c r="G36" i="5"/>
  <c r="E37" i="5"/>
  <c r="G38" i="5"/>
  <c r="E39" i="5"/>
  <c r="E40" i="5"/>
  <c r="AE40" i="5"/>
  <c r="C42" i="5"/>
  <c r="AC42" i="5"/>
  <c r="X43" i="5"/>
  <c r="W44" i="5"/>
  <c r="L45" i="5"/>
  <c r="E46" i="5"/>
  <c r="AD46" i="5"/>
  <c r="U47" i="5"/>
  <c r="I48" i="5"/>
  <c r="C49" i="5"/>
  <c r="X49" i="5"/>
  <c r="O50" i="5"/>
  <c r="I51" i="5"/>
  <c r="AA51" i="5"/>
  <c r="R52" i="5"/>
  <c r="L53" i="5"/>
  <c r="C54" i="5"/>
  <c r="T54" i="5"/>
  <c r="L55" i="5"/>
  <c r="AC55" i="5"/>
  <c r="P56" i="5"/>
  <c r="D57" i="5"/>
  <c r="S57" i="5"/>
  <c r="D58" i="5"/>
  <c r="V58" i="5"/>
  <c r="G59" i="5"/>
  <c r="V59" i="5"/>
  <c r="J60" i="5"/>
  <c r="X60" i="5"/>
  <c r="H61" i="5"/>
  <c r="V61" i="5"/>
  <c r="G62" i="5"/>
  <c r="T62" i="5"/>
  <c r="C63" i="5"/>
  <c r="P63" i="5"/>
  <c r="AC63" i="5"/>
  <c r="L64" i="5"/>
  <c r="X64" i="5"/>
  <c r="F65" i="5"/>
  <c r="R65" i="5"/>
  <c r="AD65" i="5"/>
  <c r="L66" i="5"/>
  <c r="X66" i="5"/>
  <c r="F67" i="5"/>
  <c r="R67" i="5"/>
  <c r="AD67" i="5"/>
  <c r="L68" i="5"/>
  <c r="X68" i="5"/>
  <c r="F69" i="5"/>
  <c r="R69" i="5"/>
  <c r="AD69" i="5"/>
  <c r="L70" i="5"/>
  <c r="X70" i="5"/>
  <c r="F71" i="5"/>
  <c r="R71" i="5"/>
  <c r="AD71" i="5"/>
  <c r="L72" i="5"/>
  <c r="X72" i="5"/>
  <c r="F73" i="5"/>
  <c r="R73" i="5"/>
  <c r="AD73" i="5"/>
  <c r="L74" i="5"/>
  <c r="X74" i="5"/>
  <c r="F75" i="5"/>
  <c r="R75" i="5"/>
  <c r="AE6" i="5"/>
  <c r="J12" i="5"/>
  <c r="M16" i="5"/>
  <c r="Q20" i="5"/>
  <c r="S23" i="5"/>
  <c r="U25" i="5"/>
  <c r="M27" i="5"/>
  <c r="T28" i="5"/>
  <c r="AA29" i="5"/>
  <c r="AD30" i="5"/>
  <c r="AE31" i="5"/>
  <c r="AE32" i="5"/>
  <c r="E34" i="5"/>
  <c r="D35" i="5"/>
  <c r="H36" i="5"/>
  <c r="G37" i="5"/>
  <c r="J38" i="5"/>
  <c r="G39" i="5"/>
  <c r="F40" i="5"/>
  <c r="E41" i="5"/>
  <c r="D42" i="5"/>
  <c r="AD42" i="5"/>
  <c r="AD43" i="5"/>
  <c r="X44" i="5"/>
  <c r="M45" i="5"/>
  <c r="J46" i="5"/>
  <c r="AE46" i="5"/>
  <c r="V47" i="5"/>
  <c r="P48" i="5"/>
  <c r="D49" i="5"/>
  <c r="Y49" i="5"/>
  <c r="S50" i="5"/>
  <c r="J51" i="5"/>
  <c r="AB51" i="5"/>
  <c r="V52" i="5"/>
  <c r="M53" i="5"/>
  <c r="D54" i="5"/>
  <c r="Z54" i="5"/>
  <c r="M55" i="5"/>
  <c r="AD55" i="5"/>
  <c r="T56" i="5"/>
  <c r="E57" i="5"/>
  <c r="T57" i="5"/>
  <c r="F8" i="5"/>
  <c r="K12" i="5"/>
  <c r="Q16" i="5"/>
  <c r="R20" i="5"/>
  <c r="AB23" i="5"/>
  <c r="Z25" i="5"/>
  <c r="N27" i="5"/>
  <c r="W28" i="5"/>
  <c r="AB29" i="5"/>
  <c r="AE30" i="5"/>
  <c r="B32" i="5"/>
  <c r="D33" i="5"/>
  <c r="F34" i="5"/>
  <c r="E35" i="5"/>
  <c r="I36" i="5"/>
  <c r="H37" i="5"/>
  <c r="K38" i="5"/>
  <c r="H39" i="5"/>
  <c r="G40" i="5"/>
  <c r="F41" i="5"/>
  <c r="E42" i="5"/>
  <c r="AE42" i="5"/>
  <c r="AE43" i="5"/>
  <c r="Y44" i="5"/>
  <c r="P45" i="5"/>
  <c r="L46" i="5"/>
  <c r="B47" i="5"/>
  <c r="W47" i="5"/>
  <c r="Q48" i="5"/>
  <c r="F49" i="5"/>
  <c r="Z49" i="5"/>
  <c r="T50" i="5"/>
  <c r="K51" i="5"/>
  <c r="AD51" i="5"/>
  <c r="X52" i="5"/>
  <c r="N53" i="5"/>
  <c r="E54" i="5"/>
  <c r="AA54" i="5"/>
  <c r="X9" i="5"/>
  <c r="AB13" i="5"/>
  <c r="Z17" i="5"/>
  <c r="Z21" i="5"/>
  <c r="J24" i="5"/>
  <c r="M26" i="5"/>
  <c r="AA27" i="5"/>
  <c r="F29" i="5"/>
  <c r="I30" i="5"/>
  <c r="M31" i="5"/>
  <c r="L32" i="5"/>
  <c r="N33" i="5"/>
  <c r="O34" i="5"/>
  <c r="Q35" i="5"/>
  <c r="S36" i="5"/>
  <c r="T37" i="5"/>
  <c r="R38" i="5"/>
  <c r="S39" i="5"/>
  <c r="P40" i="5"/>
  <c r="Q41" i="5"/>
  <c r="N42" i="5"/>
  <c r="L43" i="5"/>
  <c r="E44" i="5"/>
  <c r="AB44" i="5"/>
  <c r="X45" i="5"/>
  <c r="Q46" i="5"/>
  <c r="F47" i="5"/>
  <c r="AD47" i="5"/>
  <c r="T48" i="5"/>
  <c r="K49" i="5"/>
  <c r="E50" i="5"/>
  <c r="X50" i="5"/>
  <c r="N51" i="5"/>
  <c r="H52" i="5"/>
  <c r="AC52" i="5"/>
  <c r="R53" i="5"/>
  <c r="L54" i="5"/>
  <c r="AD54" i="5"/>
  <c r="R55" i="5"/>
  <c r="H56" i="5"/>
  <c r="X56" i="5"/>
  <c r="I57" i="5"/>
  <c r="AA57" i="5"/>
  <c r="G8" i="5"/>
  <c r="V20" i="5"/>
  <c r="Q27" i="5"/>
  <c r="H31" i="5"/>
  <c r="H34" i="5"/>
  <c r="R37" i="5"/>
  <c r="K40" i="5"/>
  <c r="D43" i="5"/>
  <c r="S45" i="5"/>
  <c r="X47" i="5"/>
  <c r="AA49" i="5"/>
  <c r="C52" i="5"/>
  <c r="AD53" i="5"/>
  <c r="O55" i="5"/>
  <c r="V56" i="5"/>
  <c r="V57" i="5"/>
  <c r="T58" i="5"/>
  <c r="I59" i="5"/>
  <c r="AD59" i="5"/>
  <c r="V60" i="5"/>
  <c r="J61" i="5"/>
  <c r="AC61" i="5"/>
  <c r="Q62" i="5"/>
  <c r="E63" i="5"/>
  <c r="U63" i="5"/>
  <c r="J64" i="5"/>
  <c r="Z64" i="5"/>
  <c r="K65" i="5"/>
  <c r="AB65" i="5"/>
  <c r="N66" i="5"/>
  <c r="AC66" i="5"/>
  <c r="P67" i="5"/>
  <c r="B68" i="5"/>
  <c r="Q68" i="5"/>
  <c r="D69" i="5"/>
  <c r="T69" i="5"/>
  <c r="E70" i="5"/>
  <c r="V70" i="5"/>
  <c r="H71" i="5"/>
  <c r="W71" i="5"/>
  <c r="J72" i="5"/>
  <c r="Z72" i="5"/>
  <c r="K73" i="5"/>
  <c r="AB73" i="5"/>
  <c r="N74" i="5"/>
  <c r="AC74" i="5"/>
  <c r="M75" i="5"/>
  <c r="AB75" i="5"/>
  <c r="K76" i="5"/>
  <c r="W76" i="5"/>
  <c r="E77" i="5"/>
  <c r="Q77" i="5"/>
  <c r="AC77" i="5"/>
  <c r="K78" i="5"/>
  <c r="W78" i="5"/>
  <c r="E79" i="5"/>
  <c r="Q79" i="5"/>
  <c r="AC79" i="5"/>
  <c r="K80" i="5"/>
  <c r="W80" i="5"/>
  <c r="E81" i="5"/>
  <c r="Q81" i="5"/>
  <c r="AC81" i="5"/>
  <c r="K82" i="5"/>
  <c r="W82" i="5"/>
  <c r="E83" i="5"/>
  <c r="Q83" i="5"/>
  <c r="AC83" i="5"/>
  <c r="K84" i="5"/>
  <c r="W84" i="5"/>
  <c r="E85" i="5"/>
  <c r="Q85" i="5"/>
  <c r="AC85" i="5"/>
  <c r="K86" i="5"/>
  <c r="W86" i="5"/>
  <c r="E87" i="5"/>
  <c r="Q87" i="5"/>
  <c r="AC87" i="5"/>
  <c r="K88" i="5"/>
  <c r="W88" i="5"/>
  <c r="E89" i="5"/>
  <c r="Q89" i="5"/>
  <c r="AC89" i="5"/>
  <c r="K90" i="5"/>
  <c r="W90" i="5"/>
  <c r="E91" i="5"/>
  <c r="Q91" i="5"/>
  <c r="AC91" i="5"/>
  <c r="Q8" i="5"/>
  <c r="P21" i="5"/>
  <c r="U27" i="5"/>
  <c r="L31" i="5"/>
  <c r="M34" i="5"/>
  <c r="S37" i="5"/>
  <c r="N40" i="5"/>
  <c r="K43" i="5"/>
  <c r="W45" i="5"/>
  <c r="AB47" i="5"/>
  <c r="D50" i="5"/>
  <c r="G52" i="5"/>
  <c r="F54" i="5"/>
  <c r="P55" i="5"/>
  <c r="W56" i="5"/>
  <c r="Z57" i="5"/>
  <c r="U58" i="5"/>
  <c r="J59" i="5"/>
  <c r="AE59" i="5"/>
  <c r="W60" i="5"/>
  <c r="M61" i="5"/>
  <c r="AD61" i="5"/>
  <c r="S62" i="5"/>
  <c r="F63" i="5"/>
  <c r="V63" i="5"/>
  <c r="K64" i="5"/>
  <c r="AA64" i="5"/>
  <c r="L65" i="5"/>
  <c r="AC65" i="5"/>
  <c r="O66" i="5"/>
  <c r="AD66" i="5"/>
  <c r="Q67" i="5"/>
  <c r="C68" i="5"/>
  <c r="R68" i="5"/>
  <c r="E69" i="5"/>
  <c r="U69" i="5"/>
  <c r="F70" i="5"/>
  <c r="W70" i="5"/>
  <c r="I71" i="5"/>
  <c r="X71" i="5"/>
  <c r="K72" i="5"/>
  <c r="AA72" i="5"/>
  <c r="L73" i="5"/>
  <c r="AC73" i="5"/>
  <c r="O74" i="5"/>
  <c r="AD74" i="5"/>
  <c r="O75" i="5"/>
  <c r="AC75" i="5"/>
  <c r="L76" i="5"/>
  <c r="X76" i="5"/>
  <c r="Z9" i="5"/>
  <c r="AB21" i="5"/>
  <c r="AB27" i="5"/>
  <c r="N31" i="5"/>
  <c r="Q34" i="5"/>
  <c r="U37" i="5"/>
  <c r="Q40" i="5"/>
  <c r="M43" i="5"/>
  <c r="Y45" i="5"/>
  <c r="C48" i="5"/>
  <c r="F50" i="5"/>
  <c r="I52" i="5"/>
  <c r="J54" i="5"/>
  <c r="T55" i="5"/>
  <c r="Y56" i="5"/>
  <c r="AB57" i="5"/>
  <c r="W58" i="5"/>
  <c r="N59" i="5"/>
  <c r="B60" i="5"/>
  <c r="Y60" i="5"/>
  <c r="N61" i="5"/>
  <c r="AE61" i="5"/>
  <c r="U62" i="5"/>
  <c r="G63" i="5"/>
  <c r="W63" i="5"/>
  <c r="M64" i="5"/>
  <c r="AB64" i="5"/>
  <c r="M65" i="5"/>
  <c r="AE65" i="5"/>
  <c r="P66" i="5"/>
  <c r="AE66" i="5"/>
  <c r="S67" i="5"/>
  <c r="D68" i="5"/>
  <c r="S68" i="5"/>
  <c r="G69" i="5"/>
  <c r="V69" i="5"/>
  <c r="G70" i="5"/>
  <c r="Y70" i="5"/>
  <c r="J71" i="5"/>
  <c r="Y71" i="5"/>
  <c r="M72" i="5"/>
  <c r="AB72" i="5"/>
  <c r="AB9" i="5"/>
  <c r="AC21" i="5"/>
  <c r="E28" i="5"/>
  <c r="O31" i="5"/>
  <c r="U34" i="5"/>
  <c r="W37" i="5"/>
  <c r="W40" i="5"/>
  <c r="P43" i="5"/>
  <c r="AA45" i="5"/>
  <c r="D48" i="5"/>
  <c r="G50" i="5"/>
  <c r="J52" i="5"/>
  <c r="N54" i="5"/>
  <c r="X55" i="5"/>
  <c r="Z56" i="5"/>
  <c r="AC57" i="5"/>
  <c r="X58" i="5"/>
  <c r="O59" i="5"/>
  <c r="H60" i="5"/>
  <c r="Z60" i="5"/>
  <c r="O61" i="5"/>
  <c r="D62" i="5"/>
  <c r="V62" i="5"/>
  <c r="H63" i="5"/>
  <c r="AA63" i="5"/>
  <c r="N64" i="5"/>
  <c r="AC64" i="5"/>
  <c r="P65" i="5"/>
  <c r="B66" i="5"/>
  <c r="Q66" i="5"/>
  <c r="D67" i="5"/>
  <c r="T67" i="5"/>
  <c r="E68" i="5"/>
  <c r="V68" i="5"/>
  <c r="H69" i="5"/>
  <c r="W69" i="5"/>
  <c r="J70" i="5"/>
  <c r="Z70" i="5"/>
  <c r="K71" i="5"/>
  <c r="AB71" i="5"/>
  <c r="N72" i="5"/>
  <c r="AC72" i="5"/>
  <c r="P73" i="5"/>
  <c r="B74" i="5"/>
  <c r="Q74" i="5"/>
  <c r="C75" i="5"/>
  <c r="Q75" i="5"/>
  <c r="AE75" i="5"/>
  <c r="N76" i="5"/>
  <c r="Z76" i="5"/>
  <c r="H77" i="5"/>
  <c r="T77" i="5"/>
  <c r="B78" i="5"/>
  <c r="N78" i="5"/>
  <c r="Z78" i="5"/>
  <c r="H79" i="5"/>
  <c r="T79" i="5"/>
  <c r="B80" i="5"/>
  <c r="N80" i="5"/>
  <c r="Z80" i="5"/>
  <c r="H81" i="5"/>
  <c r="T81" i="5"/>
  <c r="B82" i="5"/>
  <c r="N82" i="5"/>
  <c r="Z82" i="5"/>
  <c r="H83" i="5"/>
  <c r="T83" i="5"/>
  <c r="B84" i="5"/>
  <c r="N84" i="5"/>
  <c r="Z84" i="5"/>
  <c r="H85" i="5"/>
  <c r="T85" i="5"/>
  <c r="B86" i="5"/>
  <c r="N86" i="5"/>
  <c r="Z86" i="5"/>
  <c r="H87" i="5"/>
  <c r="T87" i="5"/>
  <c r="B88" i="5"/>
  <c r="N88" i="5"/>
  <c r="Z88" i="5"/>
  <c r="H89" i="5"/>
  <c r="T89" i="5"/>
  <c r="B90" i="5"/>
  <c r="N90" i="5"/>
  <c r="Z90" i="5"/>
  <c r="M12" i="5"/>
  <c r="E24" i="5"/>
  <c r="B29" i="5"/>
  <c r="E32" i="5"/>
  <c r="O35" i="5"/>
  <c r="M38" i="5"/>
  <c r="M41" i="5"/>
  <c r="B44" i="5"/>
  <c r="O46" i="5"/>
  <c r="R48" i="5"/>
  <c r="U50" i="5"/>
  <c r="AA52" i="5"/>
  <c r="O54" i="5"/>
  <c r="AB55" i="5"/>
  <c r="C57" i="5"/>
  <c r="C58" i="5"/>
  <c r="Y58" i="5"/>
  <c r="P59" i="5"/>
  <c r="I60" i="5"/>
  <c r="AA60" i="5"/>
  <c r="P61" i="5"/>
  <c r="E62" i="5"/>
  <c r="W62" i="5"/>
  <c r="I63" i="5"/>
  <c r="AB63" i="5"/>
  <c r="O64" i="5"/>
  <c r="AD64" i="5"/>
  <c r="Q65" i="5"/>
  <c r="C66" i="5"/>
  <c r="R66" i="5"/>
  <c r="E67" i="5"/>
  <c r="U67" i="5"/>
  <c r="F68" i="5"/>
  <c r="W68" i="5"/>
  <c r="I69" i="5"/>
  <c r="X69" i="5"/>
  <c r="K70" i="5"/>
  <c r="AA70" i="5"/>
  <c r="L71" i="5"/>
  <c r="AC71" i="5"/>
  <c r="O72" i="5"/>
  <c r="AD72" i="5"/>
  <c r="Q73" i="5"/>
  <c r="C74" i="5"/>
  <c r="R74" i="5"/>
  <c r="D75" i="5"/>
  <c r="S75" i="5"/>
  <c r="B76" i="5"/>
  <c r="O76" i="5"/>
  <c r="Q13" i="5"/>
  <c r="F24" i="5"/>
  <c r="C29" i="5"/>
  <c r="J32" i="5"/>
  <c r="P35" i="5"/>
  <c r="P38" i="5"/>
  <c r="P41" i="5"/>
  <c r="C44" i="5"/>
  <c r="P46" i="5"/>
  <c r="S48" i="5"/>
  <c r="V50" i="5"/>
  <c r="AB52" i="5"/>
  <c r="S54" i="5"/>
  <c r="B56" i="5"/>
  <c r="F57" i="5"/>
  <c r="H58" i="5"/>
  <c r="Z58" i="5"/>
  <c r="Q59" i="5"/>
  <c r="K60" i="5"/>
  <c r="AB60" i="5"/>
  <c r="Q61" i="5"/>
  <c r="H62" i="5"/>
  <c r="X62" i="5"/>
  <c r="J63" i="5"/>
  <c r="AD63" i="5"/>
  <c r="P64" i="5"/>
  <c r="AE64" i="5"/>
  <c r="S65" i="5"/>
  <c r="D66" i="5"/>
  <c r="S66" i="5"/>
  <c r="G67" i="5"/>
  <c r="V67" i="5"/>
  <c r="G68" i="5"/>
  <c r="Y68" i="5"/>
  <c r="J69" i="5"/>
  <c r="Y69" i="5"/>
  <c r="M70" i="5"/>
  <c r="AB70" i="5"/>
  <c r="M71" i="5"/>
  <c r="AE71" i="5"/>
  <c r="P72" i="5"/>
  <c r="AE72" i="5"/>
  <c r="S73" i="5"/>
  <c r="D74" i="5"/>
  <c r="S74" i="5"/>
  <c r="E75" i="5"/>
  <c r="T75" i="5"/>
  <c r="C76" i="5"/>
  <c r="P76" i="5"/>
  <c r="AB76" i="5"/>
  <c r="J77" i="5"/>
  <c r="V77" i="5"/>
  <c r="D78" i="5"/>
  <c r="P78" i="5"/>
  <c r="AB78" i="5"/>
  <c r="J79" i="5"/>
  <c r="V79" i="5"/>
  <c r="D80" i="5"/>
  <c r="P80" i="5"/>
  <c r="AB80" i="5"/>
  <c r="J81" i="5"/>
  <c r="V81" i="5"/>
  <c r="D82" i="5"/>
  <c r="P82" i="5"/>
  <c r="AB82" i="5"/>
  <c r="J83" i="5"/>
  <c r="V83" i="5"/>
  <c r="D84" i="5"/>
  <c r="P84" i="5"/>
  <c r="AB84" i="5"/>
  <c r="J85" i="5"/>
  <c r="V85" i="5"/>
  <c r="D86" i="5"/>
  <c r="P86" i="5"/>
  <c r="AB86" i="5"/>
  <c r="J87" i="5"/>
  <c r="V87" i="5"/>
  <c r="D88" i="5"/>
  <c r="P88" i="5"/>
  <c r="AB88" i="5"/>
  <c r="J89" i="5"/>
  <c r="V89" i="5"/>
  <c r="AC13" i="5"/>
  <c r="G29" i="5"/>
  <c r="R35" i="5"/>
  <c r="R41" i="5"/>
  <c r="R46" i="5"/>
  <c r="AA50" i="5"/>
  <c r="AB54" i="5"/>
  <c r="G57" i="5"/>
  <c r="AA58" i="5"/>
  <c r="L60" i="5"/>
  <c r="T61" i="5"/>
  <c r="Y62" i="5"/>
  <c r="AE63" i="5"/>
  <c r="D65" i="5"/>
  <c r="E66" i="5"/>
  <c r="H67" i="5"/>
  <c r="J68" i="5"/>
  <c r="K69" i="5"/>
  <c r="N70" i="5"/>
  <c r="P71" i="5"/>
  <c r="Q72" i="5"/>
  <c r="M73" i="5"/>
  <c r="K74" i="5"/>
  <c r="I75" i="5"/>
  <c r="D76" i="5"/>
  <c r="V76" i="5"/>
  <c r="K77" i="5"/>
  <c r="Z77" i="5"/>
  <c r="L78" i="5"/>
  <c r="AC78" i="5"/>
  <c r="N79" i="5"/>
  <c r="AD79" i="5"/>
  <c r="Q80" i="5"/>
  <c r="B81" i="5"/>
  <c r="R81" i="5"/>
  <c r="E82" i="5"/>
  <c r="T82" i="5"/>
  <c r="F83" i="5"/>
  <c r="W83" i="5"/>
  <c r="H84" i="5"/>
  <c r="X84" i="5"/>
  <c r="K85" i="5"/>
  <c r="Z85" i="5"/>
  <c r="L86" i="5"/>
  <c r="AC86" i="5"/>
  <c r="N87" i="5"/>
  <c r="AD87" i="5"/>
  <c r="Q88" i="5"/>
  <c r="B89" i="5"/>
  <c r="R89" i="5"/>
  <c r="D90" i="5"/>
  <c r="R90" i="5"/>
  <c r="B91" i="5"/>
  <c r="O91" i="5"/>
  <c r="AB91" i="5"/>
  <c r="K92" i="5"/>
  <c r="W92" i="5"/>
  <c r="E93" i="5"/>
  <c r="Q93" i="5"/>
  <c r="AC93" i="5"/>
  <c r="K94" i="5"/>
  <c r="W94" i="5"/>
  <c r="E95" i="5"/>
  <c r="Q95" i="5"/>
  <c r="AC95" i="5"/>
  <c r="K96" i="5"/>
  <c r="W96" i="5"/>
  <c r="E97" i="5"/>
  <c r="Q97" i="5"/>
  <c r="AC97" i="5"/>
  <c r="K98" i="5"/>
  <c r="W98" i="5"/>
  <c r="E99" i="5"/>
  <c r="Q99" i="5"/>
  <c r="AC99" i="5"/>
  <c r="K100" i="5"/>
  <c r="W100" i="5"/>
  <c r="E101" i="5"/>
  <c r="Q101" i="5"/>
  <c r="AC101" i="5"/>
  <c r="K102" i="5"/>
  <c r="W102" i="5"/>
  <c r="E103" i="5"/>
  <c r="Q103" i="5"/>
  <c r="AC103" i="5"/>
  <c r="K104" i="5"/>
  <c r="W104" i="5"/>
  <c r="E105" i="5"/>
  <c r="Q105" i="5"/>
  <c r="AC105" i="5"/>
  <c r="K106" i="5"/>
  <c r="W106" i="5"/>
  <c r="AE13" i="5"/>
  <c r="H29" i="5"/>
  <c r="S35" i="5"/>
  <c r="S41" i="5"/>
  <c r="S46" i="5"/>
  <c r="AB50" i="5"/>
  <c r="AC54" i="5"/>
  <c r="H57" i="5"/>
  <c r="AB58" i="5"/>
  <c r="M60" i="5"/>
  <c r="U61" i="5"/>
  <c r="Z62" i="5"/>
  <c r="B64" i="5"/>
  <c r="E65" i="5"/>
  <c r="F66" i="5"/>
  <c r="I67" i="5"/>
  <c r="K68" i="5"/>
  <c r="L69" i="5"/>
  <c r="O70" i="5"/>
  <c r="Q71" i="5"/>
  <c r="R72" i="5"/>
  <c r="T73" i="5"/>
  <c r="M74" i="5"/>
  <c r="J75" i="5"/>
  <c r="E76" i="5"/>
  <c r="Y76" i="5"/>
  <c r="L77" i="5"/>
  <c r="AA77" i="5"/>
  <c r="M78" i="5"/>
  <c r="AD78" i="5"/>
  <c r="O79" i="5"/>
  <c r="AE79" i="5"/>
  <c r="R80" i="5"/>
  <c r="C81" i="5"/>
  <c r="S81" i="5"/>
  <c r="F82" i="5"/>
  <c r="U82" i="5"/>
  <c r="G83" i="5"/>
  <c r="X83" i="5"/>
  <c r="I84" i="5"/>
  <c r="Y84" i="5"/>
  <c r="L85" i="5"/>
  <c r="AA85" i="5"/>
  <c r="M86" i="5"/>
  <c r="AD86" i="5"/>
  <c r="O87" i="5"/>
  <c r="AE87" i="5"/>
  <c r="R88" i="5"/>
  <c r="C89" i="5"/>
  <c r="S89" i="5"/>
  <c r="E90" i="5"/>
  <c r="S90" i="5"/>
  <c r="C91" i="5"/>
  <c r="P91" i="5"/>
  <c r="AD91" i="5"/>
  <c r="L92" i="5"/>
  <c r="X92" i="5"/>
  <c r="F93" i="5"/>
  <c r="R93" i="5"/>
  <c r="AD93" i="5"/>
  <c r="L94" i="5"/>
  <c r="X94" i="5"/>
  <c r="F95" i="5"/>
  <c r="R95" i="5"/>
  <c r="AD95" i="5"/>
  <c r="L96" i="5"/>
  <c r="X96" i="5"/>
  <c r="F97" i="5"/>
  <c r="R97" i="5"/>
  <c r="AD97" i="5"/>
  <c r="L98" i="5"/>
  <c r="X98" i="5"/>
  <c r="F99" i="5"/>
  <c r="R99" i="5"/>
  <c r="AD99" i="5"/>
  <c r="L100" i="5"/>
  <c r="X100" i="5"/>
  <c r="F101" i="5"/>
  <c r="R101" i="5"/>
  <c r="AD101" i="5"/>
  <c r="L102" i="5"/>
  <c r="X102" i="5"/>
  <c r="F103" i="5"/>
  <c r="R103" i="5"/>
  <c r="AD103" i="5"/>
  <c r="L104" i="5"/>
  <c r="X104" i="5"/>
  <c r="F105" i="5"/>
  <c r="R105" i="5"/>
  <c r="AD105" i="5"/>
  <c r="L106" i="5"/>
  <c r="X106" i="5"/>
  <c r="F107" i="5"/>
  <c r="R107" i="5"/>
  <c r="AD107" i="5"/>
  <c r="L108" i="5"/>
  <c r="X108" i="5"/>
  <c r="F109" i="5"/>
  <c r="R109" i="5"/>
  <c r="AD109" i="5"/>
  <c r="L110" i="5"/>
  <c r="X110" i="5"/>
  <c r="F111" i="5"/>
  <c r="R111" i="5"/>
  <c r="AD111" i="5"/>
  <c r="L112" i="5"/>
  <c r="X112" i="5"/>
  <c r="F113" i="5"/>
  <c r="R113" i="5"/>
  <c r="AD113" i="5"/>
  <c r="L114" i="5"/>
  <c r="X114" i="5"/>
  <c r="F115" i="5"/>
  <c r="R115" i="5"/>
  <c r="AD115" i="5"/>
  <c r="L116" i="5"/>
  <c r="X116" i="5"/>
  <c r="F117" i="5"/>
  <c r="R117" i="5"/>
  <c r="AD117" i="5"/>
  <c r="L118" i="5"/>
  <c r="X118" i="5"/>
  <c r="F119" i="5"/>
  <c r="R119" i="5"/>
  <c r="AD119" i="5"/>
  <c r="L120" i="5"/>
  <c r="X120" i="5"/>
  <c r="F121" i="5"/>
  <c r="R121" i="5"/>
  <c r="AD121" i="5"/>
  <c r="L122" i="5"/>
  <c r="X122" i="5"/>
  <c r="F123" i="5"/>
  <c r="R123" i="5"/>
  <c r="AD123" i="5"/>
  <c r="L124" i="5"/>
  <c r="X124" i="5"/>
  <c r="F125" i="5"/>
  <c r="R125" i="5"/>
  <c r="AD125" i="5"/>
  <c r="L126" i="5"/>
  <c r="X126" i="5"/>
  <c r="F127" i="5"/>
  <c r="R127" i="5"/>
  <c r="AD127" i="5"/>
  <c r="L128" i="5"/>
  <c r="X128" i="5"/>
  <c r="F129" i="5"/>
  <c r="R129" i="5"/>
  <c r="AD129" i="5"/>
  <c r="L130" i="5"/>
  <c r="X130" i="5"/>
  <c r="F131" i="5"/>
  <c r="R131" i="5"/>
  <c r="AD131" i="5"/>
  <c r="L132" i="5"/>
  <c r="X132" i="5"/>
  <c r="F133" i="5"/>
  <c r="R133" i="5"/>
  <c r="AD133" i="5"/>
  <c r="L134" i="5"/>
  <c r="X134" i="5"/>
  <c r="F135" i="5"/>
  <c r="R135" i="5"/>
  <c r="AD135" i="5"/>
  <c r="L136" i="5"/>
  <c r="X136" i="5"/>
  <c r="F137" i="5"/>
  <c r="R137" i="5"/>
  <c r="AD137" i="5"/>
  <c r="S16" i="5"/>
  <c r="B30" i="5"/>
  <c r="K36" i="5"/>
  <c r="G42" i="5"/>
  <c r="C47" i="5"/>
  <c r="L51" i="5"/>
  <c r="AE54" i="5"/>
  <c r="J57" i="5"/>
  <c r="B59" i="5"/>
  <c r="N60" i="5"/>
  <c r="Y61" i="5"/>
  <c r="AA62" i="5"/>
  <c r="C64" i="5"/>
  <c r="G65" i="5"/>
  <c r="G66" i="5"/>
  <c r="J67" i="5"/>
  <c r="M68" i="5"/>
  <c r="M69" i="5"/>
  <c r="P70" i="5"/>
  <c r="S71" i="5"/>
  <c r="S72" i="5"/>
  <c r="U73" i="5"/>
  <c r="P74" i="5"/>
  <c r="K75" i="5"/>
  <c r="F76" i="5"/>
  <c r="AA76" i="5"/>
  <c r="M77" i="5"/>
  <c r="AB77" i="5"/>
  <c r="O78" i="5"/>
  <c r="AE78" i="5"/>
  <c r="P79" i="5"/>
  <c r="C80" i="5"/>
  <c r="S80" i="5"/>
  <c r="D81" i="5"/>
  <c r="U81" i="5"/>
  <c r="G82" i="5"/>
  <c r="V82" i="5"/>
  <c r="I83" i="5"/>
  <c r="Y83" i="5"/>
  <c r="J84" i="5"/>
  <c r="AA84" i="5"/>
  <c r="M85" i="5"/>
  <c r="AB85" i="5"/>
  <c r="O86" i="5"/>
  <c r="AE86" i="5"/>
  <c r="P87" i="5"/>
  <c r="C88" i="5"/>
  <c r="S88" i="5"/>
  <c r="D89" i="5"/>
  <c r="U89" i="5"/>
  <c r="F90" i="5"/>
  <c r="T90" i="5"/>
  <c r="D91" i="5"/>
  <c r="R91" i="5"/>
  <c r="AE91" i="5"/>
  <c r="M92" i="5"/>
  <c r="Y92" i="5"/>
  <c r="G93" i="5"/>
  <c r="S93" i="5"/>
  <c r="AE93" i="5"/>
  <c r="M94" i="5"/>
  <c r="Y94" i="5"/>
  <c r="G95" i="5"/>
  <c r="S95" i="5"/>
  <c r="AE95" i="5"/>
  <c r="M96" i="5"/>
  <c r="Y96" i="5"/>
  <c r="G97" i="5"/>
  <c r="S97" i="5"/>
  <c r="AE97" i="5"/>
  <c r="M98" i="5"/>
  <c r="Y98" i="5"/>
  <c r="G99" i="5"/>
  <c r="S99" i="5"/>
  <c r="AE99" i="5"/>
  <c r="M100" i="5"/>
  <c r="Y100" i="5"/>
  <c r="G101" i="5"/>
  <c r="S101" i="5"/>
  <c r="AE101" i="5"/>
  <c r="M102" i="5"/>
  <c r="Y102" i="5"/>
  <c r="G103" i="5"/>
  <c r="S103" i="5"/>
  <c r="AE103" i="5"/>
  <c r="M104" i="5"/>
  <c r="Y104" i="5"/>
  <c r="G105" i="5"/>
  <c r="S105" i="5"/>
  <c r="AE105" i="5"/>
  <c r="M106" i="5"/>
  <c r="Y106" i="5"/>
  <c r="W17" i="5"/>
  <c r="G30" i="5"/>
  <c r="N36" i="5"/>
  <c r="L42" i="5"/>
  <c r="D47" i="5"/>
  <c r="M51" i="5"/>
  <c r="B55" i="5"/>
  <c r="N57" i="5"/>
  <c r="E59" i="5"/>
  <c r="O60" i="5"/>
  <c r="Z61" i="5"/>
  <c r="AE62" i="5"/>
  <c r="D64" i="5"/>
  <c r="H65" i="5"/>
  <c r="J66" i="5"/>
  <c r="K67" i="5"/>
  <c r="N68" i="5"/>
  <c r="P69" i="5"/>
  <c r="Q70" i="5"/>
  <c r="T71" i="5"/>
  <c r="V72" i="5"/>
  <c r="V73" i="5"/>
  <c r="V74" i="5"/>
  <c r="L75" i="5"/>
  <c r="G76" i="5"/>
  <c r="AC76" i="5"/>
  <c r="N77" i="5"/>
  <c r="AD77" i="5"/>
  <c r="Q78" i="5"/>
  <c r="B79" i="5"/>
  <c r="R79" i="5"/>
  <c r="E80" i="5"/>
  <c r="T80" i="5"/>
  <c r="F81" i="5"/>
  <c r="W81" i="5"/>
  <c r="H82" i="5"/>
  <c r="X82" i="5"/>
  <c r="K83" i="5"/>
  <c r="Z83" i="5"/>
  <c r="L84" i="5"/>
  <c r="AC84" i="5"/>
  <c r="N85" i="5"/>
  <c r="AD85" i="5"/>
  <c r="Q86" i="5"/>
  <c r="B87" i="5"/>
  <c r="R87" i="5"/>
  <c r="E88" i="5"/>
  <c r="T88" i="5"/>
  <c r="F89" i="5"/>
  <c r="W89" i="5"/>
  <c r="G90" i="5"/>
  <c r="U90" i="5"/>
  <c r="F91" i="5"/>
  <c r="S91" i="5"/>
  <c r="B92" i="5"/>
  <c r="N92" i="5"/>
  <c r="Z92" i="5"/>
  <c r="H93" i="5"/>
  <c r="T93" i="5"/>
  <c r="B94" i="5"/>
  <c r="N94" i="5"/>
  <c r="Z94" i="5"/>
  <c r="H95" i="5"/>
  <c r="T95" i="5"/>
  <c r="B96" i="5"/>
  <c r="N96" i="5"/>
  <c r="Z96" i="5"/>
  <c r="H97" i="5"/>
  <c r="T97" i="5"/>
  <c r="B98" i="5"/>
  <c r="N98" i="5"/>
  <c r="Z98" i="5"/>
  <c r="H99" i="5"/>
  <c r="T99" i="5"/>
  <c r="B100" i="5"/>
  <c r="N100" i="5"/>
  <c r="Z100" i="5"/>
  <c r="H101" i="5"/>
  <c r="T101" i="5"/>
  <c r="B102" i="5"/>
  <c r="N102" i="5"/>
  <c r="Z102" i="5"/>
  <c r="H103" i="5"/>
  <c r="T103" i="5"/>
  <c r="B104" i="5"/>
  <c r="N104" i="5"/>
  <c r="Z104" i="5"/>
  <c r="H105" i="5"/>
  <c r="T105" i="5"/>
  <c r="B106" i="5"/>
  <c r="N106" i="5"/>
  <c r="Z106" i="5"/>
  <c r="H107" i="5"/>
  <c r="T107" i="5"/>
  <c r="B108" i="5"/>
  <c r="N108" i="5"/>
  <c r="Z108" i="5"/>
  <c r="H109" i="5"/>
  <c r="T109" i="5"/>
  <c r="B110" i="5"/>
  <c r="N110" i="5"/>
  <c r="Z110" i="5"/>
  <c r="H111" i="5"/>
  <c r="T111" i="5"/>
  <c r="B112" i="5"/>
  <c r="N112" i="5"/>
  <c r="Z112" i="5"/>
  <c r="H113" i="5"/>
  <c r="T113" i="5"/>
  <c r="B114" i="5"/>
  <c r="N114" i="5"/>
  <c r="Z114" i="5"/>
  <c r="H115" i="5"/>
  <c r="T115" i="5"/>
  <c r="B116" i="5"/>
  <c r="N116" i="5"/>
  <c r="Z116" i="5"/>
  <c r="H117" i="5"/>
  <c r="T117" i="5"/>
  <c r="B118" i="5"/>
  <c r="N118" i="5"/>
  <c r="Z118" i="5"/>
  <c r="H119" i="5"/>
  <c r="T119" i="5"/>
  <c r="B120" i="5"/>
  <c r="N120" i="5"/>
  <c r="Z120" i="5"/>
  <c r="H121" i="5"/>
  <c r="T121" i="5"/>
  <c r="B122" i="5"/>
  <c r="N122" i="5"/>
  <c r="Z122" i="5"/>
  <c r="H123" i="5"/>
  <c r="T123" i="5"/>
  <c r="B124" i="5"/>
  <c r="N124" i="5"/>
  <c r="Z124" i="5"/>
  <c r="H125" i="5"/>
  <c r="T125" i="5"/>
  <c r="B126" i="5"/>
  <c r="N126" i="5"/>
  <c r="Z126" i="5"/>
  <c r="H127" i="5"/>
  <c r="T127" i="5"/>
  <c r="B128" i="5"/>
  <c r="N128" i="5"/>
  <c r="Z128" i="5"/>
  <c r="H129" i="5"/>
  <c r="T129" i="5"/>
  <c r="B130" i="5"/>
  <c r="N130" i="5"/>
  <c r="Z130" i="5"/>
  <c r="H131" i="5"/>
  <c r="T131" i="5"/>
  <c r="B132" i="5"/>
  <c r="N132" i="5"/>
  <c r="Z132" i="5"/>
  <c r="H133" i="5"/>
  <c r="T133" i="5"/>
  <c r="B134" i="5"/>
  <c r="N134" i="5"/>
  <c r="Z134" i="5"/>
  <c r="H135" i="5"/>
  <c r="T135" i="5"/>
  <c r="B136" i="5"/>
  <c r="N136" i="5"/>
  <c r="E18" i="5"/>
  <c r="J30" i="5"/>
  <c r="T36" i="5"/>
  <c r="O42" i="5"/>
  <c r="I47" i="5"/>
  <c r="O51" i="5"/>
  <c r="K55" i="5"/>
  <c r="R57" i="5"/>
  <c r="F59" i="5"/>
  <c r="P60" i="5"/>
  <c r="AA61" i="5"/>
  <c r="B63" i="5"/>
  <c r="E64" i="5"/>
  <c r="I65" i="5"/>
  <c r="K66" i="5"/>
  <c r="L67" i="5"/>
  <c r="O68" i="5"/>
  <c r="Q69" i="5"/>
  <c r="R70" i="5"/>
  <c r="U71" i="5"/>
  <c r="W72" i="5"/>
  <c r="W73" i="5"/>
  <c r="W74" i="5"/>
  <c r="P75" i="5"/>
  <c r="I76" i="5"/>
  <c r="AD76" i="5"/>
  <c r="O77" i="5"/>
  <c r="AE77" i="5"/>
  <c r="R78" i="5"/>
  <c r="C79" i="5"/>
  <c r="S79" i="5"/>
  <c r="F80" i="5"/>
  <c r="U80" i="5"/>
  <c r="G81" i="5"/>
  <c r="X81" i="5"/>
  <c r="I82" i="5"/>
  <c r="Y82" i="5"/>
  <c r="L83" i="5"/>
  <c r="AA83" i="5"/>
  <c r="M84" i="5"/>
  <c r="AD84" i="5"/>
  <c r="O85" i="5"/>
  <c r="AE85" i="5"/>
  <c r="R86" i="5"/>
  <c r="C87" i="5"/>
  <c r="S87" i="5"/>
  <c r="F88" i="5"/>
  <c r="U88" i="5"/>
  <c r="G89" i="5"/>
  <c r="X89" i="5"/>
  <c r="H90" i="5"/>
  <c r="V90" i="5"/>
  <c r="G91" i="5"/>
  <c r="T91" i="5"/>
  <c r="C92" i="5"/>
  <c r="O92" i="5"/>
  <c r="AA92" i="5"/>
  <c r="I93" i="5"/>
  <c r="U93" i="5"/>
  <c r="C94" i="5"/>
  <c r="O94" i="5"/>
  <c r="AA94" i="5"/>
  <c r="I95" i="5"/>
  <c r="U95" i="5"/>
  <c r="C96" i="5"/>
  <c r="O96" i="5"/>
  <c r="AA96" i="5"/>
  <c r="I97" i="5"/>
  <c r="U97" i="5"/>
  <c r="C98" i="5"/>
  <c r="O98" i="5"/>
  <c r="AA98" i="5"/>
  <c r="I99" i="5"/>
  <c r="U99" i="5"/>
  <c r="C100" i="5"/>
  <c r="O100" i="5"/>
  <c r="AA100" i="5"/>
  <c r="I101" i="5"/>
  <c r="U101" i="5"/>
  <c r="C102" i="5"/>
  <c r="O102" i="5"/>
  <c r="AA102" i="5"/>
  <c r="L26" i="5"/>
  <c r="M33" i="5"/>
  <c r="R39" i="5"/>
  <c r="AA44" i="5"/>
  <c r="J49" i="5"/>
  <c r="P53" i="5"/>
  <c r="J56" i="5"/>
  <c r="L58" i="5"/>
  <c r="AA59" i="5"/>
  <c r="F61" i="5"/>
  <c r="L62" i="5"/>
  <c r="R63" i="5"/>
  <c r="V64" i="5"/>
  <c r="W65" i="5"/>
  <c r="Z66" i="5"/>
  <c r="AB67" i="5"/>
  <c r="AC68" i="5"/>
  <c r="B70" i="5"/>
  <c r="D71" i="5"/>
  <c r="E72" i="5"/>
  <c r="H73" i="5"/>
  <c r="F74" i="5"/>
  <c r="AE74" i="5"/>
  <c r="Y75" i="5"/>
  <c r="S76" i="5"/>
  <c r="F77" i="5"/>
  <c r="W77" i="5"/>
  <c r="H78" i="5"/>
  <c r="X78" i="5"/>
  <c r="K79" i="5"/>
  <c r="Z79" i="5"/>
  <c r="L80" i="5"/>
  <c r="AC80" i="5"/>
  <c r="N81" i="5"/>
  <c r="AD81" i="5"/>
  <c r="Q82" i="5"/>
  <c r="B83" i="5"/>
  <c r="R83" i="5"/>
  <c r="E84" i="5"/>
  <c r="T84" i="5"/>
  <c r="F85" i="5"/>
  <c r="W85" i="5"/>
  <c r="H86" i="5"/>
  <c r="X86" i="5"/>
  <c r="K87" i="5"/>
  <c r="Z87" i="5"/>
  <c r="L88" i="5"/>
  <c r="AC88" i="5"/>
  <c r="N89" i="5"/>
  <c r="AD89" i="5"/>
  <c r="O90" i="5"/>
  <c r="AC90" i="5"/>
  <c r="L91" i="5"/>
  <c r="Y91" i="5"/>
  <c r="H92" i="5"/>
  <c r="T92" i="5"/>
  <c r="B93" i="5"/>
  <c r="N93" i="5"/>
  <c r="Z93" i="5"/>
  <c r="H94" i="5"/>
  <c r="T94" i="5"/>
  <c r="B95" i="5"/>
  <c r="N95" i="5"/>
  <c r="Z95" i="5"/>
  <c r="H96" i="5"/>
  <c r="T96" i="5"/>
  <c r="B97" i="5"/>
  <c r="N97" i="5"/>
  <c r="Z97" i="5"/>
  <c r="H98" i="5"/>
  <c r="T98" i="5"/>
  <c r="B99" i="5"/>
  <c r="N99" i="5"/>
  <c r="Z99" i="5"/>
  <c r="H100" i="5"/>
  <c r="T100" i="5"/>
  <c r="B101" i="5"/>
  <c r="N101" i="5"/>
  <c r="Z101" i="5"/>
  <c r="H102" i="5"/>
  <c r="T102" i="5"/>
  <c r="B103" i="5"/>
  <c r="N103" i="5"/>
  <c r="F18" i="5"/>
  <c r="X36" i="5"/>
  <c r="M47" i="5"/>
  <c r="N55" i="5"/>
  <c r="H59" i="5"/>
  <c r="AB61" i="5"/>
  <c r="G64" i="5"/>
  <c r="M66" i="5"/>
  <c r="P68" i="5"/>
  <c r="S70" i="5"/>
  <c r="Y72" i="5"/>
  <c r="Y74" i="5"/>
  <c r="J76" i="5"/>
  <c r="P77" i="5"/>
  <c r="S78" i="5"/>
  <c r="U79" i="5"/>
  <c r="V80" i="5"/>
  <c r="Y81" i="5"/>
  <c r="AA82" i="5"/>
  <c r="AB83" i="5"/>
  <c r="AE84" i="5"/>
  <c r="C86" i="5"/>
  <c r="D87" i="5"/>
  <c r="G88" i="5"/>
  <c r="I89" i="5"/>
  <c r="I90" i="5"/>
  <c r="H91" i="5"/>
  <c r="D92" i="5"/>
  <c r="AB92" i="5"/>
  <c r="V93" i="5"/>
  <c r="P94" i="5"/>
  <c r="J95" i="5"/>
  <c r="D96" i="5"/>
  <c r="AB96" i="5"/>
  <c r="V97" i="5"/>
  <c r="P98" i="5"/>
  <c r="J99" i="5"/>
  <c r="D100" i="5"/>
  <c r="AB100" i="5"/>
  <c r="V101" i="5"/>
  <c r="P102" i="5"/>
  <c r="I103" i="5"/>
  <c r="Z103" i="5"/>
  <c r="P104" i="5"/>
  <c r="B105" i="5"/>
  <c r="V105" i="5"/>
  <c r="V24" i="5"/>
  <c r="S38" i="5"/>
  <c r="U48" i="5"/>
  <c r="C56" i="5"/>
  <c r="T59" i="5"/>
  <c r="I62" i="5"/>
  <c r="Q64" i="5"/>
  <c r="V66" i="5"/>
  <c r="Z68" i="5"/>
  <c r="AC70" i="5"/>
  <c r="D73" i="5"/>
  <c r="Z74" i="5"/>
  <c r="M76" i="5"/>
  <c r="R77" i="5"/>
  <c r="T78" i="5"/>
  <c r="W79" i="5"/>
  <c r="X80" i="5"/>
  <c r="Z81" i="5"/>
  <c r="AC82" i="5"/>
  <c r="AD83" i="5"/>
  <c r="B85" i="5"/>
  <c r="E86" i="5"/>
  <c r="F87" i="5"/>
  <c r="H88" i="5"/>
  <c r="K89" i="5"/>
  <c r="J90" i="5"/>
  <c r="I91" i="5"/>
  <c r="E92" i="5"/>
  <c r="AC92" i="5"/>
  <c r="W93" i="5"/>
  <c r="Q94" i="5"/>
  <c r="K95" i="5"/>
  <c r="E96" i="5"/>
  <c r="AC96" i="5"/>
  <c r="W97" i="5"/>
  <c r="Q98" i="5"/>
  <c r="K99" i="5"/>
  <c r="E100" i="5"/>
  <c r="AC100" i="5"/>
  <c r="W101" i="5"/>
  <c r="Q102" i="5"/>
  <c r="J103" i="5"/>
  <c r="AA103" i="5"/>
  <c r="Q104" i="5"/>
  <c r="C105" i="5"/>
  <c r="W105" i="5"/>
  <c r="I106" i="5"/>
  <c r="W24" i="5"/>
  <c r="Y38" i="5"/>
  <c r="V48" i="5"/>
  <c r="G56" i="5"/>
  <c r="U59" i="5"/>
  <c r="J62" i="5"/>
  <c r="R64" i="5"/>
  <c r="W66" i="5"/>
  <c r="AA68" i="5"/>
  <c r="AD70" i="5"/>
  <c r="E73" i="5"/>
  <c r="AA74" i="5"/>
  <c r="Q76" i="5"/>
  <c r="S77" i="5"/>
  <c r="U78" i="5"/>
  <c r="X79" i="5"/>
  <c r="Y80" i="5"/>
  <c r="AA81" i="5"/>
  <c r="AD82" i="5"/>
  <c r="AE83" i="5"/>
  <c r="C85" i="5"/>
  <c r="F86" i="5"/>
  <c r="G87" i="5"/>
  <c r="I88" i="5"/>
  <c r="L89" i="5"/>
  <c r="L90" i="5"/>
  <c r="J91" i="5"/>
  <c r="F92" i="5"/>
  <c r="AD92" i="5"/>
  <c r="X93" i="5"/>
  <c r="R94" i="5"/>
  <c r="L95" i="5"/>
  <c r="F96" i="5"/>
  <c r="AD96" i="5"/>
  <c r="X97" i="5"/>
  <c r="R98" i="5"/>
  <c r="L99" i="5"/>
  <c r="F100" i="5"/>
  <c r="AD100" i="5"/>
  <c r="X101" i="5"/>
  <c r="R102" i="5"/>
  <c r="K103" i="5"/>
  <c r="AB103" i="5"/>
  <c r="R104" i="5"/>
  <c r="D105" i="5"/>
  <c r="X105" i="5"/>
  <c r="Q26" i="5"/>
  <c r="T39" i="5"/>
  <c r="L49" i="5"/>
  <c r="O56" i="5"/>
  <c r="AB59" i="5"/>
  <c r="M62" i="5"/>
  <c r="W64" i="5"/>
  <c r="AA66" i="5"/>
  <c r="AD68" i="5"/>
  <c r="E71" i="5"/>
  <c r="I73" i="5"/>
  <c r="G75" i="5"/>
  <c r="T76" i="5"/>
  <c r="X77" i="5"/>
  <c r="Y78" i="5"/>
  <c r="AA79" i="5"/>
  <c r="AD80" i="5"/>
  <c r="AE81" i="5"/>
  <c r="C83" i="5"/>
  <c r="F84" i="5"/>
  <c r="G85" i="5"/>
  <c r="I86" i="5"/>
  <c r="L87" i="5"/>
  <c r="M88" i="5"/>
  <c r="O89" i="5"/>
  <c r="P90" i="5"/>
  <c r="M91" i="5"/>
  <c r="I92" i="5"/>
  <c r="C93" i="5"/>
  <c r="AA93" i="5"/>
  <c r="U94" i="5"/>
  <c r="O95" i="5"/>
  <c r="I96" i="5"/>
  <c r="C97" i="5"/>
  <c r="AA97" i="5"/>
  <c r="U98" i="5"/>
  <c r="O99" i="5"/>
  <c r="I100" i="5"/>
  <c r="C101" i="5"/>
  <c r="AA101" i="5"/>
  <c r="U102" i="5"/>
  <c r="M103" i="5"/>
  <c r="D104" i="5"/>
  <c r="T104" i="5"/>
  <c r="J105" i="5"/>
  <c r="Z105" i="5"/>
  <c r="P106" i="5"/>
  <c r="B107" i="5"/>
  <c r="P107" i="5"/>
  <c r="AE107" i="5"/>
  <c r="P108" i="5"/>
  <c r="AD108" i="5"/>
  <c r="N109" i="5"/>
  <c r="AB109" i="5"/>
  <c r="M110" i="5"/>
  <c r="AB110" i="5"/>
  <c r="L111" i="5"/>
  <c r="Z111" i="5"/>
  <c r="J112" i="5"/>
  <c r="Y112" i="5"/>
  <c r="J113" i="5"/>
  <c r="X113" i="5"/>
  <c r="H114" i="5"/>
  <c r="V114" i="5"/>
  <c r="G115" i="5"/>
  <c r="V115" i="5"/>
  <c r="F116" i="5"/>
  <c r="T116" i="5"/>
  <c r="D117" i="5"/>
  <c r="S117" i="5"/>
  <c r="D118" i="5"/>
  <c r="R118" i="5"/>
  <c r="B119" i="5"/>
  <c r="P119" i="5"/>
  <c r="AE119" i="5"/>
  <c r="P120" i="5"/>
  <c r="AD120" i="5"/>
  <c r="N121" i="5"/>
  <c r="AB121" i="5"/>
  <c r="M122" i="5"/>
  <c r="AB122" i="5"/>
  <c r="L123" i="5"/>
  <c r="Z123" i="5"/>
  <c r="J124" i="5"/>
  <c r="Y124" i="5"/>
  <c r="R26" i="5"/>
  <c r="U39" i="5"/>
  <c r="P49" i="5"/>
  <c r="U56" i="5"/>
  <c r="AC59" i="5"/>
  <c r="N62" i="5"/>
  <c r="Y64" i="5"/>
  <c r="AB66" i="5"/>
  <c r="AE68" i="5"/>
  <c r="G71" i="5"/>
  <c r="J73" i="5"/>
  <c r="H75" i="5"/>
  <c r="U76" i="5"/>
  <c r="Y77" i="5"/>
  <c r="AA78" i="5"/>
  <c r="AB79" i="5"/>
  <c r="AE80" i="5"/>
  <c r="C82" i="5"/>
  <c r="D83" i="5"/>
  <c r="G84" i="5"/>
  <c r="I85" i="5"/>
  <c r="J86" i="5"/>
  <c r="M87" i="5"/>
  <c r="O88" i="5"/>
  <c r="P89" i="5"/>
  <c r="Q90" i="5"/>
  <c r="N91" i="5"/>
  <c r="J92" i="5"/>
  <c r="D93" i="5"/>
  <c r="AB93" i="5"/>
  <c r="V94" i="5"/>
  <c r="P95" i="5"/>
  <c r="J96" i="5"/>
  <c r="D97" i="5"/>
  <c r="AB97" i="5"/>
  <c r="V98" i="5"/>
  <c r="P99" i="5"/>
  <c r="J100" i="5"/>
  <c r="D101" i="5"/>
  <c r="AB101" i="5"/>
  <c r="V102" i="5"/>
  <c r="Q30" i="5"/>
  <c r="S42" i="5"/>
  <c r="V51" i="5"/>
  <c r="U57" i="5"/>
  <c r="S60" i="5"/>
  <c r="D63" i="5"/>
  <c r="J65" i="5"/>
  <c r="M67" i="5"/>
  <c r="S69" i="5"/>
  <c r="V71" i="5"/>
  <c r="X73" i="5"/>
  <c r="U75" i="5"/>
  <c r="AE76" i="5"/>
  <c r="C78" i="5"/>
  <c r="D79" i="5"/>
  <c r="G80" i="5"/>
  <c r="I81" i="5"/>
  <c r="J82" i="5"/>
  <c r="M83" i="5"/>
  <c r="O84" i="5"/>
  <c r="P85" i="5"/>
  <c r="S86" i="5"/>
  <c r="U87" i="5"/>
  <c r="V88" i="5"/>
  <c r="Y89" i="5"/>
  <c r="X90" i="5"/>
  <c r="U91" i="5"/>
  <c r="P92" i="5"/>
  <c r="J93" i="5"/>
  <c r="D94" i="5"/>
  <c r="AB94" i="5"/>
  <c r="V95" i="5"/>
  <c r="P96" i="5"/>
  <c r="J97" i="5"/>
  <c r="D98" i="5"/>
  <c r="AB98" i="5"/>
  <c r="V99" i="5"/>
  <c r="P100" i="5"/>
  <c r="M32" i="5"/>
  <c r="J44" i="5"/>
  <c r="AD52" i="5"/>
  <c r="I58" i="5"/>
  <c r="AE60" i="5"/>
  <c r="N63" i="5"/>
  <c r="T65" i="5"/>
  <c r="W67" i="5"/>
  <c r="AB69" i="5"/>
  <c r="B72" i="5"/>
  <c r="Y73" i="5"/>
  <c r="V75" i="5"/>
  <c r="B77" i="5"/>
  <c r="E78" i="5"/>
  <c r="F79" i="5"/>
  <c r="H80" i="5"/>
  <c r="K81" i="5"/>
  <c r="L82" i="5"/>
  <c r="N83" i="5"/>
  <c r="Q84" i="5"/>
  <c r="R85" i="5"/>
  <c r="T86" i="5"/>
  <c r="W87" i="5"/>
  <c r="X88" i="5"/>
  <c r="Z89" i="5"/>
  <c r="Y90" i="5"/>
  <c r="V91" i="5"/>
  <c r="Q92" i="5"/>
  <c r="K93" i="5"/>
  <c r="E94" i="5"/>
  <c r="AC94" i="5"/>
  <c r="W95" i="5"/>
  <c r="Q96" i="5"/>
  <c r="K97" i="5"/>
  <c r="E98" i="5"/>
  <c r="AC98" i="5"/>
  <c r="W99" i="5"/>
  <c r="Q100" i="5"/>
  <c r="K101" i="5"/>
  <c r="E102" i="5"/>
  <c r="AC102" i="5"/>
  <c r="U103" i="5"/>
  <c r="G104" i="5"/>
  <c r="AA104" i="5"/>
  <c r="M105" i="5"/>
  <c r="C106" i="5"/>
  <c r="S106" i="5"/>
  <c r="E107" i="5"/>
  <c r="U107" i="5"/>
  <c r="E108" i="5"/>
  <c r="S108" i="5"/>
  <c r="C109" i="5"/>
  <c r="Q109" i="5"/>
  <c r="C110" i="5"/>
  <c r="Q110" i="5"/>
  <c r="AE110" i="5"/>
  <c r="O111" i="5"/>
  <c r="AC111" i="5"/>
  <c r="O112" i="5"/>
  <c r="AC112" i="5"/>
  <c r="M113" i="5"/>
  <c r="AA113" i="5"/>
  <c r="K114" i="5"/>
  <c r="AA114" i="5"/>
  <c r="K115" i="5"/>
  <c r="Y115" i="5"/>
  <c r="I116" i="5"/>
  <c r="W116" i="5"/>
  <c r="I117" i="5"/>
  <c r="W117" i="5"/>
  <c r="G118" i="5"/>
  <c r="U118" i="5"/>
  <c r="E119" i="5"/>
  <c r="U119" i="5"/>
  <c r="E120" i="5"/>
  <c r="S120" i="5"/>
  <c r="C121" i="5"/>
  <c r="Q121" i="5"/>
  <c r="C122" i="5"/>
  <c r="Q122" i="5"/>
  <c r="AE122" i="5"/>
  <c r="O123" i="5"/>
  <c r="AC123" i="5"/>
  <c r="O124" i="5"/>
  <c r="AC124" i="5"/>
  <c r="B28" i="2"/>
  <c r="B16" i="2"/>
  <c r="C34" i="2"/>
  <c r="C22" i="2"/>
  <c r="C10" i="2"/>
  <c r="Y3" i="5"/>
  <c r="M3" i="5"/>
  <c r="AD166" i="5"/>
  <c r="R166" i="5"/>
  <c r="F166" i="5"/>
  <c r="X165" i="5"/>
  <c r="L165" i="5"/>
  <c r="AD164" i="5"/>
  <c r="R164" i="5"/>
  <c r="F164" i="5"/>
  <c r="X163" i="5"/>
  <c r="L163" i="5"/>
  <c r="AD162" i="5"/>
  <c r="R162" i="5"/>
  <c r="F162" i="5"/>
  <c r="X161" i="5"/>
  <c r="L161" i="5"/>
  <c r="AD160" i="5"/>
  <c r="R160" i="5"/>
  <c r="F160" i="5"/>
  <c r="X159" i="5"/>
  <c r="L159" i="5"/>
  <c r="AD158" i="5"/>
  <c r="R158" i="5"/>
  <c r="F158" i="5"/>
  <c r="X157" i="5"/>
  <c r="L157" i="5"/>
  <c r="AD156" i="5"/>
  <c r="R156" i="5"/>
  <c r="F156" i="5"/>
  <c r="X155" i="5"/>
  <c r="L155" i="5"/>
  <c r="AD154" i="5"/>
  <c r="R154" i="5"/>
  <c r="F154" i="5"/>
  <c r="X153" i="5"/>
  <c r="L153" i="5"/>
  <c r="AD152" i="5"/>
  <c r="R152" i="5"/>
  <c r="F152" i="5"/>
  <c r="X151" i="5"/>
  <c r="L151" i="5"/>
  <c r="AD150" i="5"/>
  <c r="R150" i="5"/>
  <c r="F150" i="5"/>
  <c r="X149" i="5"/>
  <c r="L149" i="5"/>
  <c r="AD148" i="5"/>
  <c r="R148" i="5"/>
  <c r="F148" i="5"/>
  <c r="X147" i="5"/>
  <c r="L147" i="5"/>
  <c r="AD146" i="5"/>
  <c r="R146" i="5"/>
  <c r="F146" i="5"/>
  <c r="X145" i="5"/>
  <c r="L145" i="5"/>
  <c r="AD144" i="5"/>
  <c r="R144" i="5"/>
  <c r="F144" i="5"/>
  <c r="X143" i="5"/>
  <c r="L143" i="5"/>
  <c r="AD142" i="5"/>
  <c r="R142" i="5"/>
  <c r="F142" i="5"/>
  <c r="X141" i="5"/>
  <c r="L141" i="5"/>
  <c r="AD140" i="5"/>
  <c r="R140" i="5"/>
  <c r="F140" i="5"/>
  <c r="X139" i="5"/>
  <c r="L139" i="5"/>
  <c r="AD138" i="5"/>
  <c r="R138" i="5"/>
  <c r="F138" i="5"/>
  <c r="W137" i="5"/>
  <c r="J137" i="5"/>
  <c r="AA136" i="5"/>
  <c r="M136" i="5"/>
  <c r="AB135" i="5"/>
  <c r="N135" i="5"/>
  <c r="AD134" i="5"/>
  <c r="P134" i="5"/>
  <c r="AE133" i="5"/>
  <c r="P133" i="5"/>
  <c r="B133" i="5"/>
  <c r="R132" i="5"/>
  <c r="D132" i="5"/>
  <c r="S131" i="5"/>
  <c r="D131" i="5"/>
  <c r="T130" i="5"/>
  <c r="F130" i="5"/>
  <c r="V129" i="5"/>
  <c r="G129" i="5"/>
  <c r="V128" i="5"/>
  <c r="H128" i="5"/>
  <c r="X127" i="5"/>
  <c r="J127" i="5"/>
  <c r="Y126" i="5"/>
  <c r="J126" i="5"/>
  <c r="Z125" i="5"/>
  <c r="L125" i="5"/>
  <c r="AA124" i="5"/>
  <c r="H124" i="5"/>
  <c r="V123" i="5"/>
  <c r="D123" i="5"/>
  <c r="R122" i="5"/>
  <c r="AC121" i="5"/>
  <c r="L121" i="5"/>
  <c r="Y120" i="5"/>
  <c r="H120" i="5"/>
  <c r="V119" i="5"/>
  <c r="C119" i="5"/>
  <c r="P118" i="5"/>
  <c r="AB117" i="5"/>
  <c r="L117" i="5"/>
  <c r="Y116" i="5"/>
  <c r="G116" i="5"/>
  <c r="S115" i="5"/>
  <c r="B115" i="5"/>
  <c r="P114" i="5"/>
  <c r="AB113" i="5"/>
  <c r="K113" i="5"/>
  <c r="V112" i="5"/>
  <c r="F112" i="5"/>
  <c r="S111" i="5"/>
  <c r="B111" i="5"/>
  <c r="O110" i="5"/>
  <c r="Z109" i="5"/>
  <c r="J109" i="5"/>
  <c r="V108" i="5"/>
  <c r="F108" i="5"/>
  <c r="Q107" i="5"/>
  <c r="AD106" i="5"/>
  <c r="G106" i="5"/>
  <c r="K105" i="5"/>
  <c r="H104" i="5"/>
  <c r="C103" i="5"/>
  <c r="O101" i="5"/>
  <c r="Y99" i="5"/>
  <c r="Y97" i="5"/>
  <c r="AA95" i="5"/>
  <c r="F94" i="5"/>
  <c r="AA91" i="5"/>
  <c r="AB89" i="5"/>
  <c r="I87" i="5"/>
  <c r="U84" i="5"/>
  <c r="M82" i="5"/>
  <c r="M79" i="5"/>
  <c r="D77" i="5"/>
  <c r="G73" i="5"/>
  <c r="AC67" i="5"/>
  <c r="O63" i="5"/>
  <c r="Y53" i="5"/>
  <c r="L33" i="5"/>
  <c r="C132" i="5"/>
  <c r="Q131" i="5"/>
  <c r="C131" i="5"/>
  <c r="S130" i="5"/>
  <c r="E130" i="5"/>
  <c r="U129" i="5"/>
  <c r="E129" i="5"/>
  <c r="U128" i="5"/>
  <c r="G128" i="5"/>
  <c r="W127" i="5"/>
  <c r="I127" i="5"/>
  <c r="W126" i="5"/>
  <c r="I126" i="5"/>
  <c r="Y125" i="5"/>
  <c r="K125" i="5"/>
  <c r="W124" i="5"/>
  <c r="G124" i="5"/>
  <c r="U123" i="5"/>
  <c r="C123" i="5"/>
  <c r="P122" i="5"/>
  <c r="AA121" i="5"/>
  <c r="K121" i="5"/>
  <c r="W120" i="5"/>
  <c r="G120" i="5"/>
  <c r="S119" i="5"/>
  <c r="AE118" i="5"/>
  <c r="O118" i="5"/>
  <c r="AA117" i="5"/>
  <c r="K117" i="5"/>
  <c r="V116" i="5"/>
  <c r="E116" i="5"/>
  <c r="Q115" i="5"/>
  <c r="AE114" i="5"/>
  <c r="O114" i="5"/>
  <c r="Z113" i="5"/>
  <c r="I113" i="5"/>
  <c r="U112" i="5"/>
  <c r="E112" i="5"/>
  <c r="Q111" i="5"/>
  <c r="AD110" i="5"/>
  <c r="K110" i="5"/>
  <c r="Y109" i="5"/>
  <c r="I109" i="5"/>
  <c r="U108" i="5"/>
  <c r="D108" i="5"/>
  <c r="O107" i="5"/>
  <c r="AC106" i="5"/>
  <c r="F106" i="5"/>
  <c r="I105" i="5"/>
  <c r="F104" i="5"/>
  <c r="AE102" i="5"/>
  <c r="M101" i="5"/>
  <c r="X99" i="5"/>
  <c r="P97" i="5"/>
  <c r="Y95" i="5"/>
  <c r="Y93" i="5"/>
  <c r="Z91" i="5"/>
  <c r="AA89" i="5"/>
  <c r="AA86" i="5"/>
  <c r="S84" i="5"/>
  <c r="AB81" i="5"/>
  <c r="L79" i="5"/>
  <c r="C77" i="5"/>
  <c r="G72" i="5"/>
  <c r="Y67" i="5"/>
  <c r="K62" i="5"/>
  <c r="U53" i="5"/>
  <c r="R32" i="5"/>
  <c r="B26" i="2"/>
  <c r="B14" i="2"/>
  <c r="C32" i="2"/>
  <c r="C20" i="2"/>
  <c r="W3" i="5"/>
  <c r="K3" i="5"/>
  <c r="AB166" i="5"/>
  <c r="P166" i="5"/>
  <c r="D166" i="5"/>
  <c r="V165" i="5"/>
  <c r="J165" i="5"/>
  <c r="AB164" i="5"/>
  <c r="P164" i="5"/>
  <c r="D164" i="5"/>
  <c r="V163" i="5"/>
  <c r="J163" i="5"/>
  <c r="AB162" i="5"/>
  <c r="P162" i="5"/>
  <c r="D162" i="5"/>
  <c r="V161" i="5"/>
  <c r="J161" i="5"/>
  <c r="AB160" i="5"/>
  <c r="P160" i="5"/>
  <c r="D160" i="5"/>
  <c r="V159" i="5"/>
  <c r="J159" i="5"/>
  <c r="AB158" i="5"/>
  <c r="P158" i="5"/>
  <c r="D158" i="5"/>
  <c r="V157" i="5"/>
  <c r="J157" i="5"/>
  <c r="AB156" i="5"/>
  <c r="P156" i="5"/>
  <c r="D156" i="5"/>
  <c r="V155" i="5"/>
  <c r="J155" i="5"/>
  <c r="AB154" i="5"/>
  <c r="P154" i="5"/>
  <c r="D154" i="5"/>
  <c r="V153" i="5"/>
  <c r="J153" i="5"/>
  <c r="AB152" i="5"/>
  <c r="P152" i="5"/>
  <c r="D152" i="5"/>
  <c r="V151" i="5"/>
  <c r="J151" i="5"/>
  <c r="AB150" i="5"/>
  <c r="P150" i="5"/>
  <c r="D150" i="5"/>
  <c r="V149" i="5"/>
  <c r="J149" i="5"/>
  <c r="AB148" i="5"/>
  <c r="P148" i="5"/>
  <c r="D148" i="5"/>
  <c r="V147" i="5"/>
  <c r="J147" i="5"/>
  <c r="AB146" i="5"/>
  <c r="P146" i="5"/>
  <c r="D146" i="5"/>
  <c r="V145" i="5"/>
  <c r="J145" i="5"/>
  <c r="AB144" i="5"/>
  <c r="P144" i="5"/>
  <c r="D144" i="5"/>
  <c r="V143" i="5"/>
  <c r="J143" i="5"/>
  <c r="AB142" i="5"/>
  <c r="P142" i="5"/>
  <c r="D142" i="5"/>
  <c r="V141" i="5"/>
  <c r="J141" i="5"/>
  <c r="AB140" i="5"/>
  <c r="P140" i="5"/>
  <c r="D140" i="5"/>
  <c r="V139" i="5"/>
  <c r="J139" i="5"/>
  <c r="AB138" i="5"/>
  <c r="P138" i="5"/>
  <c r="D138" i="5"/>
  <c r="U137" i="5"/>
  <c r="H137" i="5"/>
  <c r="Y136" i="5"/>
  <c r="J136" i="5"/>
  <c r="Z135" i="5"/>
  <c r="L135" i="5"/>
  <c r="AB134" i="5"/>
  <c r="M134" i="5"/>
  <c r="AB133" i="5"/>
  <c r="N133" i="5"/>
  <c r="AD132" i="5"/>
  <c r="P132" i="5"/>
  <c r="AE131" i="5"/>
  <c r="P131" i="5"/>
  <c r="B131" i="5"/>
  <c r="R130" i="5"/>
  <c r="D130" i="5"/>
  <c r="S129" i="5"/>
  <c r="D129" i="5"/>
  <c r="T128" i="5"/>
  <c r="F128" i="5"/>
  <c r="V127" i="5"/>
  <c r="G127" i="5"/>
  <c r="V126" i="5"/>
  <c r="H126" i="5"/>
  <c r="X125" i="5"/>
  <c r="J125" i="5"/>
  <c r="V124" i="5"/>
  <c r="F124" i="5"/>
  <c r="S123" i="5"/>
  <c r="B123" i="5"/>
  <c r="O122" i="5"/>
  <c r="Z121" i="5"/>
  <c r="J121" i="5"/>
  <c r="V120" i="5"/>
  <c r="F120" i="5"/>
  <c r="Q119" i="5"/>
  <c r="AD118" i="5"/>
  <c r="M118" i="5"/>
  <c r="Z117" i="5"/>
  <c r="J117" i="5"/>
  <c r="U116" i="5"/>
  <c r="D116" i="5"/>
  <c r="P115" i="5"/>
  <c r="AD114" i="5"/>
  <c r="M114" i="5"/>
  <c r="Y113" i="5"/>
  <c r="G113" i="5"/>
  <c r="T112" i="5"/>
  <c r="D112" i="5"/>
  <c r="P111" i="5"/>
  <c r="AC110" i="5"/>
  <c r="J110" i="5"/>
  <c r="X109" i="5"/>
  <c r="G109" i="5"/>
  <c r="T108" i="5"/>
  <c r="C108" i="5"/>
  <c r="N107" i="5"/>
  <c r="AB106" i="5"/>
  <c r="E106" i="5"/>
  <c r="AE104" i="5"/>
  <c r="E104" i="5"/>
  <c r="AD102" i="5"/>
  <c r="L101" i="5"/>
  <c r="M99" i="5"/>
  <c r="O97" i="5"/>
  <c r="X95" i="5"/>
  <c r="P93" i="5"/>
  <c r="X91" i="5"/>
  <c r="M89" i="5"/>
  <c r="Y86" i="5"/>
  <c r="R84" i="5"/>
  <c r="P81" i="5"/>
  <c r="I79" i="5"/>
  <c r="R76" i="5"/>
  <c r="F72" i="5"/>
  <c r="X67" i="5"/>
  <c r="I61" i="5"/>
  <c r="O53" i="5"/>
  <c r="G26" i="5"/>
  <c r="W4" i="1" l="1"/>
  <c r="W7" i="1"/>
  <c r="S1233" i="1"/>
  <c r="P12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<sst xmlns="http://schemas.openxmlformats.org/spreadsheetml/2006/main" count="7662" uniqueCount="190">
  <si>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</si>
  <si>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</si>
  <si>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</si>
  <si>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</si>
  <si>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</si>
  <si>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</si>
  <si>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</si>
  <si>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</si>
  <si>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</si>
  <si>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LOG</t>
  </si>
  <si>
    <t>Arena</t>
  </si>
  <si>
    <t>Notes</t>
  </si>
  <si>
    <t>7:30p</t>
  </si>
  <si>
    <t>10:00p</t>
  </si>
  <si>
    <t>7:00p</t>
  </si>
  <si>
    <t>8:00p</t>
  </si>
  <si>
    <t>9:00p</t>
  </si>
  <si>
    <t>9:30p</t>
  </si>
  <si>
    <t>5:00p</t>
  </si>
  <si>
    <t>8:30p</t>
  </si>
  <si>
    <t>10:30p</t>
  </si>
  <si>
    <t>3:30p</t>
  </si>
  <si>
    <t>6:00p</t>
  </si>
  <si>
    <t>7:15p</t>
  </si>
  <si>
    <t>7:45p</t>
  </si>
  <si>
    <t>8:15p</t>
  </si>
  <si>
    <t>8:45p</t>
  </si>
  <si>
    <t>9:15p</t>
  </si>
  <si>
    <t>9:45p</t>
  </si>
  <si>
    <t>10:15p</t>
  </si>
  <si>
    <t>3:00p</t>
  </si>
  <si>
    <t>12:00p</t>
  </si>
  <si>
    <t>2:30p</t>
  </si>
  <si>
    <t>1:00p</t>
  </si>
  <si>
    <t>6:30p</t>
  </si>
  <si>
    <t>4:30p</t>
  </si>
  <si>
    <t>4:00p</t>
  </si>
  <si>
    <t>2:00p</t>
  </si>
  <si>
    <t>5:30p</t>
  </si>
  <si>
    <t>New York Knicks</t>
  </si>
  <si>
    <t>Minnesota Timberwolves</t>
  </si>
  <si>
    <t>Indiana Pacers</t>
  </si>
  <si>
    <t>Brooklyn Nets</t>
  </si>
  <si>
    <t>Orlando Magic</t>
  </si>
  <si>
    <t>Milwaukee Bucks</t>
  </si>
  <si>
    <t>Cleveland Cavaliers</t>
  </si>
  <si>
    <t>Charlotte Hornets</t>
  </si>
  <si>
    <t>Chicago Bulls</t>
  </si>
  <si>
    <t>Memphis Grizzlies</t>
  </si>
  <si>
    <t>Phoenix Suns</t>
  </si>
  <si>
    <t>Golden State Warriors</t>
  </si>
  <si>
    <t>Boston Celtics</t>
  </si>
  <si>
    <t>San Antonio Spurs</t>
  </si>
  <si>
    <t>Oklahoma City Thunder</t>
  </si>
  <si>
    <t>Philadelphia 76ers</t>
  </si>
  <si>
    <t>Detroit Pistons</t>
  </si>
  <si>
    <t>New Orleans Pelicans</t>
  </si>
  <si>
    <t>Los Angeles Clippers</t>
  </si>
  <si>
    <t>Miami Heat</t>
  </si>
  <si>
    <t>Toronto Raptors</t>
  </si>
  <si>
    <t>Houston Rockets</t>
  </si>
  <si>
    <t>Dallas Mavericks</t>
  </si>
  <si>
    <t>Sacramento Kings</t>
  </si>
  <si>
    <t>Atlanta Hawks</t>
  </si>
  <si>
    <t>Washington Wizards</t>
  </si>
  <si>
    <t>Denver Nuggets</t>
  </si>
  <si>
    <t>Utah Jazz</t>
  </si>
  <si>
    <t>Portland Trail Blazers</t>
  </si>
  <si>
    <t>Los Angeles Lakers</t>
  </si>
  <si>
    <t>Box Score</t>
  </si>
  <si>
    <t>OT</t>
  </si>
  <si>
    <t>2OT</t>
  </si>
  <si>
    <t>2:04</t>
  </si>
  <si>
    <t>2:26</t>
  </si>
  <si>
    <t>2:23</t>
  </si>
  <si>
    <t>2:33</t>
  </si>
  <si>
    <t>2:31</t>
  </si>
  <si>
    <t>2:28</t>
  </si>
  <si>
    <t>2:18</t>
  </si>
  <si>
    <t>2:20</t>
  </si>
  <si>
    <t>2:11</t>
  </si>
  <si>
    <t>2:45</t>
  </si>
  <si>
    <t>2:17</t>
  </si>
  <si>
    <t>2:22</t>
  </si>
  <si>
    <t>2:10</t>
  </si>
  <si>
    <t>2:47</t>
  </si>
  <si>
    <t>2:32</t>
  </si>
  <si>
    <t>2:21</t>
  </si>
  <si>
    <t>2:13</t>
  </si>
  <si>
    <t>2:07</t>
  </si>
  <si>
    <t>2:16</t>
  </si>
  <si>
    <t>2:12</t>
  </si>
  <si>
    <t>2:09</t>
  </si>
  <si>
    <t>2:52</t>
  </si>
  <si>
    <t>2:19</t>
  </si>
  <si>
    <t>2:35</t>
  </si>
  <si>
    <t>2:46</t>
  </si>
  <si>
    <t>2:24</t>
  </si>
  <si>
    <t>1:59</t>
  </si>
  <si>
    <t>2:15</t>
  </si>
  <si>
    <t>2:25</t>
  </si>
  <si>
    <t>2:37</t>
  </si>
  <si>
    <t>2:01</t>
  </si>
  <si>
    <t>1:55</t>
  </si>
  <si>
    <t>2:58</t>
  </si>
  <si>
    <t>2:43</t>
  </si>
  <si>
    <t>2:08</t>
  </si>
  <si>
    <t>2:02</t>
  </si>
  <si>
    <t>1:56</t>
  </si>
  <si>
    <t>2:14</t>
  </si>
  <si>
    <t>2:05</t>
  </si>
  <si>
    <t>2:03</t>
  </si>
  <si>
    <t>2:06</t>
  </si>
  <si>
    <t>2:36</t>
  </si>
  <si>
    <t>2:27</t>
  </si>
  <si>
    <t>2:00</t>
  </si>
  <si>
    <t>2:39</t>
  </si>
  <si>
    <t>2:29</t>
  </si>
  <si>
    <t>2:30</t>
  </si>
  <si>
    <t>1:58</t>
  </si>
  <si>
    <t>2:40</t>
  </si>
  <si>
    <t>2:42</t>
  </si>
  <si>
    <t>1:57</t>
  </si>
  <si>
    <t>2:34</t>
  </si>
  <si>
    <t>1:54</t>
  </si>
  <si>
    <t>2:44</t>
  </si>
  <si>
    <t>2:49</t>
  </si>
  <si>
    <t>2:41</t>
  </si>
  <si>
    <t>2:48</t>
  </si>
  <si>
    <t>1:53</t>
  </si>
  <si>
    <t>2:54</t>
  </si>
  <si>
    <t>2:38</t>
  </si>
  <si>
    <t>2:51</t>
  </si>
  <si>
    <t>3:09</t>
  </si>
  <si>
    <t>1:52</t>
  </si>
  <si>
    <t>1:50</t>
  </si>
  <si>
    <t>TD Garden</t>
  </si>
  <si>
    <t>Crypto.com Arena</t>
  </si>
  <si>
    <t>Little Caesars Arena</t>
  </si>
  <si>
    <t>State Farm Arena</t>
  </si>
  <si>
    <t>Kaseya Center</t>
  </si>
  <si>
    <t>Wells Fargo Center</t>
  </si>
  <si>
    <t>Scotiabank Arena</t>
  </si>
  <si>
    <t>Toyota Center</t>
  </si>
  <si>
    <t>Smoothie King Center</t>
  </si>
  <si>
    <t>Delta Center</t>
  </si>
  <si>
    <t>Intuit Dome</t>
  </si>
  <si>
    <t>Moda Center</t>
  </si>
  <si>
    <t>Capital One Arena</t>
  </si>
  <si>
    <t>American Airlines Center</t>
  </si>
  <si>
    <t>Golden 1 Center</t>
  </si>
  <si>
    <t>Ball Arena</t>
  </si>
  <si>
    <t>Kia Center</t>
  </si>
  <si>
    <t>Rocket Arena</t>
  </si>
  <si>
    <t>Madison Square Garden (IV)</t>
  </si>
  <si>
    <t>Fiserv Forum</t>
  </si>
  <si>
    <t>Spectrum Center</t>
  </si>
  <si>
    <t>FedEx Forum</t>
  </si>
  <si>
    <t>Target Center</t>
  </si>
  <si>
    <t>United Center</t>
  </si>
  <si>
    <t>Frost Bank Center</t>
  </si>
  <si>
    <t>Footprint Center</t>
  </si>
  <si>
    <t>Gainbridge Fieldhouse</t>
  </si>
  <si>
    <t>Barclays Center</t>
  </si>
  <si>
    <t>Paycom Center</t>
  </si>
  <si>
    <t>Chase Center</t>
  </si>
  <si>
    <t>Mexico City Arena</t>
  </si>
  <si>
    <t>T-Mobile Arena</t>
  </si>
  <si>
    <t>AccorHotels Arena</t>
  </si>
  <si>
    <t>Moody Center</t>
  </si>
  <si>
    <t>NBA Cup</t>
  </si>
  <si>
    <t>Winner</t>
  </si>
  <si>
    <t>Winner pts</t>
  </si>
  <si>
    <t>Team</t>
  </si>
  <si>
    <t>W</t>
  </si>
  <si>
    <t>L</t>
  </si>
  <si>
    <t>Scored points</t>
  </si>
  <si>
    <t>Lost points</t>
  </si>
  <si>
    <t>Lost</t>
  </si>
  <si>
    <t>Lost pts</t>
  </si>
  <si>
    <t>+ diff</t>
  </si>
  <si>
    <t>- diff</t>
  </si>
  <si>
    <t>Total</t>
  </si>
  <si>
    <t>liczba zwycięskich meczów po konkretnej dacie</t>
  </si>
  <si>
    <t>Column1</t>
  </si>
  <si>
    <t>+ diff in winning games</t>
  </si>
  <si>
    <t>+ diff in lost games</t>
  </si>
  <si>
    <t>League avg</t>
  </si>
  <si>
    <t>Average pts in winning games</t>
  </si>
  <si>
    <t>Average pts in lost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</si>
</sst>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 mmm"/>
    <numFmt numFmtId="166" formatCode="\+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0" fillId="0" borderId="0" xfId="0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6" xfId="0" applyFont="1" applyFill="1" applyBorder="1" applyAlignment="1">
      <alignment horizontal="center" textRotation="90" wrapText="1"/>
    </xf>
    <xf numFmtId="0" fontId="0" fillId="2" borderId="7" xfId="0" applyFont="1" applyFill="1" applyBorder="1" applyAlignment="1">
      <alignment horizontal="center" textRotation="90" wrapText="1"/>
    </xf>
    <xf numFmtId="0" fontId="0" fillId="2" borderId="8" xfId="0" applyFont="1" applyFill="1" applyBorder="1" applyAlignment="1">
      <alignment horizontal="center" textRotation="90" wrapText="1"/>
    </xf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0" borderId="5" xfId="0" applyBorder="1"/>
    <xf numFmtId="0" fontId="0" fillId="0" borderId="0" xfId="0" applyAlignment="1">
      <alignment vertic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6" xfId="0" applyFont="1" applyFill="1" applyBorder="1" applyAlignment="1"/>
    <xf numFmtId="49" fontId="0" fillId="0" borderId="17" xfId="0" applyNumberFormat="1" applyFont="1" applyFill="1" applyBorder="1" applyAlignment="1"/>
    <xf numFmtId="0" fontId="0" fillId="0" borderId="17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2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66" formatCode="\+##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E95D5D"/>
      <color rgb="FF8B0B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7DBCF-CFC4-44C2-BE48-3970292E988E}" name="Table1" displayName="Table1" ref="A1:S1233" totalsRowCount="1" headerRowDxfId="21" headerRowBorderDxfId="20" tableBorderDxfId="19">
  <autoFilter ref="A1:S1232" xr:uid="{00000000-0001-0000-0000-000000000000}"/>
  <tableColumns count="19">
    <tableColumn id="1" xr3:uid="{3D690FC6-9BBB-4585-BA65-EDDFAB58B19A}" name="Date" totalsRowLabel="Total" dataDxfId="18"/>
    <tableColumn id="2" xr3:uid="{CD5B365D-FBF2-4275-9C83-5734890E6867}" name="Start (ET)"/>
    <tableColumn id="3" xr3:uid="{9FE5A71B-9E62-4058-9F9A-6016DC9C70F4}" name="Visitor/Neutral"/>
    <tableColumn id="4" xr3:uid="{1FC162A2-1CFF-48D1-A0D5-ABA0259A6064}" name="PTS"/>
    <tableColumn id="5" xr3:uid="{6D22971A-57C0-4A0D-853E-395CC9BC6275}" name="Home/Neutral"/>
    <tableColumn id="6" xr3:uid="{C01058E3-8F68-417D-A303-64C4D4D00D1E}" name="PTS.1"/>
    <tableColumn id="7" xr3:uid="{CB6F3045-8056-4DAE-BBB0-84EBB510FD10}" name="Unnamed: 6"/>
    <tableColumn id="8" xr3:uid="{D7686F8A-9478-494D-96D7-2EB8C1660241}" name="Unnamed: 7"/>
    <tableColumn id="9" xr3:uid="{6C6703E8-0E7D-4148-BBA1-442D8B537F49}" name="Attend."/>
    <tableColumn id="10" xr3:uid="{01D8D1AC-37E7-42EF-9C81-2D21670DDA7A}" name="LOG"/>
    <tableColumn id="11" xr3:uid="{D3BEF7B3-E61A-4425-A0A4-53471E6608DD}" name="Arena"/>
    <tableColumn id="12" xr3:uid="{9826544B-DD56-47D9-BFAB-C236452C242F}" name="Notes"/>
    <tableColumn id="19" xr3:uid="{562F28BB-B489-449C-9A8C-35DDF501C78F}" name="Column1" dataDxfId="13">
      <calculatedColumnFormula>Table1[[#This Row],[Winner]]&amp;"/"&amp;Table1[[#This Row],[Lost]]</calculatedColumnFormula>
    </tableColumn>
    <tableColumn id="13" xr3:uid="{06BB0104-D934-47DA-BC95-0C07BB4C0972}" name="Winner">
      <calculatedColumnFormula>IF(D2&gt;F2,C2,E2)</calculatedColumnFormula>
    </tableColumn>
    <tableColumn id="14" xr3:uid="{064A33A1-078A-4749-AE02-3A38E4015C03}" name="Winner pts">
      <calculatedColumnFormula>IF(D2&gt;F2,D2,F2)</calculatedColumnFormula>
    </tableColumn>
    <tableColumn id="15" xr3:uid="{CC7732C0-29DC-4CE6-807A-B3210A65E60C}" name="+ diff" totalsRowFunction="average" dataDxfId="17" totalsRowDxfId="15">
      <calculatedColumnFormula>O2-R2</calculatedColumnFormula>
    </tableColumn>
    <tableColumn id="16" xr3:uid="{A0F586C9-46EE-4674-A73E-32AC2BBB2AF5}" name="Lost">
      <calculatedColumnFormula>IF(D2&gt;F2,E2,C2)</calculatedColumnFormula>
    </tableColumn>
    <tableColumn id="17" xr3:uid="{D74F4284-3315-4F07-B402-6FB840EBDA02}" name="Lost pts">
      <calculatedColumnFormula>IF(D2&gt;F2,F2,D2)</calculatedColumnFormula>
    </tableColumn>
    <tableColumn id="18" xr3:uid="{80C6C1AC-7946-444C-9591-495008847B73}" name="- diff" totalsRowFunction="average" dataDxfId="16" totalsRowDxfId="14">
      <calculatedColumnFormula>R2-O2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3"/>
  <sheetViews>
    <sheetView tabSelected="1" topLeftCell="O1" workbookViewId="0">
      <selection activeCell="X2" sqref="X2"/>
    </sheetView>
  </sheetViews>
  <sheetFormatPr defaultRowHeight="14.5" x14ac:dyDescent="0.35"/>
  <cols>
    <col min="1" max="1" width="10.7265625" customWidth="1"/>
    <col min="2" max="2" width="10.7265625" hidden="1" customWidth="1"/>
    <col min="3" max="3" width="22.7265625" customWidth="1"/>
    <col min="4" max="4" width="5.90625" customWidth="1"/>
    <col min="5" max="5" width="22.7265625" customWidth="1"/>
    <col min="6" max="6" width="7.36328125" customWidth="1"/>
    <col min="7" max="8" width="13.08984375" hidden="1" customWidth="1"/>
    <col min="9" max="9" width="9.26953125" hidden="1" customWidth="1"/>
    <col min="10" max="10" width="6.453125" hidden="1" customWidth="1"/>
    <col min="11" max="11" width="26.7265625" hidden="1" customWidth="1"/>
    <col min="12" max="12" width="12.7265625" hidden="1" customWidth="1"/>
    <col min="13" max="13" width="43.1796875" customWidth="1"/>
    <col min="14" max="14" width="22.7265625" customWidth="1"/>
    <col min="15" max="15" width="12.26953125" customWidth="1"/>
    <col min="16" max="16" width="6.81640625" customWidth="1"/>
    <col min="17" max="17" width="22.7265625" customWidth="1"/>
    <col min="18" max="18" width="8.6328125" customWidth="1"/>
    <col min="19" max="19" width="9.54296875" bestFit="1" customWidth="1"/>
    <col min="21" max="21" width="26.26953125" customWidth="1"/>
    <col min="22" max="22" width="10.1796875" bestFit="1" customWidth="1"/>
    <col min="23" max="24" width="20.54296875" customWidth="1"/>
  </cols>
  <sheetData>
    <row r="1" spans="1:24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184</v>
      </c>
      <c r="N1" s="10" t="s">
        <v>171</v>
      </c>
      <c r="O1" s="10" t="s">
        <v>172</v>
      </c>
      <c r="P1" s="11" t="s">
        <v>180</v>
      </c>
      <c r="Q1" s="10" t="s">
        <v>178</v>
      </c>
      <c r="R1" s="10" t="s">
        <v>179</v>
      </c>
      <c r="S1" s="11" t="s">
        <v>181</v>
      </c>
    </row>
    <row r="2" spans="1:24" x14ac:dyDescent="0.35">
      <c r="A2" s="1">
        <v>45587</v>
      </c>
      <c r="B2" t="s">
        <v>12</v>
      </c>
      <c r="C2" t="s">
        <v>39</v>
      </c>
      <c r="D2">
        <v>109</v>
      </c>
      <c r="E2" t="s">
        <v>51</v>
      </c>
      <c r="F2">
        <v>132</v>
      </c>
      <c r="G2" t="s">
        <v>69</v>
      </c>
      <c r="I2">
        <v>19156</v>
      </c>
      <c r="J2" t="s">
        <v>72</v>
      </c>
      <c r="K2" t="s">
        <v>136</v>
      </c>
      <c r="M2" t="str">
        <f>Table1[[#This Row],[Winner]]&amp;"/"&amp;Table1[[#This Row],[Lost]]</f>
        <v>Boston Celtics/New York Knicks</v>
      </c>
      <c r="N2" t="str">
        <f>IF(D2&gt;F2,C2,E2)</f>
        <v>Boston Celtics</v>
      </c>
      <c r="O2">
        <f>IF(D2&gt;F2,D2,F2)</f>
        <v>132</v>
      </c>
      <c r="P2" s="8">
        <f>O2-R2</f>
        <v>23</v>
      </c>
      <c r="Q2" t="str">
        <f>IF(D2&gt;F2,E2,C2)</f>
        <v>New York Knicks</v>
      </c>
      <c r="R2">
        <f>IF(D2&gt;F2,F2,D2)</f>
        <v>109</v>
      </c>
      <c r="S2" s="3">
        <f>R2-O2</f>
        <v>-23</v>
      </c>
      <c r="V2" s="33" t="s">
        <v>187</v>
      </c>
      <c r="W2" s="25" t="s">
        <v>53</v>
      </c>
      <c r="X2" s="26" t="s">
        <v>57</v>
      </c>
    </row>
    <row r="3" spans="1:24" x14ac:dyDescent="0.35">
      <c r="A3" s="1">
        <v>45587</v>
      </c>
      <c r="B3" t="s">
        <v>13</v>
      </c>
      <c r="C3" t="s">
        <v>40</v>
      </c>
      <c r="D3">
        <v>103</v>
      </c>
      <c r="E3" t="s">
        <v>68</v>
      </c>
      <c r="F3">
        <v>110</v>
      </c>
      <c r="G3" t="s">
        <v>69</v>
      </c>
      <c r="I3">
        <v>18997</v>
      </c>
      <c r="J3" t="s">
        <v>73</v>
      </c>
      <c r="K3" t="s">
        <v>137</v>
      </c>
      <c r="M3" t="str">
        <f>Table1[[#This Row],[Winner]]&amp;"/"&amp;Table1[[#This Row],[Lost]]</f>
        <v>Los Angeles Lakers/Minnesota Timberwolves</v>
      </c>
      <c r="N3" t="str">
        <f t="shared" ref="N3:N66" si="0">IF(D3&gt;F3,C3,E3)</f>
        <v>Los Angeles Lakers</v>
      </c>
      <c r="O3">
        <f t="shared" ref="O3:O66" si="1">IF(D3&gt;F3,D3,F3)</f>
        <v>110</v>
      </c>
      <c r="P3" s="8">
        <f t="shared" ref="P3:P66" si="2">O3-R3</f>
        <v>7</v>
      </c>
      <c r="Q3" t="str">
        <f t="shared" ref="Q3:Q7" si="3">IF(D3&gt;F3,E3,C3)</f>
        <v>Minnesota Timberwolves</v>
      </c>
      <c r="R3">
        <f t="shared" ref="R3:R66" si="4">IF(D3&gt;F3,F3,D3)</f>
        <v>103</v>
      </c>
      <c r="S3" s="3">
        <f t="shared" ref="S3:S66" si="5">R3-O3</f>
        <v>-7</v>
      </c>
      <c r="U3" s="37" t="s">
        <v>188</v>
      </c>
      <c r="V3" s="34">
        <f>AVERAGE(Table1[Winner pts])</f>
        <v>120.18034118602762</v>
      </c>
      <c r="W3" s="27">
        <f>AVERAGEIF(Table1[Winner],W2,Table1[Winner pts])</f>
        <v>121.97058823529412</v>
      </c>
      <c r="X3" s="28">
        <f>AVERAGEIF(Table1[Winner],X2,Table1[Winner pts])</f>
        <v>118.24</v>
      </c>
    </row>
    <row r="4" spans="1:24" x14ac:dyDescent="0.35">
      <c r="A4" s="1">
        <v>45588</v>
      </c>
      <c r="B4" t="s">
        <v>14</v>
      </c>
      <c r="C4" t="s">
        <v>41</v>
      </c>
      <c r="D4">
        <v>115</v>
      </c>
      <c r="E4" t="s">
        <v>55</v>
      </c>
      <c r="F4">
        <v>109</v>
      </c>
      <c r="G4" t="s">
        <v>69</v>
      </c>
      <c r="I4">
        <v>20062</v>
      </c>
      <c r="J4" t="s">
        <v>74</v>
      </c>
      <c r="K4" t="s">
        <v>138</v>
      </c>
      <c r="M4" t="str">
        <f>Table1[[#This Row],[Winner]]&amp;"/"&amp;Table1[[#This Row],[Lost]]</f>
        <v>Indiana Pacers/Detroit Pistons</v>
      </c>
      <c r="N4" t="str">
        <f t="shared" si="0"/>
        <v>Indiana Pacers</v>
      </c>
      <c r="O4">
        <f t="shared" si="1"/>
        <v>115</v>
      </c>
      <c r="P4" s="8">
        <f t="shared" si="2"/>
        <v>6</v>
      </c>
      <c r="Q4" t="str">
        <f t="shared" si="3"/>
        <v>Detroit Pistons</v>
      </c>
      <c r="R4">
        <f t="shared" si="4"/>
        <v>109</v>
      </c>
      <c r="S4" s="3">
        <f t="shared" si="5"/>
        <v>-6</v>
      </c>
      <c r="U4" s="38" t="s">
        <v>185</v>
      </c>
      <c r="V4" s="35">
        <f>AVERAGE(Table1[+ diff])</f>
        <v>12.750609260763607</v>
      </c>
      <c r="W4" s="29">
        <f>AVERAGEIF(Table1[Winner],W2,Table1[+ diff])</f>
        <v>17.338235294117649</v>
      </c>
      <c r="X4" s="30">
        <f>AVERAGEIF(Table1[Winner],X2,Table1[+ diff])</f>
        <v>14.92</v>
      </c>
    </row>
    <row r="5" spans="1:24" x14ac:dyDescent="0.35">
      <c r="A5" s="1">
        <v>45588</v>
      </c>
      <c r="B5" t="s">
        <v>12</v>
      </c>
      <c r="C5" t="s">
        <v>42</v>
      </c>
      <c r="D5">
        <v>116</v>
      </c>
      <c r="E5" t="s">
        <v>63</v>
      </c>
      <c r="F5">
        <v>120</v>
      </c>
      <c r="G5" t="s">
        <v>69</v>
      </c>
      <c r="I5">
        <v>17548</v>
      </c>
      <c r="J5" t="s">
        <v>75</v>
      </c>
      <c r="K5" t="s">
        <v>139</v>
      </c>
      <c r="M5" t="str">
        <f>Table1[[#This Row],[Winner]]&amp;"/"&amp;Table1[[#This Row],[Lost]]</f>
        <v>Atlanta Hawks/Brooklyn Nets</v>
      </c>
      <c r="N5" t="str">
        <f t="shared" si="0"/>
        <v>Atlanta Hawks</v>
      </c>
      <c r="O5">
        <f t="shared" si="1"/>
        <v>120</v>
      </c>
      <c r="P5" s="8">
        <f t="shared" si="2"/>
        <v>4</v>
      </c>
      <c r="Q5" t="str">
        <f t="shared" si="3"/>
        <v>Brooklyn Nets</v>
      </c>
      <c r="R5">
        <f t="shared" si="4"/>
        <v>116</v>
      </c>
      <c r="S5" s="3">
        <f t="shared" si="5"/>
        <v>-4</v>
      </c>
      <c r="U5" s="39"/>
      <c r="V5" s="35"/>
      <c r="W5" s="29"/>
      <c r="X5" s="30"/>
    </row>
    <row r="6" spans="1:24" x14ac:dyDescent="0.35">
      <c r="A6" s="1">
        <v>45588</v>
      </c>
      <c r="B6" t="s">
        <v>12</v>
      </c>
      <c r="C6" t="s">
        <v>43</v>
      </c>
      <c r="D6">
        <v>116</v>
      </c>
      <c r="E6" t="s">
        <v>58</v>
      </c>
      <c r="F6">
        <v>97</v>
      </c>
      <c r="G6" t="s">
        <v>69</v>
      </c>
      <c r="I6">
        <v>19630</v>
      </c>
      <c r="J6" t="s">
        <v>76</v>
      </c>
      <c r="K6" t="s">
        <v>140</v>
      </c>
      <c r="M6" t="str">
        <f>Table1[[#This Row],[Winner]]&amp;"/"&amp;Table1[[#This Row],[Lost]]</f>
        <v>Orlando Magic/Miami Heat</v>
      </c>
      <c r="N6" t="str">
        <f t="shared" si="0"/>
        <v>Orlando Magic</v>
      </c>
      <c r="O6">
        <f t="shared" si="1"/>
        <v>116</v>
      </c>
      <c r="P6" s="8">
        <f t="shared" si="2"/>
        <v>19</v>
      </c>
      <c r="Q6" t="str">
        <f t="shared" si="3"/>
        <v>Miami Heat</v>
      </c>
      <c r="R6">
        <f t="shared" si="4"/>
        <v>97</v>
      </c>
      <c r="S6" s="3">
        <f t="shared" si="5"/>
        <v>-19</v>
      </c>
      <c r="U6" s="39" t="s">
        <v>189</v>
      </c>
      <c r="V6" s="35">
        <f>AVERAGE(Table1[Lost pts])</f>
        <v>107.42973192526401</v>
      </c>
      <c r="W6" s="29">
        <f>AVERAGEIF(Table1[Lost],W2,Table1[Lost pts])</f>
        <v>111.2</v>
      </c>
      <c r="X6" s="30">
        <f>AVERAGEIF(Table1[Lost],X2,Table1[Lost pts])</f>
        <v>104.5</v>
      </c>
    </row>
    <row r="7" spans="1:24" x14ac:dyDescent="0.35">
      <c r="A7" s="1">
        <v>45588</v>
      </c>
      <c r="B7" t="s">
        <v>12</v>
      </c>
      <c r="C7" t="s">
        <v>44</v>
      </c>
      <c r="D7">
        <v>124</v>
      </c>
      <c r="E7" t="s">
        <v>54</v>
      </c>
      <c r="F7">
        <v>109</v>
      </c>
      <c r="G7" t="s">
        <v>69</v>
      </c>
      <c r="I7">
        <v>19754</v>
      </c>
      <c r="J7" t="s">
        <v>77</v>
      </c>
      <c r="K7" t="s">
        <v>141</v>
      </c>
      <c r="M7" t="str">
        <f>Table1[[#This Row],[Winner]]&amp;"/"&amp;Table1[[#This Row],[Lost]]</f>
        <v>Milwaukee Bucks/Philadelphia 76ers</v>
      </c>
      <c r="N7" t="str">
        <f t="shared" si="0"/>
        <v>Milwaukee Bucks</v>
      </c>
      <c r="O7">
        <f t="shared" si="1"/>
        <v>124</v>
      </c>
      <c r="P7" s="8">
        <f t="shared" si="2"/>
        <v>15</v>
      </c>
      <c r="Q7" t="str">
        <f t="shared" si="3"/>
        <v>Philadelphia 76ers</v>
      </c>
      <c r="R7">
        <f t="shared" si="4"/>
        <v>109</v>
      </c>
      <c r="S7" s="3">
        <f t="shared" si="5"/>
        <v>-15</v>
      </c>
      <c r="U7" s="40" t="s">
        <v>186</v>
      </c>
      <c r="V7" s="36">
        <f>AVERAGE(Table1[- diff])</f>
        <v>-12.750609260763607</v>
      </c>
      <c r="W7" s="31">
        <f>AVERAGEIF(Table1[Lost],W2,Table1[- diff])</f>
        <v>-9.3333333333333339</v>
      </c>
      <c r="X7" s="32">
        <f>AVERAGEIF(Table1[Lost],X2,Table1[- diff])</f>
        <v>-11.375</v>
      </c>
    </row>
    <row r="8" spans="1:24" x14ac:dyDescent="0.35">
      <c r="A8" s="1">
        <v>45588</v>
      </c>
      <c r="B8" t="s">
        <v>12</v>
      </c>
      <c r="C8" t="s">
        <v>45</v>
      </c>
      <c r="D8">
        <v>136</v>
      </c>
      <c r="E8" t="s">
        <v>59</v>
      </c>
      <c r="F8">
        <v>106</v>
      </c>
      <c r="G8" t="s">
        <v>69</v>
      </c>
      <c r="I8">
        <v>19800</v>
      </c>
      <c r="J8" t="s">
        <v>78</v>
      </c>
      <c r="K8" t="s">
        <v>142</v>
      </c>
      <c r="M8" t="str">
        <f>Table1[[#This Row],[Winner]]&amp;"/"&amp;Table1[[#This Row],[Lost]]</f>
        <v>Cleveland Cavaliers/Toronto Raptors</v>
      </c>
      <c r="N8" t="str">
        <f t="shared" si="0"/>
        <v>Cleveland Cavaliers</v>
      </c>
      <c r="O8">
        <f t="shared" si="1"/>
        <v>136</v>
      </c>
      <c r="P8" s="8">
        <f t="shared" si="2"/>
        <v>30</v>
      </c>
      <c r="Q8" t="str">
        <f t="shared" ref="Q8:Q66" si="6">IF(D8&gt;F8,E8,C8)</f>
        <v>Toronto Raptors</v>
      </c>
      <c r="R8">
        <f t="shared" si="4"/>
        <v>106</v>
      </c>
      <c r="S8" s="3">
        <f t="shared" si="5"/>
        <v>-30</v>
      </c>
    </row>
    <row r="9" spans="1:24" x14ac:dyDescent="0.35">
      <c r="A9" s="1">
        <v>45588</v>
      </c>
      <c r="B9" t="s">
        <v>15</v>
      </c>
      <c r="C9" t="s">
        <v>46</v>
      </c>
      <c r="D9">
        <v>110</v>
      </c>
      <c r="E9" t="s">
        <v>60</v>
      </c>
      <c r="F9">
        <v>105</v>
      </c>
      <c r="G9" t="s">
        <v>69</v>
      </c>
      <c r="I9">
        <v>18055</v>
      </c>
      <c r="J9" t="s">
        <v>79</v>
      </c>
      <c r="K9" t="s">
        <v>143</v>
      </c>
      <c r="M9" t="str">
        <f>Table1[[#This Row],[Winner]]&amp;"/"&amp;Table1[[#This Row],[Lost]]</f>
        <v>Charlotte Hornets/Houston Rockets</v>
      </c>
      <c r="N9" t="str">
        <f t="shared" si="0"/>
        <v>Charlotte Hornets</v>
      </c>
      <c r="O9">
        <f t="shared" si="1"/>
        <v>110</v>
      </c>
      <c r="P9" s="8">
        <f t="shared" si="2"/>
        <v>5</v>
      </c>
      <c r="Q9" t="str">
        <f t="shared" si="6"/>
        <v>Houston Rockets</v>
      </c>
      <c r="R9">
        <f t="shared" si="4"/>
        <v>105</v>
      </c>
      <c r="S9" s="3">
        <f t="shared" si="5"/>
        <v>-5</v>
      </c>
    </row>
    <row r="10" spans="1:24" x14ac:dyDescent="0.35">
      <c r="A10" s="1">
        <v>45588</v>
      </c>
      <c r="B10" t="s">
        <v>15</v>
      </c>
      <c r="C10" t="s">
        <v>47</v>
      </c>
      <c r="D10">
        <v>111</v>
      </c>
      <c r="E10" t="s">
        <v>56</v>
      </c>
      <c r="F10">
        <v>123</v>
      </c>
      <c r="G10" t="s">
        <v>69</v>
      </c>
      <c r="I10">
        <v>18581</v>
      </c>
      <c r="J10" t="s">
        <v>80</v>
      </c>
      <c r="K10" t="s">
        <v>144</v>
      </c>
      <c r="M10" t="str">
        <f>Table1[[#This Row],[Winner]]&amp;"/"&amp;Table1[[#This Row],[Lost]]</f>
        <v>New Orleans Pelicans/Chicago Bulls</v>
      </c>
      <c r="N10" t="str">
        <f t="shared" si="0"/>
        <v>New Orleans Pelicans</v>
      </c>
      <c r="O10">
        <f t="shared" si="1"/>
        <v>123</v>
      </c>
      <c r="P10" s="8">
        <f t="shared" si="2"/>
        <v>12</v>
      </c>
      <c r="Q10" t="str">
        <f t="shared" si="6"/>
        <v>Chicago Bulls</v>
      </c>
      <c r="R10">
        <f t="shared" si="4"/>
        <v>111</v>
      </c>
      <c r="S10" s="3">
        <f t="shared" si="5"/>
        <v>-12</v>
      </c>
    </row>
    <row r="11" spans="1:24" x14ac:dyDescent="0.35">
      <c r="A11" s="1">
        <v>45588</v>
      </c>
      <c r="B11" t="s">
        <v>16</v>
      </c>
      <c r="C11" t="s">
        <v>48</v>
      </c>
      <c r="D11">
        <v>126</v>
      </c>
      <c r="E11" t="s">
        <v>66</v>
      </c>
      <c r="F11">
        <v>124</v>
      </c>
      <c r="G11" t="s">
        <v>69</v>
      </c>
      <c r="I11">
        <v>18175</v>
      </c>
      <c r="J11" t="s">
        <v>75</v>
      </c>
      <c r="K11" t="s">
        <v>145</v>
      </c>
      <c r="M11" t="str">
        <f>Table1[[#This Row],[Winner]]&amp;"/"&amp;Table1[[#This Row],[Lost]]</f>
        <v>Memphis Grizzlies/Utah Jazz</v>
      </c>
      <c r="N11" t="str">
        <f t="shared" si="0"/>
        <v>Memphis Grizzlies</v>
      </c>
      <c r="O11">
        <f t="shared" si="1"/>
        <v>126</v>
      </c>
      <c r="P11" s="8">
        <f t="shared" si="2"/>
        <v>2</v>
      </c>
      <c r="Q11" t="str">
        <f t="shared" si="6"/>
        <v>Utah Jazz</v>
      </c>
      <c r="R11">
        <f t="shared" si="4"/>
        <v>124</v>
      </c>
      <c r="S11" s="3">
        <f t="shared" si="5"/>
        <v>-2</v>
      </c>
    </row>
    <row r="12" spans="1:24" x14ac:dyDescent="0.35">
      <c r="A12" s="1">
        <v>45588</v>
      </c>
      <c r="B12" t="s">
        <v>13</v>
      </c>
      <c r="C12" t="s">
        <v>49</v>
      </c>
      <c r="D12">
        <v>116</v>
      </c>
      <c r="E12" t="s">
        <v>57</v>
      </c>
      <c r="F12">
        <v>113</v>
      </c>
      <c r="G12" t="s">
        <v>69</v>
      </c>
      <c r="H12" t="s">
        <v>70</v>
      </c>
      <c r="I12">
        <v>18300</v>
      </c>
      <c r="J12" t="s">
        <v>81</v>
      </c>
      <c r="K12" t="s">
        <v>146</v>
      </c>
      <c r="M12" t="str">
        <f>Table1[[#This Row],[Winner]]&amp;"/"&amp;Table1[[#This Row],[Lost]]</f>
        <v>Phoenix Suns/Los Angeles Clippers</v>
      </c>
      <c r="N12" t="str">
        <f t="shared" si="0"/>
        <v>Phoenix Suns</v>
      </c>
      <c r="O12">
        <f t="shared" si="1"/>
        <v>116</v>
      </c>
      <c r="P12" s="8">
        <f t="shared" si="2"/>
        <v>3</v>
      </c>
      <c r="Q12" t="str">
        <f t="shared" si="6"/>
        <v>Los Angeles Clippers</v>
      </c>
      <c r="R12">
        <f t="shared" si="4"/>
        <v>113</v>
      </c>
      <c r="S12" s="3">
        <f t="shared" si="5"/>
        <v>-3</v>
      </c>
    </row>
    <row r="13" spans="1:24" x14ac:dyDescent="0.35">
      <c r="A13" s="1">
        <v>45588</v>
      </c>
      <c r="B13" t="s">
        <v>13</v>
      </c>
      <c r="C13" t="s">
        <v>50</v>
      </c>
      <c r="D13">
        <v>140</v>
      </c>
      <c r="E13" t="s">
        <v>67</v>
      </c>
      <c r="F13">
        <v>104</v>
      </c>
      <c r="G13" t="s">
        <v>69</v>
      </c>
      <c r="I13">
        <v>19480</v>
      </c>
      <c r="J13" t="s">
        <v>82</v>
      </c>
      <c r="K13" t="s">
        <v>147</v>
      </c>
      <c r="M13" t="str">
        <f>Table1[[#This Row],[Winner]]&amp;"/"&amp;Table1[[#This Row],[Lost]]</f>
        <v>Golden State Warriors/Portland Trail Blazers</v>
      </c>
      <c r="N13" t="str">
        <f t="shared" si="0"/>
        <v>Golden State Warriors</v>
      </c>
      <c r="O13">
        <f t="shared" si="1"/>
        <v>140</v>
      </c>
      <c r="P13" s="8">
        <f t="shared" si="2"/>
        <v>36</v>
      </c>
      <c r="Q13" t="str">
        <f t="shared" si="6"/>
        <v>Portland Trail Blazers</v>
      </c>
      <c r="R13">
        <f t="shared" si="4"/>
        <v>104</v>
      </c>
      <c r="S13" s="3">
        <f t="shared" si="5"/>
        <v>-36</v>
      </c>
    </row>
    <row r="14" spans="1:24" x14ac:dyDescent="0.35">
      <c r="A14" s="1">
        <v>45589</v>
      </c>
      <c r="B14" t="s">
        <v>14</v>
      </c>
      <c r="C14" t="s">
        <v>51</v>
      </c>
      <c r="D14">
        <v>122</v>
      </c>
      <c r="E14" t="s">
        <v>64</v>
      </c>
      <c r="F14">
        <v>102</v>
      </c>
      <c r="G14" t="s">
        <v>69</v>
      </c>
      <c r="I14">
        <v>18610</v>
      </c>
      <c r="J14" t="s">
        <v>80</v>
      </c>
      <c r="K14" t="s">
        <v>148</v>
      </c>
      <c r="M14" t="str">
        <f>Table1[[#This Row],[Winner]]&amp;"/"&amp;Table1[[#This Row],[Lost]]</f>
        <v>Boston Celtics/Washington Wizards</v>
      </c>
      <c r="N14" t="str">
        <f t="shared" si="0"/>
        <v>Boston Celtics</v>
      </c>
      <c r="O14">
        <f t="shared" si="1"/>
        <v>122</v>
      </c>
      <c r="P14" s="8">
        <f t="shared" si="2"/>
        <v>20</v>
      </c>
      <c r="Q14" t="str">
        <f t="shared" si="6"/>
        <v>Washington Wizards</v>
      </c>
      <c r="R14">
        <f t="shared" si="4"/>
        <v>102</v>
      </c>
      <c r="S14" s="3">
        <f t="shared" si="5"/>
        <v>-20</v>
      </c>
    </row>
    <row r="15" spans="1:24" x14ac:dyDescent="0.35">
      <c r="A15" s="1">
        <v>45589</v>
      </c>
      <c r="B15" t="s">
        <v>12</v>
      </c>
      <c r="C15" t="s">
        <v>52</v>
      </c>
      <c r="D15">
        <v>109</v>
      </c>
      <c r="E15" t="s">
        <v>61</v>
      </c>
      <c r="F15">
        <v>120</v>
      </c>
      <c r="G15" t="s">
        <v>69</v>
      </c>
      <c r="I15">
        <v>20373</v>
      </c>
      <c r="J15" t="s">
        <v>78</v>
      </c>
      <c r="K15" t="s">
        <v>149</v>
      </c>
      <c r="M15" t="str">
        <f>Table1[[#This Row],[Winner]]&amp;"/"&amp;Table1[[#This Row],[Lost]]</f>
        <v>Dallas Mavericks/San Antonio Spurs</v>
      </c>
      <c r="N15" t="str">
        <f t="shared" si="0"/>
        <v>Dallas Mavericks</v>
      </c>
      <c r="O15">
        <f t="shared" si="1"/>
        <v>120</v>
      </c>
      <c r="P15" s="8">
        <f t="shared" si="2"/>
        <v>11</v>
      </c>
      <c r="Q15" t="str">
        <f t="shared" si="6"/>
        <v>San Antonio Spurs</v>
      </c>
      <c r="R15">
        <f t="shared" si="4"/>
        <v>109</v>
      </c>
      <c r="S15" s="3">
        <f t="shared" si="5"/>
        <v>-11</v>
      </c>
    </row>
    <row r="16" spans="1:24" x14ac:dyDescent="0.35">
      <c r="A16" s="1">
        <v>45589</v>
      </c>
      <c r="B16" t="s">
        <v>13</v>
      </c>
      <c r="C16" t="s">
        <v>40</v>
      </c>
      <c r="D16">
        <v>117</v>
      </c>
      <c r="E16" t="s">
        <v>62</v>
      </c>
      <c r="F16">
        <v>115</v>
      </c>
      <c r="G16" t="s">
        <v>69</v>
      </c>
      <c r="I16">
        <v>18049</v>
      </c>
      <c r="J16" t="s">
        <v>83</v>
      </c>
      <c r="K16" t="s">
        <v>150</v>
      </c>
      <c r="M16" t="str">
        <f>Table1[[#This Row],[Winner]]&amp;"/"&amp;Table1[[#This Row],[Lost]]</f>
        <v>Minnesota Timberwolves/Sacramento Kings</v>
      </c>
      <c r="N16" t="str">
        <f t="shared" si="0"/>
        <v>Minnesota Timberwolves</v>
      </c>
      <c r="O16">
        <f t="shared" si="1"/>
        <v>117</v>
      </c>
      <c r="P16" s="8">
        <f t="shared" si="2"/>
        <v>2</v>
      </c>
      <c r="Q16" t="str">
        <f t="shared" si="6"/>
        <v>Sacramento Kings</v>
      </c>
      <c r="R16">
        <f t="shared" si="4"/>
        <v>115</v>
      </c>
      <c r="S16" s="3">
        <f t="shared" si="5"/>
        <v>-2</v>
      </c>
    </row>
    <row r="17" spans="1:19" x14ac:dyDescent="0.35">
      <c r="A17" s="1">
        <v>45589</v>
      </c>
      <c r="B17" t="s">
        <v>13</v>
      </c>
      <c r="C17" t="s">
        <v>53</v>
      </c>
      <c r="D17">
        <v>102</v>
      </c>
      <c r="E17" t="s">
        <v>65</v>
      </c>
      <c r="F17">
        <v>87</v>
      </c>
      <c r="G17" t="s">
        <v>69</v>
      </c>
      <c r="I17">
        <v>19786</v>
      </c>
      <c r="J17" t="s">
        <v>84</v>
      </c>
      <c r="K17" t="s">
        <v>151</v>
      </c>
      <c r="M17" t="str">
        <f>Table1[[#This Row],[Winner]]&amp;"/"&amp;Table1[[#This Row],[Lost]]</f>
        <v>Oklahoma City Thunder/Denver Nuggets</v>
      </c>
      <c r="N17" t="str">
        <f t="shared" si="0"/>
        <v>Oklahoma City Thunder</v>
      </c>
      <c r="O17">
        <f t="shared" si="1"/>
        <v>102</v>
      </c>
      <c r="P17" s="8">
        <f t="shared" si="2"/>
        <v>15</v>
      </c>
      <c r="Q17" t="str">
        <f t="shared" si="6"/>
        <v>Denver Nuggets</v>
      </c>
      <c r="R17">
        <f t="shared" si="4"/>
        <v>87</v>
      </c>
      <c r="S17" s="3">
        <f t="shared" si="5"/>
        <v>-15</v>
      </c>
    </row>
    <row r="18" spans="1:19" x14ac:dyDescent="0.35">
      <c r="A18" s="1">
        <v>45590</v>
      </c>
      <c r="B18" t="s">
        <v>14</v>
      </c>
      <c r="C18" t="s">
        <v>42</v>
      </c>
      <c r="D18">
        <v>101</v>
      </c>
      <c r="E18" t="s">
        <v>43</v>
      </c>
      <c r="F18">
        <v>116</v>
      </c>
      <c r="G18" t="s">
        <v>69</v>
      </c>
      <c r="I18">
        <v>19087</v>
      </c>
      <c r="J18" t="s">
        <v>76</v>
      </c>
      <c r="K18" t="s">
        <v>152</v>
      </c>
      <c r="M18" t="str">
        <f>Table1[[#This Row],[Winner]]&amp;"/"&amp;Table1[[#This Row],[Lost]]</f>
        <v>Orlando Magic/Brooklyn Nets</v>
      </c>
      <c r="N18" t="str">
        <f t="shared" si="0"/>
        <v>Orlando Magic</v>
      </c>
      <c r="O18">
        <f t="shared" si="1"/>
        <v>116</v>
      </c>
      <c r="P18" s="8">
        <f t="shared" si="2"/>
        <v>15</v>
      </c>
      <c r="Q18" t="str">
        <f t="shared" si="6"/>
        <v>Brooklyn Nets</v>
      </c>
      <c r="R18">
        <f t="shared" si="4"/>
        <v>101</v>
      </c>
      <c r="S18" s="3">
        <f t="shared" si="5"/>
        <v>-15</v>
      </c>
    </row>
    <row r="19" spans="1:19" x14ac:dyDescent="0.35">
      <c r="A19" s="1">
        <v>45590</v>
      </c>
      <c r="B19" t="s">
        <v>14</v>
      </c>
      <c r="C19" t="s">
        <v>54</v>
      </c>
      <c r="D19">
        <v>107</v>
      </c>
      <c r="E19" t="s">
        <v>59</v>
      </c>
      <c r="F19">
        <v>115</v>
      </c>
      <c r="G19" t="s">
        <v>69</v>
      </c>
      <c r="I19">
        <v>18345</v>
      </c>
      <c r="J19" t="s">
        <v>85</v>
      </c>
      <c r="K19" t="s">
        <v>142</v>
      </c>
      <c r="M19" t="str">
        <f>Table1[[#This Row],[Winner]]&amp;"/"&amp;Table1[[#This Row],[Lost]]</f>
        <v>Toronto Raptors/Philadelphia 76ers</v>
      </c>
      <c r="N19" t="str">
        <f t="shared" si="0"/>
        <v>Toronto Raptors</v>
      </c>
      <c r="O19">
        <f t="shared" si="1"/>
        <v>115</v>
      </c>
      <c r="P19" s="8">
        <f t="shared" si="2"/>
        <v>8</v>
      </c>
      <c r="Q19" t="str">
        <f t="shared" si="6"/>
        <v>Philadelphia 76ers</v>
      </c>
      <c r="R19">
        <f t="shared" si="4"/>
        <v>107</v>
      </c>
      <c r="S19" s="3">
        <f t="shared" si="5"/>
        <v>-8</v>
      </c>
    </row>
    <row r="20" spans="1:19" x14ac:dyDescent="0.35">
      <c r="A20" s="1">
        <v>45590</v>
      </c>
      <c r="B20" t="s">
        <v>12</v>
      </c>
      <c r="C20" t="s">
        <v>46</v>
      </c>
      <c r="D20">
        <v>120</v>
      </c>
      <c r="E20" t="s">
        <v>63</v>
      </c>
      <c r="F20">
        <v>125</v>
      </c>
      <c r="G20" t="s">
        <v>69</v>
      </c>
      <c r="I20">
        <v>14433</v>
      </c>
      <c r="J20" t="s">
        <v>86</v>
      </c>
      <c r="K20" t="s">
        <v>139</v>
      </c>
      <c r="M20" t="str">
        <f>Table1[[#This Row],[Winner]]&amp;"/"&amp;Table1[[#This Row],[Lost]]</f>
        <v>Atlanta Hawks/Charlotte Hornets</v>
      </c>
      <c r="N20" t="str">
        <f t="shared" si="0"/>
        <v>Atlanta Hawks</v>
      </c>
      <c r="O20">
        <f t="shared" si="1"/>
        <v>125</v>
      </c>
      <c r="P20" s="8">
        <f t="shared" si="2"/>
        <v>5</v>
      </c>
      <c r="Q20" t="str">
        <f t="shared" si="6"/>
        <v>Charlotte Hornets</v>
      </c>
      <c r="R20">
        <f t="shared" si="4"/>
        <v>120</v>
      </c>
      <c r="S20" s="3">
        <f t="shared" si="5"/>
        <v>-5</v>
      </c>
    </row>
    <row r="21" spans="1:19" x14ac:dyDescent="0.35">
      <c r="A21" s="1">
        <v>45590</v>
      </c>
      <c r="B21" t="s">
        <v>12</v>
      </c>
      <c r="C21" t="s">
        <v>55</v>
      </c>
      <c r="D21">
        <v>101</v>
      </c>
      <c r="E21" t="s">
        <v>45</v>
      </c>
      <c r="F21">
        <v>113</v>
      </c>
      <c r="G21" t="s">
        <v>69</v>
      </c>
      <c r="I21">
        <v>19432</v>
      </c>
      <c r="J21" t="s">
        <v>84</v>
      </c>
      <c r="K21" t="s">
        <v>153</v>
      </c>
      <c r="M21" t="str">
        <f>Table1[[#This Row],[Winner]]&amp;"/"&amp;Table1[[#This Row],[Lost]]</f>
        <v>Cleveland Cavaliers/Detroit Pistons</v>
      </c>
      <c r="N21" t="str">
        <f t="shared" si="0"/>
        <v>Cleveland Cavaliers</v>
      </c>
      <c r="O21">
        <f t="shared" si="1"/>
        <v>113</v>
      </c>
      <c r="P21" s="8">
        <f t="shared" si="2"/>
        <v>12</v>
      </c>
      <c r="Q21" t="str">
        <f t="shared" si="6"/>
        <v>Detroit Pistons</v>
      </c>
      <c r="R21">
        <f t="shared" si="4"/>
        <v>101</v>
      </c>
      <c r="S21" s="3">
        <f t="shared" si="5"/>
        <v>-12</v>
      </c>
    </row>
    <row r="22" spans="1:19" x14ac:dyDescent="0.35">
      <c r="A22" s="1">
        <v>45590</v>
      </c>
      <c r="B22" t="s">
        <v>12</v>
      </c>
      <c r="C22" t="s">
        <v>41</v>
      </c>
      <c r="D22">
        <v>98</v>
      </c>
      <c r="E22" t="s">
        <v>39</v>
      </c>
      <c r="F22">
        <v>123</v>
      </c>
      <c r="G22" t="s">
        <v>69</v>
      </c>
      <c r="I22">
        <v>19812</v>
      </c>
      <c r="J22" t="s">
        <v>87</v>
      </c>
      <c r="K22" t="s">
        <v>154</v>
      </c>
      <c r="M22" t="str">
        <f>Table1[[#This Row],[Winner]]&amp;"/"&amp;Table1[[#This Row],[Lost]]</f>
        <v>New York Knicks/Indiana Pacers</v>
      </c>
      <c r="N22" t="str">
        <f t="shared" si="0"/>
        <v>New York Knicks</v>
      </c>
      <c r="O22">
        <f t="shared" si="1"/>
        <v>123</v>
      </c>
      <c r="P22" s="8">
        <f t="shared" si="2"/>
        <v>25</v>
      </c>
      <c r="Q22" t="str">
        <f t="shared" si="6"/>
        <v>Indiana Pacers</v>
      </c>
      <c r="R22">
        <f t="shared" si="4"/>
        <v>98</v>
      </c>
      <c r="S22" s="3">
        <f t="shared" si="5"/>
        <v>-25</v>
      </c>
    </row>
    <row r="23" spans="1:19" x14ac:dyDescent="0.35">
      <c r="A23" s="1">
        <v>45590</v>
      </c>
      <c r="B23" t="s">
        <v>15</v>
      </c>
      <c r="C23" t="s">
        <v>48</v>
      </c>
      <c r="D23">
        <v>108</v>
      </c>
      <c r="E23" t="s">
        <v>60</v>
      </c>
      <c r="F23">
        <v>128</v>
      </c>
      <c r="G23" t="s">
        <v>69</v>
      </c>
      <c r="I23">
        <v>18055</v>
      </c>
      <c r="J23" t="s">
        <v>76</v>
      </c>
      <c r="K23" t="s">
        <v>143</v>
      </c>
      <c r="M23" t="str">
        <f>Table1[[#This Row],[Winner]]&amp;"/"&amp;Table1[[#This Row],[Lost]]</f>
        <v>Houston Rockets/Memphis Grizzlies</v>
      </c>
      <c r="N23" t="str">
        <f t="shared" si="0"/>
        <v>Houston Rockets</v>
      </c>
      <c r="O23">
        <f t="shared" si="1"/>
        <v>128</v>
      </c>
      <c r="P23" s="8">
        <f t="shared" si="2"/>
        <v>20</v>
      </c>
      <c r="Q23" t="str">
        <f t="shared" si="6"/>
        <v>Memphis Grizzlies</v>
      </c>
      <c r="R23">
        <f t="shared" si="4"/>
        <v>108</v>
      </c>
      <c r="S23" s="3">
        <f t="shared" si="5"/>
        <v>-20</v>
      </c>
    </row>
    <row r="24" spans="1:19" x14ac:dyDescent="0.35">
      <c r="A24" s="1">
        <v>45590</v>
      </c>
      <c r="B24" t="s">
        <v>15</v>
      </c>
      <c r="C24" t="s">
        <v>47</v>
      </c>
      <c r="D24">
        <v>133</v>
      </c>
      <c r="E24" t="s">
        <v>44</v>
      </c>
      <c r="F24">
        <v>122</v>
      </c>
      <c r="G24" t="s">
        <v>69</v>
      </c>
      <c r="I24">
        <v>17790</v>
      </c>
      <c r="J24" t="s">
        <v>88</v>
      </c>
      <c r="K24" t="s">
        <v>155</v>
      </c>
      <c r="M24" t="str">
        <f>Table1[[#This Row],[Winner]]&amp;"/"&amp;Table1[[#This Row],[Lost]]</f>
        <v>Chicago Bulls/Milwaukee Bucks</v>
      </c>
      <c r="N24" t="str">
        <f t="shared" si="0"/>
        <v>Chicago Bulls</v>
      </c>
      <c r="O24">
        <f t="shared" si="1"/>
        <v>133</v>
      </c>
      <c r="P24" s="8">
        <f t="shared" si="2"/>
        <v>11</v>
      </c>
      <c r="Q24" t="str">
        <f t="shared" si="6"/>
        <v>Milwaukee Bucks</v>
      </c>
      <c r="R24">
        <f t="shared" si="4"/>
        <v>122</v>
      </c>
      <c r="S24" s="3">
        <f t="shared" si="5"/>
        <v>-11</v>
      </c>
    </row>
    <row r="25" spans="1:19" x14ac:dyDescent="0.35">
      <c r="A25" s="1">
        <v>45590</v>
      </c>
      <c r="B25" t="s">
        <v>17</v>
      </c>
      <c r="C25" t="s">
        <v>50</v>
      </c>
      <c r="D25">
        <v>127</v>
      </c>
      <c r="E25" t="s">
        <v>66</v>
      </c>
      <c r="F25">
        <v>86</v>
      </c>
      <c r="G25" t="s">
        <v>69</v>
      </c>
      <c r="I25">
        <v>18175</v>
      </c>
      <c r="J25" t="s">
        <v>89</v>
      </c>
      <c r="K25" t="s">
        <v>145</v>
      </c>
      <c r="M25" t="str">
        <f>Table1[[#This Row],[Winner]]&amp;"/"&amp;Table1[[#This Row],[Lost]]</f>
        <v>Golden State Warriors/Utah Jazz</v>
      </c>
      <c r="N25" t="str">
        <f t="shared" si="0"/>
        <v>Golden State Warriors</v>
      </c>
      <c r="O25">
        <f t="shared" si="1"/>
        <v>127</v>
      </c>
      <c r="P25" s="8">
        <f t="shared" si="2"/>
        <v>41</v>
      </c>
      <c r="Q25" t="str">
        <f t="shared" si="6"/>
        <v>Utah Jazz</v>
      </c>
      <c r="R25">
        <f t="shared" si="4"/>
        <v>86</v>
      </c>
      <c r="S25" s="3">
        <f t="shared" si="5"/>
        <v>-41</v>
      </c>
    </row>
    <row r="26" spans="1:19" x14ac:dyDescent="0.35">
      <c r="A26" s="1">
        <v>45590</v>
      </c>
      <c r="B26" t="s">
        <v>13</v>
      </c>
      <c r="C26" t="s">
        <v>49</v>
      </c>
      <c r="D26">
        <v>116</v>
      </c>
      <c r="E26" t="s">
        <v>68</v>
      </c>
      <c r="F26">
        <v>123</v>
      </c>
      <c r="G26" t="s">
        <v>69</v>
      </c>
      <c r="I26">
        <v>18997</v>
      </c>
      <c r="J26" t="s">
        <v>82</v>
      </c>
      <c r="K26" t="s">
        <v>137</v>
      </c>
      <c r="M26" t="str">
        <f>Table1[[#This Row],[Winner]]&amp;"/"&amp;Table1[[#This Row],[Lost]]</f>
        <v>Los Angeles Lakers/Phoenix Suns</v>
      </c>
      <c r="N26" t="str">
        <f t="shared" si="0"/>
        <v>Los Angeles Lakers</v>
      </c>
      <c r="O26">
        <f t="shared" si="1"/>
        <v>123</v>
      </c>
      <c r="P26" s="8">
        <f t="shared" si="2"/>
        <v>7</v>
      </c>
      <c r="Q26" t="str">
        <f t="shared" si="6"/>
        <v>Phoenix Suns</v>
      </c>
      <c r="R26">
        <f t="shared" si="4"/>
        <v>116</v>
      </c>
      <c r="S26" s="3">
        <f t="shared" si="5"/>
        <v>-7</v>
      </c>
    </row>
    <row r="27" spans="1:19" x14ac:dyDescent="0.35">
      <c r="A27" s="1">
        <v>45590</v>
      </c>
      <c r="B27" t="s">
        <v>13</v>
      </c>
      <c r="C27" t="s">
        <v>56</v>
      </c>
      <c r="D27">
        <v>105</v>
      </c>
      <c r="E27" t="s">
        <v>67</v>
      </c>
      <c r="F27">
        <v>103</v>
      </c>
      <c r="G27" t="s">
        <v>69</v>
      </c>
      <c r="I27">
        <v>16190</v>
      </c>
      <c r="J27" t="s">
        <v>74</v>
      </c>
      <c r="K27" t="s">
        <v>147</v>
      </c>
      <c r="M27" t="str">
        <f>Table1[[#This Row],[Winner]]&amp;"/"&amp;Table1[[#This Row],[Lost]]</f>
        <v>New Orleans Pelicans/Portland Trail Blazers</v>
      </c>
      <c r="N27" t="str">
        <f t="shared" si="0"/>
        <v>New Orleans Pelicans</v>
      </c>
      <c r="O27">
        <f t="shared" si="1"/>
        <v>105</v>
      </c>
      <c r="P27" s="8">
        <f t="shared" si="2"/>
        <v>2</v>
      </c>
      <c r="Q27" t="str">
        <f t="shared" si="6"/>
        <v>Portland Trail Blazers</v>
      </c>
      <c r="R27">
        <f t="shared" si="4"/>
        <v>103</v>
      </c>
      <c r="S27" s="3">
        <f t="shared" si="5"/>
        <v>-2</v>
      </c>
    </row>
    <row r="28" spans="1:19" x14ac:dyDescent="0.35">
      <c r="A28" s="1">
        <v>45591</v>
      </c>
      <c r="B28" t="s">
        <v>18</v>
      </c>
      <c r="C28" t="s">
        <v>57</v>
      </c>
      <c r="D28">
        <v>109</v>
      </c>
      <c r="E28" t="s">
        <v>65</v>
      </c>
      <c r="F28">
        <v>104</v>
      </c>
      <c r="G28" t="s">
        <v>69</v>
      </c>
      <c r="I28">
        <v>19691</v>
      </c>
      <c r="J28" t="s">
        <v>74</v>
      </c>
      <c r="K28" t="s">
        <v>151</v>
      </c>
      <c r="M28" t="str">
        <f>Table1[[#This Row],[Winner]]&amp;"/"&amp;Table1[[#This Row],[Lost]]</f>
        <v>Los Angeles Clippers/Denver Nuggets</v>
      </c>
      <c r="N28" t="str">
        <f t="shared" si="0"/>
        <v>Los Angeles Clippers</v>
      </c>
      <c r="O28">
        <f t="shared" si="1"/>
        <v>109</v>
      </c>
      <c r="P28" s="8">
        <f t="shared" si="2"/>
        <v>5</v>
      </c>
      <c r="Q28" t="str">
        <f t="shared" si="6"/>
        <v>Denver Nuggets</v>
      </c>
      <c r="R28">
        <f t="shared" si="4"/>
        <v>104</v>
      </c>
      <c r="S28" s="3">
        <f t="shared" si="5"/>
        <v>-5</v>
      </c>
    </row>
    <row r="29" spans="1:19" x14ac:dyDescent="0.35">
      <c r="A29" s="1">
        <v>45591</v>
      </c>
      <c r="B29" t="s">
        <v>14</v>
      </c>
      <c r="C29" t="s">
        <v>45</v>
      </c>
      <c r="D29">
        <v>135</v>
      </c>
      <c r="E29" t="s">
        <v>64</v>
      </c>
      <c r="F29">
        <v>116</v>
      </c>
      <c r="G29" t="s">
        <v>69</v>
      </c>
      <c r="I29">
        <v>15156</v>
      </c>
      <c r="J29" t="s">
        <v>74</v>
      </c>
      <c r="K29" t="s">
        <v>148</v>
      </c>
      <c r="M29" t="str">
        <f>Table1[[#This Row],[Winner]]&amp;"/"&amp;Table1[[#This Row],[Lost]]</f>
        <v>Cleveland Cavaliers/Washington Wizards</v>
      </c>
      <c r="N29" t="str">
        <f t="shared" si="0"/>
        <v>Cleveland Cavaliers</v>
      </c>
      <c r="O29">
        <f t="shared" si="1"/>
        <v>135</v>
      </c>
      <c r="P29" s="8">
        <f t="shared" si="2"/>
        <v>19</v>
      </c>
      <c r="Q29" t="str">
        <f t="shared" si="6"/>
        <v>Washington Wizards</v>
      </c>
      <c r="R29">
        <f t="shared" si="4"/>
        <v>116</v>
      </c>
      <c r="S29" s="3">
        <f t="shared" si="5"/>
        <v>-19</v>
      </c>
    </row>
    <row r="30" spans="1:19" x14ac:dyDescent="0.35">
      <c r="A30" s="1">
        <v>45591</v>
      </c>
      <c r="B30" t="s">
        <v>14</v>
      </c>
      <c r="C30" t="s">
        <v>51</v>
      </c>
      <c r="D30">
        <v>124</v>
      </c>
      <c r="E30" t="s">
        <v>55</v>
      </c>
      <c r="F30">
        <v>118</v>
      </c>
      <c r="G30" t="s">
        <v>69</v>
      </c>
      <c r="I30">
        <v>19311</v>
      </c>
      <c r="J30" t="s">
        <v>78</v>
      </c>
      <c r="K30" t="s">
        <v>138</v>
      </c>
      <c r="M30" t="str">
        <f>Table1[[#This Row],[Winner]]&amp;"/"&amp;Table1[[#This Row],[Lost]]</f>
        <v>Boston Celtics/Detroit Pistons</v>
      </c>
      <c r="N30" t="str">
        <f t="shared" si="0"/>
        <v>Boston Celtics</v>
      </c>
      <c r="O30">
        <f t="shared" si="1"/>
        <v>124</v>
      </c>
      <c r="P30" s="8">
        <f t="shared" si="2"/>
        <v>6</v>
      </c>
      <c r="Q30" t="str">
        <f t="shared" si="6"/>
        <v>Detroit Pistons</v>
      </c>
      <c r="R30">
        <f t="shared" si="4"/>
        <v>118</v>
      </c>
      <c r="S30" s="3">
        <f t="shared" si="5"/>
        <v>-6</v>
      </c>
    </row>
    <row r="31" spans="1:19" x14ac:dyDescent="0.35">
      <c r="A31" s="1">
        <v>45591</v>
      </c>
      <c r="B31" t="s">
        <v>14</v>
      </c>
      <c r="C31" t="s">
        <v>58</v>
      </c>
      <c r="D31">
        <v>114</v>
      </c>
      <c r="E31" t="s">
        <v>46</v>
      </c>
      <c r="F31">
        <v>106</v>
      </c>
      <c r="G31" t="s">
        <v>69</v>
      </c>
      <c r="I31">
        <v>19102</v>
      </c>
      <c r="J31" t="s">
        <v>74</v>
      </c>
      <c r="K31" t="s">
        <v>156</v>
      </c>
      <c r="M31" t="str">
        <f>Table1[[#This Row],[Winner]]&amp;"/"&amp;Table1[[#This Row],[Lost]]</f>
        <v>Miami Heat/Charlotte Hornets</v>
      </c>
      <c r="N31" t="str">
        <f t="shared" si="0"/>
        <v>Miami Heat</v>
      </c>
      <c r="O31">
        <f t="shared" si="1"/>
        <v>114</v>
      </c>
      <c r="P31" s="8">
        <f t="shared" si="2"/>
        <v>8</v>
      </c>
      <c r="Q31" t="str">
        <f t="shared" si="6"/>
        <v>Charlotte Hornets</v>
      </c>
      <c r="R31">
        <f t="shared" si="4"/>
        <v>106</v>
      </c>
      <c r="S31" s="3">
        <f t="shared" si="5"/>
        <v>-8</v>
      </c>
    </row>
    <row r="32" spans="1:19" x14ac:dyDescent="0.35">
      <c r="A32" s="1">
        <v>45591</v>
      </c>
      <c r="B32" t="s">
        <v>15</v>
      </c>
      <c r="C32" t="s">
        <v>43</v>
      </c>
      <c r="D32">
        <v>111</v>
      </c>
      <c r="E32" t="s">
        <v>48</v>
      </c>
      <c r="F32">
        <v>124</v>
      </c>
      <c r="G32" t="s">
        <v>69</v>
      </c>
      <c r="I32">
        <v>17809</v>
      </c>
      <c r="J32" t="s">
        <v>90</v>
      </c>
      <c r="K32" t="s">
        <v>157</v>
      </c>
      <c r="M32" t="str">
        <f>Table1[[#This Row],[Winner]]&amp;"/"&amp;Table1[[#This Row],[Lost]]</f>
        <v>Memphis Grizzlies/Orlando Magic</v>
      </c>
      <c r="N32" t="str">
        <f t="shared" si="0"/>
        <v>Memphis Grizzlies</v>
      </c>
      <c r="O32">
        <f t="shared" si="1"/>
        <v>124</v>
      </c>
      <c r="P32" s="8">
        <f t="shared" si="2"/>
        <v>13</v>
      </c>
      <c r="Q32" t="str">
        <f t="shared" si="6"/>
        <v>Orlando Magic</v>
      </c>
      <c r="R32">
        <f t="shared" si="4"/>
        <v>111</v>
      </c>
      <c r="S32" s="3">
        <f t="shared" si="5"/>
        <v>-13</v>
      </c>
    </row>
    <row r="33" spans="1:19" x14ac:dyDescent="0.35">
      <c r="A33" s="1">
        <v>45591</v>
      </c>
      <c r="B33" t="s">
        <v>15</v>
      </c>
      <c r="C33" t="s">
        <v>59</v>
      </c>
      <c r="D33">
        <v>101</v>
      </c>
      <c r="E33" t="s">
        <v>40</v>
      </c>
      <c r="F33">
        <v>112</v>
      </c>
      <c r="G33" t="s">
        <v>69</v>
      </c>
      <c r="I33">
        <v>18978</v>
      </c>
      <c r="J33" t="s">
        <v>91</v>
      </c>
      <c r="K33" t="s">
        <v>158</v>
      </c>
      <c r="M33" t="str">
        <f>Table1[[#This Row],[Winner]]&amp;"/"&amp;Table1[[#This Row],[Lost]]</f>
        <v>Minnesota Timberwolves/Toronto Raptors</v>
      </c>
      <c r="N33" t="str">
        <f t="shared" si="0"/>
        <v>Minnesota Timberwolves</v>
      </c>
      <c r="O33">
        <f t="shared" si="1"/>
        <v>112</v>
      </c>
      <c r="P33" s="8">
        <f t="shared" si="2"/>
        <v>11</v>
      </c>
      <c r="Q33" t="str">
        <f t="shared" si="6"/>
        <v>Toronto Raptors</v>
      </c>
      <c r="R33">
        <f t="shared" si="4"/>
        <v>101</v>
      </c>
      <c r="S33" s="3">
        <f t="shared" si="5"/>
        <v>-11</v>
      </c>
    </row>
    <row r="34" spans="1:19" x14ac:dyDescent="0.35">
      <c r="A34" s="1">
        <v>45591</v>
      </c>
      <c r="B34" t="s">
        <v>15</v>
      </c>
      <c r="C34" t="s">
        <v>53</v>
      </c>
      <c r="D34">
        <v>114</v>
      </c>
      <c r="E34" t="s">
        <v>47</v>
      </c>
      <c r="F34">
        <v>95</v>
      </c>
      <c r="G34" t="s">
        <v>69</v>
      </c>
      <c r="I34">
        <v>20923</v>
      </c>
      <c r="J34" t="s">
        <v>92</v>
      </c>
      <c r="K34" t="s">
        <v>159</v>
      </c>
      <c r="M34" t="str">
        <f>Table1[[#This Row],[Winner]]&amp;"/"&amp;Table1[[#This Row],[Lost]]</f>
        <v>Oklahoma City Thunder/Chicago Bulls</v>
      </c>
      <c r="N34" t="str">
        <f t="shared" si="0"/>
        <v>Oklahoma City Thunder</v>
      </c>
      <c r="O34">
        <f t="shared" si="1"/>
        <v>114</v>
      </c>
      <c r="P34" s="8">
        <f t="shared" si="2"/>
        <v>19</v>
      </c>
      <c r="Q34" t="str">
        <f t="shared" si="6"/>
        <v>Chicago Bulls</v>
      </c>
      <c r="R34">
        <f t="shared" si="4"/>
        <v>95</v>
      </c>
      <c r="S34" s="3">
        <f t="shared" si="5"/>
        <v>-19</v>
      </c>
    </row>
    <row r="35" spans="1:19" x14ac:dyDescent="0.35">
      <c r="A35" s="1">
        <v>45591</v>
      </c>
      <c r="B35" t="s">
        <v>19</v>
      </c>
      <c r="C35" t="s">
        <v>60</v>
      </c>
      <c r="D35">
        <v>106</v>
      </c>
      <c r="E35" t="s">
        <v>52</v>
      </c>
      <c r="F35">
        <v>109</v>
      </c>
      <c r="G35" t="s">
        <v>69</v>
      </c>
      <c r="I35">
        <v>18715</v>
      </c>
      <c r="J35" t="s">
        <v>73</v>
      </c>
      <c r="K35" t="s">
        <v>160</v>
      </c>
      <c r="M35" t="str">
        <f>Table1[[#This Row],[Winner]]&amp;"/"&amp;Table1[[#This Row],[Lost]]</f>
        <v>San Antonio Spurs/Houston Rockets</v>
      </c>
      <c r="N35" t="str">
        <f t="shared" si="0"/>
        <v>San Antonio Spurs</v>
      </c>
      <c r="O35">
        <f t="shared" si="1"/>
        <v>109</v>
      </c>
      <c r="P35" s="8">
        <f t="shared" si="2"/>
        <v>3</v>
      </c>
      <c r="Q35" t="str">
        <f t="shared" si="6"/>
        <v>Houston Rockets</v>
      </c>
      <c r="R35">
        <f t="shared" si="4"/>
        <v>106</v>
      </c>
      <c r="S35" s="3">
        <f t="shared" si="5"/>
        <v>-3</v>
      </c>
    </row>
    <row r="36" spans="1:19" x14ac:dyDescent="0.35">
      <c r="A36" s="1">
        <v>45591</v>
      </c>
      <c r="B36" t="s">
        <v>13</v>
      </c>
      <c r="C36" t="s">
        <v>61</v>
      </c>
      <c r="D36">
        <v>102</v>
      </c>
      <c r="E36" t="s">
        <v>49</v>
      </c>
      <c r="F36">
        <v>114</v>
      </c>
      <c r="G36" t="s">
        <v>69</v>
      </c>
      <c r="I36">
        <v>17071</v>
      </c>
      <c r="J36" t="s">
        <v>83</v>
      </c>
      <c r="K36" t="s">
        <v>161</v>
      </c>
      <c r="M36" t="str">
        <f>Table1[[#This Row],[Winner]]&amp;"/"&amp;Table1[[#This Row],[Lost]]</f>
        <v>Phoenix Suns/Dallas Mavericks</v>
      </c>
      <c r="N36" t="str">
        <f t="shared" si="0"/>
        <v>Phoenix Suns</v>
      </c>
      <c r="O36">
        <f t="shared" si="1"/>
        <v>114</v>
      </c>
      <c r="P36" s="8">
        <f t="shared" si="2"/>
        <v>12</v>
      </c>
      <c r="Q36" t="str">
        <f t="shared" si="6"/>
        <v>Dallas Mavericks</v>
      </c>
      <c r="R36">
        <f t="shared" si="4"/>
        <v>102</v>
      </c>
      <c r="S36" s="3">
        <f t="shared" si="5"/>
        <v>-12</v>
      </c>
    </row>
    <row r="37" spans="1:19" x14ac:dyDescent="0.35">
      <c r="A37" s="1">
        <v>45591</v>
      </c>
      <c r="B37" t="s">
        <v>20</v>
      </c>
      <c r="C37" t="s">
        <v>62</v>
      </c>
      <c r="D37">
        <v>127</v>
      </c>
      <c r="E37" t="s">
        <v>68</v>
      </c>
      <c r="F37">
        <v>131</v>
      </c>
      <c r="G37" t="s">
        <v>69</v>
      </c>
      <c r="I37">
        <v>18997</v>
      </c>
      <c r="J37" t="s">
        <v>78</v>
      </c>
      <c r="K37" t="s">
        <v>137</v>
      </c>
      <c r="M37" t="str">
        <f>Table1[[#This Row],[Winner]]&amp;"/"&amp;Table1[[#This Row],[Lost]]</f>
        <v>Los Angeles Lakers/Sacramento Kings</v>
      </c>
      <c r="N37" t="str">
        <f t="shared" si="0"/>
        <v>Los Angeles Lakers</v>
      </c>
      <c r="O37">
        <f t="shared" si="1"/>
        <v>131</v>
      </c>
      <c r="P37" s="8">
        <f t="shared" si="2"/>
        <v>4</v>
      </c>
      <c r="Q37" t="str">
        <f t="shared" si="6"/>
        <v>Sacramento Kings</v>
      </c>
      <c r="R37">
        <f t="shared" si="4"/>
        <v>127</v>
      </c>
      <c r="S37" s="3">
        <f t="shared" si="5"/>
        <v>-4</v>
      </c>
    </row>
    <row r="38" spans="1:19" x14ac:dyDescent="0.35">
      <c r="A38" s="1">
        <v>45592</v>
      </c>
      <c r="B38" t="s">
        <v>21</v>
      </c>
      <c r="C38" t="s">
        <v>54</v>
      </c>
      <c r="D38">
        <v>118</v>
      </c>
      <c r="E38" t="s">
        <v>41</v>
      </c>
      <c r="F38">
        <v>114</v>
      </c>
      <c r="G38" t="s">
        <v>69</v>
      </c>
      <c r="H38" t="s">
        <v>70</v>
      </c>
      <c r="I38">
        <v>17274</v>
      </c>
      <c r="J38" t="s">
        <v>93</v>
      </c>
      <c r="K38" t="s">
        <v>162</v>
      </c>
      <c r="M38" t="str">
        <f>Table1[[#This Row],[Winner]]&amp;"/"&amp;Table1[[#This Row],[Lost]]</f>
        <v>Philadelphia 76ers/Indiana Pacers</v>
      </c>
      <c r="N38" t="str">
        <f t="shared" si="0"/>
        <v>Philadelphia 76ers</v>
      </c>
      <c r="O38">
        <f t="shared" si="1"/>
        <v>118</v>
      </c>
      <c r="P38" s="8">
        <f t="shared" si="2"/>
        <v>4</v>
      </c>
      <c r="Q38" t="str">
        <f t="shared" si="6"/>
        <v>Indiana Pacers</v>
      </c>
      <c r="R38">
        <f t="shared" si="4"/>
        <v>114</v>
      </c>
      <c r="S38" s="3">
        <f t="shared" si="5"/>
        <v>-4</v>
      </c>
    </row>
    <row r="39" spans="1:19" x14ac:dyDescent="0.35">
      <c r="A39" s="1">
        <v>45592</v>
      </c>
      <c r="B39" t="s">
        <v>22</v>
      </c>
      <c r="C39" t="s">
        <v>56</v>
      </c>
      <c r="D39">
        <v>103</v>
      </c>
      <c r="E39" t="s">
        <v>67</v>
      </c>
      <c r="F39">
        <v>125</v>
      </c>
      <c r="G39" t="s">
        <v>69</v>
      </c>
      <c r="I39">
        <v>16138</v>
      </c>
      <c r="J39" t="s">
        <v>92</v>
      </c>
      <c r="K39" t="s">
        <v>147</v>
      </c>
      <c r="M39" t="str">
        <f>Table1[[#This Row],[Winner]]&amp;"/"&amp;Table1[[#This Row],[Lost]]</f>
        <v>Portland Trail Blazers/New Orleans Pelicans</v>
      </c>
      <c r="N39" t="str">
        <f t="shared" si="0"/>
        <v>Portland Trail Blazers</v>
      </c>
      <c r="O39">
        <f t="shared" si="1"/>
        <v>125</v>
      </c>
      <c r="P39" s="8">
        <f t="shared" si="2"/>
        <v>22</v>
      </c>
      <c r="Q39" t="str">
        <f t="shared" si="6"/>
        <v>New Orleans Pelicans</v>
      </c>
      <c r="R39">
        <f t="shared" si="4"/>
        <v>103</v>
      </c>
      <c r="S39" s="3">
        <f t="shared" si="5"/>
        <v>-22</v>
      </c>
    </row>
    <row r="40" spans="1:19" x14ac:dyDescent="0.35">
      <c r="A40" s="1">
        <v>45592</v>
      </c>
      <c r="B40" t="s">
        <v>22</v>
      </c>
      <c r="C40" t="s">
        <v>44</v>
      </c>
      <c r="D40">
        <v>102</v>
      </c>
      <c r="E40" t="s">
        <v>42</v>
      </c>
      <c r="F40">
        <v>115</v>
      </c>
      <c r="G40" t="s">
        <v>69</v>
      </c>
      <c r="I40">
        <v>17926</v>
      </c>
      <c r="J40" t="s">
        <v>94</v>
      </c>
      <c r="K40" t="s">
        <v>163</v>
      </c>
      <c r="M40" t="str">
        <f>Table1[[#This Row],[Winner]]&amp;"/"&amp;Table1[[#This Row],[Lost]]</f>
        <v>Brooklyn Nets/Milwaukee Bucks</v>
      </c>
      <c r="N40" t="str">
        <f t="shared" si="0"/>
        <v>Brooklyn Nets</v>
      </c>
      <c r="O40">
        <f t="shared" si="1"/>
        <v>115</v>
      </c>
      <c r="P40" s="8">
        <f t="shared" si="2"/>
        <v>13</v>
      </c>
      <c r="Q40" t="str">
        <f t="shared" si="6"/>
        <v>Milwaukee Bucks</v>
      </c>
      <c r="R40">
        <f t="shared" si="4"/>
        <v>102</v>
      </c>
      <c r="S40" s="3">
        <f t="shared" si="5"/>
        <v>-13</v>
      </c>
    </row>
    <row r="41" spans="1:19" x14ac:dyDescent="0.35">
      <c r="A41" s="1">
        <v>45592</v>
      </c>
      <c r="B41" t="s">
        <v>14</v>
      </c>
      <c r="C41" t="s">
        <v>63</v>
      </c>
      <c r="D41">
        <v>104</v>
      </c>
      <c r="E41" t="s">
        <v>53</v>
      </c>
      <c r="F41">
        <v>128</v>
      </c>
      <c r="G41" t="s">
        <v>69</v>
      </c>
      <c r="I41">
        <v>18203</v>
      </c>
      <c r="J41" t="s">
        <v>74</v>
      </c>
      <c r="K41" t="s">
        <v>164</v>
      </c>
      <c r="M41" t="str">
        <f>Table1[[#This Row],[Winner]]&amp;"/"&amp;Table1[[#This Row],[Lost]]</f>
        <v>Oklahoma City Thunder/Atlanta Hawks</v>
      </c>
      <c r="N41" t="str">
        <f t="shared" si="0"/>
        <v>Oklahoma City Thunder</v>
      </c>
      <c r="O41">
        <f t="shared" si="1"/>
        <v>128</v>
      </c>
      <c r="P41" s="8">
        <f t="shared" si="2"/>
        <v>24</v>
      </c>
      <c r="Q41" t="str">
        <f t="shared" si="6"/>
        <v>Atlanta Hawks</v>
      </c>
      <c r="R41">
        <f t="shared" si="4"/>
        <v>104</v>
      </c>
      <c r="S41" s="3">
        <f t="shared" si="5"/>
        <v>-24</v>
      </c>
    </row>
    <row r="42" spans="1:19" x14ac:dyDescent="0.35">
      <c r="A42" s="1">
        <v>45592</v>
      </c>
      <c r="B42" t="s">
        <v>19</v>
      </c>
      <c r="C42" t="s">
        <v>57</v>
      </c>
      <c r="D42">
        <v>112</v>
      </c>
      <c r="E42" t="s">
        <v>50</v>
      </c>
      <c r="F42">
        <v>104</v>
      </c>
      <c r="G42" t="s">
        <v>69</v>
      </c>
      <c r="I42">
        <v>18064</v>
      </c>
      <c r="J42" t="s">
        <v>83</v>
      </c>
      <c r="K42" t="s">
        <v>165</v>
      </c>
      <c r="M42" t="str">
        <f>Table1[[#This Row],[Winner]]&amp;"/"&amp;Table1[[#This Row],[Lost]]</f>
        <v>Los Angeles Clippers/Golden State Warriors</v>
      </c>
      <c r="N42" t="str">
        <f t="shared" si="0"/>
        <v>Los Angeles Clippers</v>
      </c>
      <c r="O42">
        <f t="shared" si="1"/>
        <v>112</v>
      </c>
      <c r="P42" s="8">
        <f t="shared" si="2"/>
        <v>8</v>
      </c>
      <c r="Q42" t="str">
        <f t="shared" si="6"/>
        <v>Golden State Warriors</v>
      </c>
      <c r="R42">
        <f t="shared" si="4"/>
        <v>104</v>
      </c>
      <c r="S42" s="3">
        <f t="shared" si="5"/>
        <v>-8</v>
      </c>
    </row>
    <row r="43" spans="1:19" x14ac:dyDescent="0.35">
      <c r="A43" s="1">
        <v>45593</v>
      </c>
      <c r="B43" t="s">
        <v>14</v>
      </c>
      <c r="C43" t="s">
        <v>41</v>
      </c>
      <c r="D43">
        <v>115</v>
      </c>
      <c r="E43" t="s">
        <v>43</v>
      </c>
      <c r="F43">
        <v>119</v>
      </c>
      <c r="G43" t="s">
        <v>69</v>
      </c>
      <c r="I43">
        <v>18846</v>
      </c>
      <c r="J43" t="s">
        <v>76</v>
      </c>
      <c r="K43" t="s">
        <v>152</v>
      </c>
      <c r="M43" t="str">
        <f>Table1[[#This Row],[Winner]]&amp;"/"&amp;Table1[[#This Row],[Lost]]</f>
        <v>Orlando Magic/Indiana Pacers</v>
      </c>
      <c r="N43" t="str">
        <f t="shared" si="0"/>
        <v>Orlando Magic</v>
      </c>
      <c r="O43">
        <f t="shared" si="1"/>
        <v>119</v>
      </c>
      <c r="P43" s="8">
        <f t="shared" si="2"/>
        <v>4</v>
      </c>
      <c r="Q43" t="str">
        <f t="shared" si="6"/>
        <v>Indiana Pacers</v>
      </c>
      <c r="R43">
        <f t="shared" si="4"/>
        <v>115</v>
      </c>
      <c r="S43" s="3">
        <f t="shared" si="5"/>
        <v>-4</v>
      </c>
    </row>
    <row r="44" spans="1:19" x14ac:dyDescent="0.35">
      <c r="A44" s="1">
        <v>45593</v>
      </c>
      <c r="B44" t="s">
        <v>12</v>
      </c>
      <c r="C44" t="s">
        <v>64</v>
      </c>
      <c r="D44">
        <v>121</v>
      </c>
      <c r="E44" t="s">
        <v>63</v>
      </c>
      <c r="F44">
        <v>119</v>
      </c>
      <c r="G44" t="s">
        <v>69</v>
      </c>
      <c r="I44">
        <v>14566</v>
      </c>
      <c r="J44" t="s">
        <v>73</v>
      </c>
      <c r="K44" t="s">
        <v>139</v>
      </c>
      <c r="M44" t="str">
        <f>Table1[[#This Row],[Winner]]&amp;"/"&amp;Table1[[#This Row],[Lost]]</f>
        <v>Washington Wizards/Atlanta Hawks</v>
      </c>
      <c r="N44" t="str">
        <f t="shared" si="0"/>
        <v>Washington Wizards</v>
      </c>
      <c r="O44">
        <f t="shared" si="1"/>
        <v>121</v>
      </c>
      <c r="P44" s="8">
        <f t="shared" si="2"/>
        <v>2</v>
      </c>
      <c r="Q44" t="str">
        <f t="shared" si="6"/>
        <v>Atlanta Hawks</v>
      </c>
      <c r="R44">
        <f t="shared" si="4"/>
        <v>119</v>
      </c>
      <c r="S44" s="3">
        <f t="shared" si="5"/>
        <v>-2</v>
      </c>
    </row>
    <row r="45" spans="1:19" x14ac:dyDescent="0.35">
      <c r="A45" s="1">
        <v>45593</v>
      </c>
      <c r="B45" t="s">
        <v>12</v>
      </c>
      <c r="C45" t="s">
        <v>44</v>
      </c>
      <c r="D45">
        <v>108</v>
      </c>
      <c r="E45" t="s">
        <v>51</v>
      </c>
      <c r="F45">
        <v>119</v>
      </c>
      <c r="G45" t="s">
        <v>69</v>
      </c>
      <c r="I45">
        <v>19156</v>
      </c>
      <c r="J45" t="s">
        <v>78</v>
      </c>
      <c r="K45" t="s">
        <v>136</v>
      </c>
      <c r="M45" t="str">
        <f>Table1[[#This Row],[Winner]]&amp;"/"&amp;Table1[[#This Row],[Lost]]</f>
        <v>Boston Celtics/Milwaukee Bucks</v>
      </c>
      <c r="N45" t="str">
        <f t="shared" si="0"/>
        <v>Boston Celtics</v>
      </c>
      <c r="O45">
        <f t="shared" si="1"/>
        <v>119</v>
      </c>
      <c r="P45" s="8">
        <f t="shared" si="2"/>
        <v>11</v>
      </c>
      <c r="Q45" t="str">
        <f t="shared" si="6"/>
        <v>Milwaukee Bucks</v>
      </c>
      <c r="R45">
        <f t="shared" si="4"/>
        <v>108</v>
      </c>
      <c r="S45" s="3">
        <f t="shared" si="5"/>
        <v>-11</v>
      </c>
    </row>
    <row r="46" spans="1:19" x14ac:dyDescent="0.35">
      <c r="A46" s="1">
        <v>45593</v>
      </c>
      <c r="B46" t="s">
        <v>12</v>
      </c>
      <c r="C46" t="s">
        <v>65</v>
      </c>
      <c r="D46">
        <v>127</v>
      </c>
      <c r="E46" t="s">
        <v>59</v>
      </c>
      <c r="F46">
        <v>125</v>
      </c>
      <c r="G46" t="s">
        <v>69</v>
      </c>
      <c r="H46" t="s">
        <v>70</v>
      </c>
      <c r="I46">
        <v>19082</v>
      </c>
      <c r="J46" t="s">
        <v>95</v>
      </c>
      <c r="K46" t="s">
        <v>142</v>
      </c>
      <c r="M46" t="str">
        <f>Table1[[#This Row],[Winner]]&amp;"/"&amp;Table1[[#This Row],[Lost]]</f>
        <v>Denver Nuggets/Toronto Raptors</v>
      </c>
      <c r="N46" t="str">
        <f t="shared" si="0"/>
        <v>Denver Nuggets</v>
      </c>
      <c r="O46">
        <f t="shared" si="1"/>
        <v>127</v>
      </c>
      <c r="P46" s="8">
        <f t="shared" si="2"/>
        <v>2</v>
      </c>
      <c r="Q46" t="str">
        <f t="shared" si="6"/>
        <v>Toronto Raptors</v>
      </c>
      <c r="R46">
        <f t="shared" si="4"/>
        <v>125</v>
      </c>
      <c r="S46" s="3">
        <f t="shared" si="5"/>
        <v>-2</v>
      </c>
    </row>
    <row r="47" spans="1:19" x14ac:dyDescent="0.35">
      <c r="A47" s="1">
        <v>45593</v>
      </c>
      <c r="B47" t="s">
        <v>12</v>
      </c>
      <c r="C47" t="s">
        <v>55</v>
      </c>
      <c r="D47">
        <v>98</v>
      </c>
      <c r="E47" t="s">
        <v>58</v>
      </c>
      <c r="F47">
        <v>106</v>
      </c>
      <c r="G47" t="s">
        <v>69</v>
      </c>
      <c r="I47">
        <v>19626</v>
      </c>
      <c r="J47" t="s">
        <v>78</v>
      </c>
      <c r="K47" t="s">
        <v>140</v>
      </c>
      <c r="M47" t="str">
        <f>Table1[[#This Row],[Winner]]&amp;"/"&amp;Table1[[#This Row],[Lost]]</f>
        <v>Miami Heat/Detroit Pistons</v>
      </c>
      <c r="N47" t="str">
        <f t="shared" si="0"/>
        <v>Miami Heat</v>
      </c>
      <c r="O47">
        <f t="shared" si="1"/>
        <v>106</v>
      </c>
      <c r="P47" s="8">
        <f t="shared" si="2"/>
        <v>8</v>
      </c>
      <c r="Q47" t="str">
        <f t="shared" si="6"/>
        <v>Detroit Pistons</v>
      </c>
      <c r="R47">
        <f t="shared" si="4"/>
        <v>98</v>
      </c>
      <c r="S47" s="3">
        <f t="shared" si="5"/>
        <v>-8</v>
      </c>
    </row>
    <row r="48" spans="1:19" x14ac:dyDescent="0.35">
      <c r="A48" s="1">
        <v>45593</v>
      </c>
      <c r="B48" t="s">
        <v>12</v>
      </c>
      <c r="C48" t="s">
        <v>45</v>
      </c>
      <c r="D48">
        <v>110</v>
      </c>
      <c r="E48" t="s">
        <v>39</v>
      </c>
      <c r="F48">
        <v>104</v>
      </c>
      <c r="G48" t="s">
        <v>69</v>
      </c>
      <c r="I48">
        <v>19812</v>
      </c>
      <c r="J48" t="s">
        <v>74</v>
      </c>
      <c r="K48" t="s">
        <v>154</v>
      </c>
      <c r="M48" t="str">
        <f>Table1[[#This Row],[Winner]]&amp;"/"&amp;Table1[[#This Row],[Lost]]</f>
        <v>Cleveland Cavaliers/New York Knicks</v>
      </c>
      <c r="N48" t="str">
        <f t="shared" si="0"/>
        <v>Cleveland Cavaliers</v>
      </c>
      <c r="O48">
        <f t="shared" si="1"/>
        <v>110</v>
      </c>
      <c r="P48" s="8">
        <f t="shared" si="2"/>
        <v>6</v>
      </c>
      <c r="Q48" t="str">
        <f t="shared" si="6"/>
        <v>New York Knicks</v>
      </c>
      <c r="R48">
        <f t="shared" si="4"/>
        <v>104</v>
      </c>
      <c r="S48" s="3">
        <f t="shared" si="5"/>
        <v>-6</v>
      </c>
    </row>
    <row r="49" spans="1:19" x14ac:dyDescent="0.35">
      <c r="A49" s="1">
        <v>45593</v>
      </c>
      <c r="B49" t="s">
        <v>15</v>
      </c>
      <c r="C49" t="s">
        <v>60</v>
      </c>
      <c r="D49">
        <v>106</v>
      </c>
      <c r="E49" t="s">
        <v>52</v>
      </c>
      <c r="F49">
        <v>101</v>
      </c>
      <c r="G49" t="s">
        <v>69</v>
      </c>
      <c r="I49">
        <v>17519</v>
      </c>
      <c r="J49" t="s">
        <v>74</v>
      </c>
      <c r="K49" t="s">
        <v>160</v>
      </c>
      <c r="M49" t="str">
        <f>Table1[[#This Row],[Winner]]&amp;"/"&amp;Table1[[#This Row],[Lost]]</f>
        <v>Houston Rockets/San Antonio Spurs</v>
      </c>
      <c r="N49" t="str">
        <f t="shared" si="0"/>
        <v>Houston Rockets</v>
      </c>
      <c r="O49">
        <f t="shared" si="1"/>
        <v>106</v>
      </c>
      <c r="P49" s="8">
        <f t="shared" si="2"/>
        <v>5</v>
      </c>
      <c r="Q49" t="str">
        <f t="shared" si="6"/>
        <v>San Antonio Spurs</v>
      </c>
      <c r="R49">
        <f t="shared" si="4"/>
        <v>101</v>
      </c>
      <c r="S49" s="3">
        <f t="shared" si="5"/>
        <v>-5</v>
      </c>
    </row>
    <row r="50" spans="1:19" x14ac:dyDescent="0.35">
      <c r="A50" s="1">
        <v>45593</v>
      </c>
      <c r="B50" t="s">
        <v>15</v>
      </c>
      <c r="C50" t="s">
        <v>47</v>
      </c>
      <c r="D50">
        <v>126</v>
      </c>
      <c r="E50" t="s">
        <v>48</v>
      </c>
      <c r="F50">
        <v>123</v>
      </c>
      <c r="G50" t="s">
        <v>69</v>
      </c>
      <c r="I50">
        <v>15906</v>
      </c>
      <c r="J50" t="s">
        <v>92</v>
      </c>
      <c r="K50" t="s">
        <v>157</v>
      </c>
      <c r="M50" t="str">
        <f>Table1[[#This Row],[Winner]]&amp;"/"&amp;Table1[[#This Row],[Lost]]</f>
        <v>Chicago Bulls/Memphis Grizzlies</v>
      </c>
      <c r="N50" t="str">
        <f t="shared" si="0"/>
        <v>Chicago Bulls</v>
      </c>
      <c r="O50">
        <f t="shared" si="1"/>
        <v>126</v>
      </c>
      <c r="P50" s="8">
        <f t="shared" si="2"/>
        <v>3</v>
      </c>
      <c r="Q50" t="str">
        <f t="shared" si="6"/>
        <v>Memphis Grizzlies</v>
      </c>
      <c r="R50">
        <f t="shared" si="4"/>
        <v>123</v>
      </c>
      <c r="S50" s="3">
        <f t="shared" si="5"/>
        <v>-3</v>
      </c>
    </row>
    <row r="51" spans="1:19" x14ac:dyDescent="0.35">
      <c r="A51" s="1">
        <v>45593</v>
      </c>
      <c r="B51" t="s">
        <v>19</v>
      </c>
      <c r="C51" t="s">
        <v>66</v>
      </c>
      <c r="D51">
        <v>102</v>
      </c>
      <c r="E51" t="s">
        <v>61</v>
      </c>
      <c r="F51">
        <v>110</v>
      </c>
      <c r="G51" t="s">
        <v>69</v>
      </c>
      <c r="I51">
        <v>19811</v>
      </c>
      <c r="J51" t="s">
        <v>90</v>
      </c>
      <c r="K51" t="s">
        <v>149</v>
      </c>
      <c r="M51" t="str">
        <f>Table1[[#This Row],[Winner]]&amp;"/"&amp;Table1[[#This Row],[Lost]]</f>
        <v>Dallas Mavericks/Utah Jazz</v>
      </c>
      <c r="N51" t="str">
        <f t="shared" si="0"/>
        <v>Dallas Mavericks</v>
      </c>
      <c r="O51">
        <f t="shared" si="1"/>
        <v>110</v>
      </c>
      <c r="P51" s="8">
        <f t="shared" si="2"/>
        <v>8</v>
      </c>
      <c r="Q51" t="str">
        <f t="shared" si="6"/>
        <v>Utah Jazz</v>
      </c>
      <c r="R51">
        <f t="shared" si="4"/>
        <v>102</v>
      </c>
      <c r="S51" s="3">
        <f t="shared" si="5"/>
        <v>-8</v>
      </c>
    </row>
    <row r="52" spans="1:19" x14ac:dyDescent="0.35">
      <c r="A52" s="1">
        <v>45593</v>
      </c>
      <c r="B52" t="s">
        <v>13</v>
      </c>
      <c r="C52" t="s">
        <v>67</v>
      </c>
      <c r="D52">
        <v>98</v>
      </c>
      <c r="E52" t="s">
        <v>62</v>
      </c>
      <c r="F52">
        <v>111</v>
      </c>
      <c r="G52" t="s">
        <v>69</v>
      </c>
      <c r="I52">
        <v>16426</v>
      </c>
      <c r="J52" t="s">
        <v>73</v>
      </c>
      <c r="K52" t="s">
        <v>150</v>
      </c>
      <c r="M52" t="str">
        <f>Table1[[#This Row],[Winner]]&amp;"/"&amp;Table1[[#This Row],[Lost]]</f>
        <v>Sacramento Kings/Portland Trail Blazers</v>
      </c>
      <c r="N52" t="str">
        <f t="shared" si="0"/>
        <v>Sacramento Kings</v>
      </c>
      <c r="O52">
        <f t="shared" si="1"/>
        <v>111</v>
      </c>
      <c r="P52" s="8">
        <f t="shared" si="2"/>
        <v>13</v>
      </c>
      <c r="Q52" t="str">
        <f t="shared" si="6"/>
        <v>Portland Trail Blazers</v>
      </c>
      <c r="R52">
        <f t="shared" si="4"/>
        <v>98</v>
      </c>
      <c r="S52" s="3">
        <f t="shared" si="5"/>
        <v>-13</v>
      </c>
    </row>
    <row r="53" spans="1:19" x14ac:dyDescent="0.35">
      <c r="A53" s="1">
        <v>45593</v>
      </c>
      <c r="B53" t="s">
        <v>13</v>
      </c>
      <c r="C53" t="s">
        <v>68</v>
      </c>
      <c r="D53">
        <v>105</v>
      </c>
      <c r="E53" t="s">
        <v>49</v>
      </c>
      <c r="F53">
        <v>109</v>
      </c>
      <c r="G53" t="s">
        <v>69</v>
      </c>
      <c r="I53">
        <v>17071</v>
      </c>
      <c r="J53" t="s">
        <v>82</v>
      </c>
      <c r="K53" t="s">
        <v>161</v>
      </c>
      <c r="M53" t="str">
        <f>Table1[[#This Row],[Winner]]&amp;"/"&amp;Table1[[#This Row],[Lost]]</f>
        <v>Phoenix Suns/Los Angeles Lakers</v>
      </c>
      <c r="N53" t="str">
        <f t="shared" si="0"/>
        <v>Phoenix Suns</v>
      </c>
      <c r="O53">
        <f t="shared" si="1"/>
        <v>109</v>
      </c>
      <c r="P53" s="8">
        <f t="shared" si="2"/>
        <v>4</v>
      </c>
      <c r="Q53" t="str">
        <f t="shared" si="6"/>
        <v>Los Angeles Lakers</v>
      </c>
      <c r="R53">
        <f t="shared" si="4"/>
        <v>105</v>
      </c>
      <c r="S53" s="3">
        <f t="shared" si="5"/>
        <v>-4</v>
      </c>
    </row>
    <row r="54" spans="1:19" x14ac:dyDescent="0.35">
      <c r="A54" s="1">
        <v>45594</v>
      </c>
      <c r="B54" t="s">
        <v>12</v>
      </c>
      <c r="C54" t="s">
        <v>65</v>
      </c>
      <c r="D54">
        <v>144</v>
      </c>
      <c r="E54" t="s">
        <v>42</v>
      </c>
      <c r="F54">
        <v>139</v>
      </c>
      <c r="G54" t="s">
        <v>69</v>
      </c>
      <c r="H54" t="s">
        <v>70</v>
      </c>
      <c r="I54">
        <v>17926</v>
      </c>
      <c r="J54" t="s">
        <v>96</v>
      </c>
      <c r="K54" t="s">
        <v>163</v>
      </c>
      <c r="M54" t="str">
        <f>Table1[[#This Row],[Winner]]&amp;"/"&amp;Table1[[#This Row],[Lost]]</f>
        <v>Denver Nuggets/Brooklyn Nets</v>
      </c>
      <c r="N54" t="str">
        <f t="shared" si="0"/>
        <v>Denver Nuggets</v>
      </c>
      <c r="O54">
        <f t="shared" si="1"/>
        <v>144</v>
      </c>
      <c r="P54" s="8">
        <f t="shared" si="2"/>
        <v>5</v>
      </c>
      <c r="Q54" t="str">
        <f t="shared" si="6"/>
        <v>Brooklyn Nets</v>
      </c>
      <c r="R54">
        <f t="shared" si="4"/>
        <v>139</v>
      </c>
      <c r="S54" s="3">
        <f t="shared" si="5"/>
        <v>-5</v>
      </c>
    </row>
    <row r="55" spans="1:19" x14ac:dyDescent="0.35">
      <c r="A55" s="1">
        <v>45594</v>
      </c>
      <c r="B55" t="s">
        <v>12</v>
      </c>
      <c r="C55" t="s">
        <v>61</v>
      </c>
      <c r="D55">
        <v>120</v>
      </c>
      <c r="E55" t="s">
        <v>40</v>
      </c>
      <c r="F55">
        <v>114</v>
      </c>
      <c r="G55" t="s">
        <v>69</v>
      </c>
      <c r="I55">
        <v>18978</v>
      </c>
      <c r="J55" t="s">
        <v>97</v>
      </c>
      <c r="K55" t="s">
        <v>158</v>
      </c>
      <c r="M55" t="str">
        <f>Table1[[#This Row],[Winner]]&amp;"/"&amp;Table1[[#This Row],[Lost]]</f>
        <v>Dallas Mavericks/Minnesota Timberwolves</v>
      </c>
      <c r="N55" t="str">
        <f t="shared" si="0"/>
        <v>Dallas Mavericks</v>
      </c>
      <c r="O55">
        <f t="shared" si="1"/>
        <v>120</v>
      </c>
      <c r="P55" s="8">
        <f t="shared" si="2"/>
        <v>6</v>
      </c>
      <c r="Q55" t="str">
        <f t="shared" si="6"/>
        <v>Minnesota Timberwolves</v>
      </c>
      <c r="R55">
        <f t="shared" si="4"/>
        <v>114</v>
      </c>
      <c r="S55" s="3">
        <f t="shared" si="5"/>
        <v>-6</v>
      </c>
    </row>
    <row r="56" spans="1:19" x14ac:dyDescent="0.35">
      <c r="A56" s="1">
        <v>45594</v>
      </c>
      <c r="B56" t="s">
        <v>16</v>
      </c>
      <c r="C56" t="s">
        <v>62</v>
      </c>
      <c r="D56">
        <v>113</v>
      </c>
      <c r="E56" t="s">
        <v>66</v>
      </c>
      <c r="F56">
        <v>96</v>
      </c>
      <c r="G56" t="s">
        <v>69</v>
      </c>
      <c r="I56">
        <v>18175</v>
      </c>
      <c r="J56" t="s">
        <v>98</v>
      </c>
      <c r="K56" t="s">
        <v>145</v>
      </c>
      <c r="M56" t="str">
        <f>Table1[[#This Row],[Winner]]&amp;"/"&amp;Table1[[#This Row],[Lost]]</f>
        <v>Sacramento Kings/Utah Jazz</v>
      </c>
      <c r="N56" t="str">
        <f t="shared" si="0"/>
        <v>Sacramento Kings</v>
      </c>
      <c r="O56">
        <f t="shared" si="1"/>
        <v>113</v>
      </c>
      <c r="P56" s="8">
        <f t="shared" si="2"/>
        <v>17</v>
      </c>
      <c r="Q56" t="str">
        <f t="shared" si="6"/>
        <v>Utah Jazz</v>
      </c>
      <c r="R56">
        <f t="shared" si="4"/>
        <v>96</v>
      </c>
      <c r="S56" s="3">
        <f t="shared" si="5"/>
        <v>-17</v>
      </c>
    </row>
    <row r="57" spans="1:19" x14ac:dyDescent="0.35">
      <c r="A57" s="1">
        <v>45594</v>
      </c>
      <c r="B57" t="s">
        <v>13</v>
      </c>
      <c r="C57" t="s">
        <v>56</v>
      </c>
      <c r="D57">
        <v>106</v>
      </c>
      <c r="E57" t="s">
        <v>50</v>
      </c>
      <c r="F57">
        <v>124</v>
      </c>
      <c r="G57" t="s">
        <v>69</v>
      </c>
      <c r="I57">
        <v>18064</v>
      </c>
      <c r="J57" t="s">
        <v>79</v>
      </c>
      <c r="K57" t="s">
        <v>165</v>
      </c>
      <c r="M57" t="str">
        <f>Table1[[#This Row],[Winner]]&amp;"/"&amp;Table1[[#This Row],[Lost]]</f>
        <v>Golden State Warriors/New Orleans Pelicans</v>
      </c>
      <c r="N57" t="str">
        <f t="shared" si="0"/>
        <v>Golden State Warriors</v>
      </c>
      <c r="O57">
        <f t="shared" si="1"/>
        <v>124</v>
      </c>
      <c r="P57" s="8">
        <f t="shared" si="2"/>
        <v>18</v>
      </c>
      <c r="Q57" t="str">
        <f t="shared" si="6"/>
        <v>New Orleans Pelicans</v>
      </c>
      <c r="R57">
        <f t="shared" si="4"/>
        <v>106</v>
      </c>
      <c r="S57" s="3">
        <f t="shared" si="5"/>
        <v>-18</v>
      </c>
    </row>
    <row r="58" spans="1:19" x14ac:dyDescent="0.35">
      <c r="A58" s="1">
        <v>45595</v>
      </c>
      <c r="B58" t="s">
        <v>14</v>
      </c>
      <c r="C58" t="s">
        <v>55</v>
      </c>
      <c r="D58">
        <v>105</v>
      </c>
      <c r="E58" t="s">
        <v>54</v>
      </c>
      <c r="F58">
        <v>95</v>
      </c>
      <c r="G58" t="s">
        <v>69</v>
      </c>
      <c r="I58">
        <v>19759</v>
      </c>
      <c r="J58" t="s">
        <v>99</v>
      </c>
      <c r="K58" t="s">
        <v>141</v>
      </c>
      <c r="M58" t="str">
        <f>Table1[[#This Row],[Winner]]&amp;"/"&amp;Table1[[#This Row],[Lost]]</f>
        <v>Detroit Pistons/Philadelphia 76ers</v>
      </c>
      <c r="N58" t="str">
        <f t="shared" si="0"/>
        <v>Detroit Pistons</v>
      </c>
      <c r="O58">
        <f t="shared" si="1"/>
        <v>105</v>
      </c>
      <c r="P58" s="8">
        <f t="shared" si="2"/>
        <v>10</v>
      </c>
      <c r="Q58" t="str">
        <f t="shared" si="6"/>
        <v>Philadelphia 76ers</v>
      </c>
      <c r="R58">
        <f t="shared" si="4"/>
        <v>95</v>
      </c>
      <c r="S58" s="3">
        <f t="shared" si="5"/>
        <v>-10</v>
      </c>
    </row>
    <row r="59" spans="1:19" x14ac:dyDescent="0.35">
      <c r="A59" s="1">
        <v>45595</v>
      </c>
      <c r="B59" t="s">
        <v>14</v>
      </c>
      <c r="C59" t="s">
        <v>63</v>
      </c>
      <c r="D59">
        <v>120</v>
      </c>
      <c r="E59" t="s">
        <v>64</v>
      </c>
      <c r="F59">
        <v>133</v>
      </c>
      <c r="G59" t="s">
        <v>69</v>
      </c>
      <c r="I59">
        <v>14255</v>
      </c>
      <c r="J59" t="s">
        <v>100</v>
      </c>
      <c r="K59" t="s">
        <v>148</v>
      </c>
      <c r="M59" t="str">
        <f>Table1[[#This Row],[Winner]]&amp;"/"&amp;Table1[[#This Row],[Lost]]</f>
        <v>Washington Wizards/Atlanta Hawks</v>
      </c>
      <c r="N59" t="str">
        <f t="shared" si="0"/>
        <v>Washington Wizards</v>
      </c>
      <c r="O59">
        <f t="shared" si="1"/>
        <v>133</v>
      </c>
      <c r="P59" s="8">
        <f t="shared" si="2"/>
        <v>13</v>
      </c>
      <c r="Q59" t="str">
        <f t="shared" si="6"/>
        <v>Atlanta Hawks</v>
      </c>
      <c r="R59">
        <f t="shared" si="4"/>
        <v>120</v>
      </c>
      <c r="S59" s="3">
        <f t="shared" si="5"/>
        <v>-13</v>
      </c>
    </row>
    <row r="60" spans="1:19" x14ac:dyDescent="0.35">
      <c r="A60" s="1">
        <v>45595</v>
      </c>
      <c r="B60" t="s">
        <v>14</v>
      </c>
      <c r="C60" t="s">
        <v>51</v>
      </c>
      <c r="D60">
        <v>132</v>
      </c>
      <c r="E60" t="s">
        <v>41</v>
      </c>
      <c r="F60">
        <v>135</v>
      </c>
      <c r="G60" t="s">
        <v>69</v>
      </c>
      <c r="H60" t="s">
        <v>70</v>
      </c>
      <c r="I60">
        <v>17274</v>
      </c>
      <c r="J60" t="s">
        <v>101</v>
      </c>
      <c r="K60" t="s">
        <v>162</v>
      </c>
      <c r="M60" t="str">
        <f>Table1[[#This Row],[Winner]]&amp;"/"&amp;Table1[[#This Row],[Lost]]</f>
        <v>Indiana Pacers/Boston Celtics</v>
      </c>
      <c r="N60" t="str">
        <f t="shared" si="0"/>
        <v>Indiana Pacers</v>
      </c>
      <c r="O60">
        <f t="shared" si="1"/>
        <v>135</v>
      </c>
      <c r="P60" s="8">
        <f t="shared" si="2"/>
        <v>3</v>
      </c>
      <c r="Q60" t="str">
        <f t="shared" si="6"/>
        <v>Boston Celtics</v>
      </c>
      <c r="R60">
        <f t="shared" si="4"/>
        <v>132</v>
      </c>
      <c r="S60" s="3">
        <f t="shared" si="5"/>
        <v>-3</v>
      </c>
    </row>
    <row r="61" spans="1:19" x14ac:dyDescent="0.35">
      <c r="A61" s="1">
        <v>45595</v>
      </c>
      <c r="B61" t="s">
        <v>14</v>
      </c>
      <c r="C61" t="s">
        <v>68</v>
      </c>
      <c r="D61">
        <v>110</v>
      </c>
      <c r="E61" t="s">
        <v>45</v>
      </c>
      <c r="F61">
        <v>134</v>
      </c>
      <c r="G61" t="s">
        <v>69</v>
      </c>
      <c r="I61">
        <v>19432</v>
      </c>
      <c r="J61" t="s">
        <v>89</v>
      </c>
      <c r="K61" t="s">
        <v>153</v>
      </c>
      <c r="M61" t="str">
        <f>Table1[[#This Row],[Winner]]&amp;"/"&amp;Table1[[#This Row],[Lost]]</f>
        <v>Cleveland Cavaliers/Los Angeles Lakers</v>
      </c>
      <c r="N61" t="str">
        <f t="shared" si="0"/>
        <v>Cleveland Cavaliers</v>
      </c>
      <c r="O61">
        <f t="shared" si="1"/>
        <v>134</v>
      </c>
      <c r="P61" s="8">
        <f t="shared" si="2"/>
        <v>24</v>
      </c>
      <c r="Q61" t="str">
        <f t="shared" si="6"/>
        <v>Los Angeles Lakers</v>
      </c>
      <c r="R61">
        <f t="shared" si="4"/>
        <v>110</v>
      </c>
      <c r="S61" s="3">
        <f t="shared" si="5"/>
        <v>-24</v>
      </c>
    </row>
    <row r="62" spans="1:19" x14ac:dyDescent="0.35">
      <c r="A62" s="1">
        <v>45595</v>
      </c>
      <c r="B62" t="s">
        <v>14</v>
      </c>
      <c r="C62" t="s">
        <v>59</v>
      </c>
      <c r="D62">
        <v>133</v>
      </c>
      <c r="E62" t="s">
        <v>46</v>
      </c>
      <c r="F62">
        <v>138</v>
      </c>
      <c r="G62" t="s">
        <v>69</v>
      </c>
      <c r="I62">
        <v>13113</v>
      </c>
      <c r="J62" t="s">
        <v>78</v>
      </c>
      <c r="K62" t="s">
        <v>156</v>
      </c>
      <c r="M62" t="str">
        <f>Table1[[#This Row],[Winner]]&amp;"/"&amp;Table1[[#This Row],[Lost]]</f>
        <v>Charlotte Hornets/Toronto Raptors</v>
      </c>
      <c r="N62" t="str">
        <f t="shared" si="0"/>
        <v>Charlotte Hornets</v>
      </c>
      <c r="O62">
        <f t="shared" si="1"/>
        <v>138</v>
      </c>
      <c r="P62" s="8">
        <f t="shared" si="2"/>
        <v>5</v>
      </c>
      <c r="Q62" t="str">
        <f t="shared" si="6"/>
        <v>Toronto Raptors</v>
      </c>
      <c r="R62">
        <f t="shared" si="4"/>
        <v>133</v>
      </c>
      <c r="S62" s="3">
        <f t="shared" si="5"/>
        <v>-5</v>
      </c>
    </row>
    <row r="63" spans="1:19" x14ac:dyDescent="0.35">
      <c r="A63" s="1">
        <v>45595</v>
      </c>
      <c r="B63" t="s">
        <v>12</v>
      </c>
      <c r="C63" t="s">
        <v>39</v>
      </c>
      <c r="D63">
        <v>116</v>
      </c>
      <c r="E63" t="s">
        <v>58</v>
      </c>
      <c r="F63">
        <v>107</v>
      </c>
      <c r="G63" t="s">
        <v>69</v>
      </c>
      <c r="I63">
        <v>19620</v>
      </c>
      <c r="J63" t="s">
        <v>84</v>
      </c>
      <c r="K63" t="s">
        <v>140</v>
      </c>
      <c r="M63" t="str">
        <f>Table1[[#This Row],[Winner]]&amp;"/"&amp;Table1[[#This Row],[Lost]]</f>
        <v>New York Knicks/Miami Heat</v>
      </c>
      <c r="N63" t="str">
        <f t="shared" si="0"/>
        <v>New York Knicks</v>
      </c>
      <c r="O63">
        <f t="shared" si="1"/>
        <v>116</v>
      </c>
      <c r="P63" s="8">
        <f t="shared" si="2"/>
        <v>9</v>
      </c>
      <c r="Q63" t="str">
        <f t="shared" si="6"/>
        <v>Miami Heat</v>
      </c>
      <c r="R63">
        <f t="shared" si="4"/>
        <v>107</v>
      </c>
      <c r="S63" s="3">
        <f t="shared" si="5"/>
        <v>-9</v>
      </c>
    </row>
    <row r="64" spans="1:19" x14ac:dyDescent="0.35">
      <c r="A64" s="1">
        <v>45595</v>
      </c>
      <c r="B64" t="s">
        <v>15</v>
      </c>
      <c r="C64" t="s">
        <v>43</v>
      </c>
      <c r="D64">
        <v>99</v>
      </c>
      <c r="E64" t="s">
        <v>47</v>
      </c>
      <c r="F64">
        <v>102</v>
      </c>
      <c r="G64" t="s">
        <v>69</v>
      </c>
      <c r="I64">
        <v>19015</v>
      </c>
      <c r="J64" t="s">
        <v>94</v>
      </c>
      <c r="K64" t="s">
        <v>159</v>
      </c>
      <c r="M64" t="str">
        <f>Table1[[#This Row],[Winner]]&amp;"/"&amp;Table1[[#This Row],[Lost]]</f>
        <v>Chicago Bulls/Orlando Magic</v>
      </c>
      <c r="N64" t="str">
        <f t="shared" si="0"/>
        <v>Chicago Bulls</v>
      </c>
      <c r="O64">
        <f t="shared" si="1"/>
        <v>102</v>
      </c>
      <c r="P64" s="8">
        <f t="shared" si="2"/>
        <v>3</v>
      </c>
      <c r="Q64" t="str">
        <f t="shared" si="6"/>
        <v>Orlando Magic</v>
      </c>
      <c r="R64">
        <f t="shared" si="4"/>
        <v>99</v>
      </c>
      <c r="S64" s="3">
        <f t="shared" si="5"/>
        <v>-3</v>
      </c>
    </row>
    <row r="65" spans="1:19" x14ac:dyDescent="0.35">
      <c r="A65" s="1">
        <v>45595</v>
      </c>
      <c r="B65" t="s">
        <v>15</v>
      </c>
      <c r="C65" t="s">
        <v>42</v>
      </c>
      <c r="D65">
        <v>119</v>
      </c>
      <c r="E65" t="s">
        <v>48</v>
      </c>
      <c r="F65">
        <v>106</v>
      </c>
      <c r="G65" t="s">
        <v>69</v>
      </c>
      <c r="I65">
        <v>14745</v>
      </c>
      <c r="J65" t="s">
        <v>73</v>
      </c>
      <c r="K65" t="s">
        <v>157</v>
      </c>
      <c r="M65" t="str">
        <f>Table1[[#This Row],[Winner]]&amp;"/"&amp;Table1[[#This Row],[Lost]]</f>
        <v>Brooklyn Nets/Memphis Grizzlies</v>
      </c>
      <c r="N65" t="str">
        <f t="shared" si="0"/>
        <v>Brooklyn Nets</v>
      </c>
      <c r="O65">
        <f t="shared" si="1"/>
        <v>119</v>
      </c>
      <c r="P65" s="8">
        <f t="shared" si="2"/>
        <v>13</v>
      </c>
      <c r="Q65" t="str">
        <f t="shared" si="6"/>
        <v>Memphis Grizzlies</v>
      </c>
      <c r="R65">
        <f t="shared" si="4"/>
        <v>106</v>
      </c>
      <c r="S65" s="3">
        <f t="shared" si="5"/>
        <v>-13</v>
      </c>
    </row>
    <row r="66" spans="1:19" x14ac:dyDescent="0.35">
      <c r="A66" s="1">
        <v>45595</v>
      </c>
      <c r="B66" t="s">
        <v>17</v>
      </c>
      <c r="C66" t="s">
        <v>52</v>
      </c>
      <c r="D66">
        <v>93</v>
      </c>
      <c r="E66" t="s">
        <v>53</v>
      </c>
      <c r="F66">
        <v>105</v>
      </c>
      <c r="G66" t="s">
        <v>69</v>
      </c>
      <c r="I66">
        <v>17136</v>
      </c>
      <c r="J66" t="s">
        <v>102</v>
      </c>
      <c r="K66" t="s">
        <v>164</v>
      </c>
      <c r="M66" t="str">
        <f>Table1[[#This Row],[Winner]]&amp;"/"&amp;Table1[[#This Row],[Lost]]</f>
        <v>Oklahoma City Thunder/San Antonio Spurs</v>
      </c>
      <c r="N66" t="str">
        <f t="shared" si="0"/>
        <v>Oklahoma City Thunder</v>
      </c>
      <c r="O66">
        <f t="shared" si="1"/>
        <v>105</v>
      </c>
      <c r="P66" s="8">
        <f t="shared" si="2"/>
        <v>12</v>
      </c>
      <c r="Q66" t="str">
        <f t="shared" si="6"/>
        <v>San Antonio Spurs</v>
      </c>
      <c r="R66">
        <f t="shared" si="4"/>
        <v>93</v>
      </c>
      <c r="S66" s="3">
        <f t="shared" si="5"/>
        <v>-12</v>
      </c>
    </row>
    <row r="67" spans="1:19" x14ac:dyDescent="0.35">
      <c r="A67" s="1">
        <v>45595</v>
      </c>
      <c r="B67" t="s">
        <v>13</v>
      </c>
      <c r="C67" t="s">
        <v>56</v>
      </c>
      <c r="D67">
        <v>89</v>
      </c>
      <c r="E67" t="s">
        <v>50</v>
      </c>
      <c r="F67">
        <v>104</v>
      </c>
      <c r="G67" t="s">
        <v>69</v>
      </c>
      <c r="I67">
        <v>18064</v>
      </c>
      <c r="J67" t="s">
        <v>94</v>
      </c>
      <c r="K67" t="s">
        <v>165</v>
      </c>
      <c r="M67" t="str">
        <f>Table1[[#This Row],[Winner]]&amp;"/"&amp;Table1[[#This Row],[Lost]]</f>
        <v>Golden State Warriors/New Orleans Pelicans</v>
      </c>
      <c r="N67" t="str">
        <f t="shared" ref="N67:N130" si="7">IF(D67&gt;F67,C67,E67)</f>
        <v>Golden State Warriors</v>
      </c>
      <c r="O67">
        <f t="shared" ref="O67:O130" si="8">IF(D67&gt;F67,D67,F67)</f>
        <v>104</v>
      </c>
      <c r="P67" s="8">
        <f t="shared" ref="P67:P130" si="9">O67-R67</f>
        <v>15</v>
      </c>
      <c r="Q67" t="str">
        <f t="shared" ref="Q67:Q130" si="10">IF(D67&gt;F67,E67,C67)</f>
        <v>New Orleans Pelicans</v>
      </c>
      <c r="R67">
        <f t="shared" ref="R67:R130" si="11">IF(D67&gt;F67,F67,D67)</f>
        <v>89</v>
      </c>
      <c r="S67" s="3">
        <f t="shared" ref="S67:S130" si="12">R67-O67</f>
        <v>-15</v>
      </c>
    </row>
    <row r="68" spans="1:19" x14ac:dyDescent="0.35">
      <c r="A68" s="1">
        <v>45595</v>
      </c>
      <c r="B68" t="s">
        <v>20</v>
      </c>
      <c r="C68" t="s">
        <v>67</v>
      </c>
      <c r="D68">
        <v>106</v>
      </c>
      <c r="E68" t="s">
        <v>57</v>
      </c>
      <c r="F68">
        <v>105</v>
      </c>
      <c r="G68" t="s">
        <v>69</v>
      </c>
      <c r="I68">
        <v>16727</v>
      </c>
      <c r="J68" t="s">
        <v>80</v>
      </c>
      <c r="K68" t="s">
        <v>146</v>
      </c>
      <c r="M68" t="str">
        <f>Table1[[#This Row],[Winner]]&amp;"/"&amp;Table1[[#This Row],[Lost]]</f>
        <v>Portland Trail Blazers/Los Angeles Clippers</v>
      </c>
      <c r="N68" t="str">
        <f t="shared" si="7"/>
        <v>Portland Trail Blazers</v>
      </c>
      <c r="O68">
        <f t="shared" si="8"/>
        <v>106</v>
      </c>
      <c r="P68" s="8">
        <f t="shared" si="9"/>
        <v>1</v>
      </c>
      <c r="Q68" t="str">
        <f t="shared" si="10"/>
        <v>Los Angeles Clippers</v>
      </c>
      <c r="R68">
        <f t="shared" si="11"/>
        <v>105</v>
      </c>
      <c r="S68" s="3">
        <f t="shared" si="12"/>
        <v>-1</v>
      </c>
    </row>
    <row r="69" spans="1:19" x14ac:dyDescent="0.35">
      <c r="A69" s="1">
        <v>45596</v>
      </c>
      <c r="B69" t="s">
        <v>15</v>
      </c>
      <c r="C69" t="s">
        <v>44</v>
      </c>
      <c r="D69">
        <v>99</v>
      </c>
      <c r="E69" t="s">
        <v>48</v>
      </c>
      <c r="F69">
        <v>122</v>
      </c>
      <c r="G69" t="s">
        <v>69</v>
      </c>
      <c r="I69">
        <v>15377</v>
      </c>
      <c r="J69" t="s">
        <v>91</v>
      </c>
      <c r="K69" t="s">
        <v>157</v>
      </c>
      <c r="M69" t="str">
        <f>Table1[[#This Row],[Winner]]&amp;"/"&amp;Table1[[#This Row],[Lost]]</f>
        <v>Memphis Grizzlies/Milwaukee Bucks</v>
      </c>
      <c r="N69" t="str">
        <f t="shared" si="7"/>
        <v>Memphis Grizzlies</v>
      </c>
      <c r="O69">
        <f t="shared" si="8"/>
        <v>122</v>
      </c>
      <c r="P69" s="8">
        <f t="shared" si="9"/>
        <v>23</v>
      </c>
      <c r="Q69" t="str">
        <f t="shared" si="10"/>
        <v>Milwaukee Bucks</v>
      </c>
      <c r="R69">
        <f t="shared" si="11"/>
        <v>99</v>
      </c>
      <c r="S69" s="3">
        <f t="shared" si="12"/>
        <v>-23</v>
      </c>
    </row>
    <row r="70" spans="1:19" x14ac:dyDescent="0.35">
      <c r="A70" s="1">
        <v>45596</v>
      </c>
      <c r="B70" t="s">
        <v>19</v>
      </c>
      <c r="C70" t="s">
        <v>60</v>
      </c>
      <c r="D70">
        <v>108</v>
      </c>
      <c r="E70" t="s">
        <v>61</v>
      </c>
      <c r="F70">
        <v>102</v>
      </c>
      <c r="G70" t="s">
        <v>69</v>
      </c>
      <c r="I70">
        <v>20011</v>
      </c>
      <c r="J70" t="s">
        <v>87</v>
      </c>
      <c r="K70" t="s">
        <v>149</v>
      </c>
      <c r="M70" t="str">
        <f>Table1[[#This Row],[Winner]]&amp;"/"&amp;Table1[[#This Row],[Lost]]</f>
        <v>Houston Rockets/Dallas Mavericks</v>
      </c>
      <c r="N70" t="str">
        <f t="shared" si="7"/>
        <v>Houston Rockets</v>
      </c>
      <c r="O70">
        <f t="shared" si="8"/>
        <v>108</v>
      </c>
      <c r="P70" s="8">
        <f t="shared" si="9"/>
        <v>6</v>
      </c>
      <c r="Q70" t="str">
        <f t="shared" si="10"/>
        <v>Dallas Mavericks</v>
      </c>
      <c r="R70">
        <f t="shared" si="11"/>
        <v>102</v>
      </c>
      <c r="S70" s="3">
        <f t="shared" si="12"/>
        <v>-6</v>
      </c>
    </row>
    <row r="71" spans="1:19" x14ac:dyDescent="0.35">
      <c r="A71" s="1">
        <v>45596</v>
      </c>
      <c r="B71" t="s">
        <v>16</v>
      </c>
      <c r="C71" t="s">
        <v>52</v>
      </c>
      <c r="D71">
        <v>106</v>
      </c>
      <c r="E71" t="s">
        <v>66</v>
      </c>
      <c r="F71">
        <v>88</v>
      </c>
      <c r="G71" t="s">
        <v>69</v>
      </c>
      <c r="I71">
        <v>18175</v>
      </c>
      <c r="J71" t="s">
        <v>84</v>
      </c>
      <c r="K71" t="s">
        <v>145</v>
      </c>
      <c r="M71" t="str">
        <f>Table1[[#This Row],[Winner]]&amp;"/"&amp;Table1[[#This Row],[Lost]]</f>
        <v>San Antonio Spurs/Utah Jazz</v>
      </c>
      <c r="N71" t="str">
        <f t="shared" si="7"/>
        <v>San Antonio Spurs</v>
      </c>
      <c r="O71">
        <f t="shared" si="8"/>
        <v>106</v>
      </c>
      <c r="P71" s="8">
        <f t="shared" si="9"/>
        <v>18</v>
      </c>
      <c r="Q71" t="str">
        <f t="shared" si="10"/>
        <v>Utah Jazz</v>
      </c>
      <c r="R71">
        <f t="shared" si="11"/>
        <v>88</v>
      </c>
      <c r="S71" s="3">
        <f t="shared" si="12"/>
        <v>-18</v>
      </c>
    </row>
    <row r="72" spans="1:19" x14ac:dyDescent="0.35">
      <c r="A72" s="1">
        <v>45596</v>
      </c>
      <c r="B72" t="s">
        <v>20</v>
      </c>
      <c r="C72" t="s">
        <v>49</v>
      </c>
      <c r="D72">
        <v>125</v>
      </c>
      <c r="E72" t="s">
        <v>57</v>
      </c>
      <c r="F72">
        <v>119</v>
      </c>
      <c r="G72" t="s">
        <v>69</v>
      </c>
      <c r="I72">
        <v>16827</v>
      </c>
      <c r="J72" t="s">
        <v>99</v>
      </c>
      <c r="K72" t="s">
        <v>146</v>
      </c>
      <c r="M72" t="str">
        <f>Table1[[#This Row],[Winner]]&amp;"/"&amp;Table1[[#This Row],[Lost]]</f>
        <v>Phoenix Suns/Los Angeles Clippers</v>
      </c>
      <c r="N72" t="str">
        <f t="shared" si="7"/>
        <v>Phoenix Suns</v>
      </c>
      <c r="O72">
        <f t="shared" si="8"/>
        <v>125</v>
      </c>
      <c r="P72" s="8">
        <f t="shared" si="9"/>
        <v>6</v>
      </c>
      <c r="Q72" t="str">
        <f t="shared" si="10"/>
        <v>Los Angeles Clippers</v>
      </c>
      <c r="R72">
        <f t="shared" si="11"/>
        <v>119</v>
      </c>
      <c r="S72" s="3">
        <f t="shared" si="12"/>
        <v>-6</v>
      </c>
    </row>
    <row r="73" spans="1:19" x14ac:dyDescent="0.35">
      <c r="A73" s="1">
        <v>45597</v>
      </c>
      <c r="B73" t="s">
        <v>14</v>
      </c>
      <c r="C73" t="s">
        <v>51</v>
      </c>
      <c r="D73">
        <v>124</v>
      </c>
      <c r="E73" t="s">
        <v>46</v>
      </c>
      <c r="F73">
        <v>109</v>
      </c>
      <c r="G73" t="s">
        <v>69</v>
      </c>
      <c r="I73">
        <v>18557</v>
      </c>
      <c r="J73" t="s">
        <v>82</v>
      </c>
      <c r="K73" t="s">
        <v>156</v>
      </c>
      <c r="M73" t="str">
        <f>Table1[[#This Row],[Winner]]&amp;"/"&amp;Table1[[#This Row],[Lost]]</f>
        <v>Boston Celtics/Charlotte Hornets</v>
      </c>
      <c r="N73" t="str">
        <f t="shared" si="7"/>
        <v>Boston Celtics</v>
      </c>
      <c r="O73">
        <f t="shared" si="8"/>
        <v>124</v>
      </c>
      <c r="P73" s="8">
        <f t="shared" si="9"/>
        <v>15</v>
      </c>
      <c r="Q73" t="str">
        <f t="shared" si="10"/>
        <v>Charlotte Hornets</v>
      </c>
      <c r="R73">
        <f t="shared" si="11"/>
        <v>109</v>
      </c>
      <c r="S73" s="3">
        <f t="shared" si="12"/>
        <v>-15</v>
      </c>
    </row>
    <row r="74" spans="1:19" x14ac:dyDescent="0.35">
      <c r="A74" s="1">
        <v>45597</v>
      </c>
      <c r="B74" t="s">
        <v>14</v>
      </c>
      <c r="C74" t="s">
        <v>43</v>
      </c>
      <c r="D74">
        <v>109</v>
      </c>
      <c r="E74" t="s">
        <v>45</v>
      </c>
      <c r="F74">
        <v>120</v>
      </c>
      <c r="G74" t="s">
        <v>69</v>
      </c>
      <c r="I74">
        <v>19432</v>
      </c>
      <c r="J74" t="s">
        <v>79</v>
      </c>
      <c r="K74" t="s">
        <v>153</v>
      </c>
      <c r="M74" t="str">
        <f>Table1[[#This Row],[Winner]]&amp;"/"&amp;Table1[[#This Row],[Lost]]</f>
        <v>Cleveland Cavaliers/Orlando Magic</v>
      </c>
      <c r="N74" t="str">
        <f t="shared" si="7"/>
        <v>Cleveland Cavaliers</v>
      </c>
      <c r="O74">
        <f t="shared" si="8"/>
        <v>120</v>
      </c>
      <c r="P74" s="8">
        <f t="shared" si="9"/>
        <v>11</v>
      </c>
      <c r="Q74" t="str">
        <f t="shared" si="10"/>
        <v>Orlando Magic</v>
      </c>
      <c r="R74">
        <f t="shared" si="11"/>
        <v>109</v>
      </c>
      <c r="S74" s="3">
        <f t="shared" si="12"/>
        <v>-11</v>
      </c>
    </row>
    <row r="75" spans="1:19" x14ac:dyDescent="0.35">
      <c r="A75" s="1">
        <v>45597</v>
      </c>
      <c r="B75" t="s">
        <v>14</v>
      </c>
      <c r="C75" t="s">
        <v>39</v>
      </c>
      <c r="D75">
        <v>128</v>
      </c>
      <c r="E75" t="s">
        <v>55</v>
      </c>
      <c r="F75">
        <v>98</v>
      </c>
      <c r="G75" t="s">
        <v>69</v>
      </c>
      <c r="I75">
        <v>17022</v>
      </c>
      <c r="J75" t="s">
        <v>103</v>
      </c>
      <c r="K75" t="s">
        <v>138</v>
      </c>
      <c r="M75" t="str">
        <f>Table1[[#This Row],[Winner]]&amp;"/"&amp;Table1[[#This Row],[Lost]]</f>
        <v>New York Knicks/Detroit Pistons</v>
      </c>
      <c r="N75" t="str">
        <f t="shared" si="7"/>
        <v>New York Knicks</v>
      </c>
      <c r="O75">
        <f t="shared" si="8"/>
        <v>128</v>
      </c>
      <c r="P75" s="8">
        <f t="shared" si="9"/>
        <v>30</v>
      </c>
      <c r="Q75" t="str">
        <f t="shared" si="10"/>
        <v>Detroit Pistons</v>
      </c>
      <c r="R75">
        <f t="shared" si="11"/>
        <v>98</v>
      </c>
      <c r="S75" s="3">
        <f t="shared" si="12"/>
        <v>-30</v>
      </c>
    </row>
    <row r="76" spans="1:19" x14ac:dyDescent="0.35">
      <c r="A76" s="1">
        <v>45597</v>
      </c>
      <c r="B76" t="s">
        <v>12</v>
      </c>
      <c r="C76" t="s">
        <v>62</v>
      </c>
      <c r="D76">
        <v>123</v>
      </c>
      <c r="E76" t="s">
        <v>63</v>
      </c>
      <c r="F76">
        <v>115</v>
      </c>
      <c r="G76" t="s">
        <v>69</v>
      </c>
      <c r="I76">
        <v>15156</v>
      </c>
      <c r="J76" t="s">
        <v>90</v>
      </c>
      <c r="K76" t="s">
        <v>139</v>
      </c>
      <c r="M76" t="str">
        <f>Table1[[#This Row],[Winner]]&amp;"/"&amp;Table1[[#This Row],[Lost]]</f>
        <v>Sacramento Kings/Atlanta Hawks</v>
      </c>
      <c r="N76" t="str">
        <f t="shared" si="7"/>
        <v>Sacramento Kings</v>
      </c>
      <c r="O76">
        <f t="shared" si="8"/>
        <v>123</v>
      </c>
      <c r="P76" s="8">
        <f t="shared" si="9"/>
        <v>8</v>
      </c>
      <c r="Q76" t="str">
        <f t="shared" si="10"/>
        <v>Atlanta Hawks</v>
      </c>
      <c r="R76">
        <f t="shared" si="11"/>
        <v>115</v>
      </c>
      <c r="S76" s="3">
        <f t="shared" si="12"/>
        <v>-8</v>
      </c>
    </row>
    <row r="77" spans="1:19" x14ac:dyDescent="0.35">
      <c r="A77" s="1">
        <v>45597</v>
      </c>
      <c r="B77" t="s">
        <v>12</v>
      </c>
      <c r="C77" t="s">
        <v>47</v>
      </c>
      <c r="D77">
        <v>112</v>
      </c>
      <c r="E77" t="s">
        <v>42</v>
      </c>
      <c r="F77">
        <v>120</v>
      </c>
      <c r="G77" t="s">
        <v>69</v>
      </c>
      <c r="I77">
        <v>17977</v>
      </c>
      <c r="J77" t="s">
        <v>89</v>
      </c>
      <c r="K77" t="s">
        <v>163</v>
      </c>
      <c r="M77" t="str">
        <f>Table1[[#This Row],[Winner]]&amp;"/"&amp;Table1[[#This Row],[Lost]]</f>
        <v>Brooklyn Nets/Chicago Bulls</v>
      </c>
      <c r="N77" t="str">
        <f t="shared" si="7"/>
        <v>Brooklyn Nets</v>
      </c>
      <c r="O77">
        <f t="shared" si="8"/>
        <v>120</v>
      </c>
      <c r="P77" s="8">
        <f t="shared" si="9"/>
        <v>8</v>
      </c>
      <c r="Q77" t="str">
        <f t="shared" si="10"/>
        <v>Chicago Bulls</v>
      </c>
      <c r="R77">
        <f t="shared" si="11"/>
        <v>112</v>
      </c>
      <c r="S77" s="3">
        <f t="shared" si="12"/>
        <v>-8</v>
      </c>
    </row>
    <row r="78" spans="1:19" x14ac:dyDescent="0.35">
      <c r="A78" s="1">
        <v>45597</v>
      </c>
      <c r="B78" t="s">
        <v>12</v>
      </c>
      <c r="C78" t="s">
        <v>68</v>
      </c>
      <c r="D78">
        <v>131</v>
      </c>
      <c r="E78" t="s">
        <v>59</v>
      </c>
      <c r="F78">
        <v>125</v>
      </c>
      <c r="G78" t="s">
        <v>69</v>
      </c>
      <c r="I78">
        <v>19800</v>
      </c>
      <c r="J78" t="s">
        <v>100</v>
      </c>
      <c r="K78" t="s">
        <v>142</v>
      </c>
      <c r="M78" t="str">
        <f>Table1[[#This Row],[Winner]]&amp;"/"&amp;Table1[[#This Row],[Lost]]</f>
        <v>Los Angeles Lakers/Toronto Raptors</v>
      </c>
      <c r="N78" t="str">
        <f t="shared" si="7"/>
        <v>Los Angeles Lakers</v>
      </c>
      <c r="O78">
        <f t="shared" si="8"/>
        <v>131</v>
      </c>
      <c r="P78" s="8">
        <f t="shared" si="9"/>
        <v>6</v>
      </c>
      <c r="Q78" t="str">
        <f t="shared" si="10"/>
        <v>Toronto Raptors</v>
      </c>
      <c r="R78">
        <f t="shared" si="11"/>
        <v>125</v>
      </c>
      <c r="S78" s="3">
        <f t="shared" si="12"/>
        <v>-6</v>
      </c>
    </row>
    <row r="79" spans="1:19" x14ac:dyDescent="0.35">
      <c r="A79" s="1">
        <v>45597</v>
      </c>
      <c r="B79" t="s">
        <v>15</v>
      </c>
      <c r="C79" t="s">
        <v>41</v>
      </c>
      <c r="D79">
        <v>118</v>
      </c>
      <c r="E79" t="s">
        <v>56</v>
      </c>
      <c r="F79">
        <v>125</v>
      </c>
      <c r="G79" t="s">
        <v>69</v>
      </c>
      <c r="I79">
        <v>15133</v>
      </c>
      <c r="J79" t="s">
        <v>84</v>
      </c>
      <c r="K79" t="s">
        <v>144</v>
      </c>
      <c r="M79" t="str">
        <f>Table1[[#This Row],[Winner]]&amp;"/"&amp;Table1[[#This Row],[Lost]]</f>
        <v>New Orleans Pelicans/Indiana Pacers</v>
      </c>
      <c r="N79" t="str">
        <f t="shared" si="7"/>
        <v>New Orleans Pelicans</v>
      </c>
      <c r="O79">
        <f t="shared" si="8"/>
        <v>125</v>
      </c>
      <c r="P79" s="8">
        <f t="shared" si="9"/>
        <v>7</v>
      </c>
      <c r="Q79" t="str">
        <f t="shared" si="10"/>
        <v>Indiana Pacers</v>
      </c>
      <c r="R79">
        <f t="shared" si="11"/>
        <v>118</v>
      </c>
      <c r="S79" s="3">
        <f t="shared" si="12"/>
        <v>-7</v>
      </c>
    </row>
    <row r="80" spans="1:19" x14ac:dyDescent="0.35">
      <c r="A80" s="1">
        <v>45597</v>
      </c>
      <c r="B80" t="s">
        <v>17</v>
      </c>
      <c r="C80" t="s">
        <v>65</v>
      </c>
      <c r="D80">
        <v>116</v>
      </c>
      <c r="E80" t="s">
        <v>40</v>
      </c>
      <c r="F80">
        <v>119</v>
      </c>
      <c r="G80" t="s">
        <v>69</v>
      </c>
      <c r="I80">
        <v>18978</v>
      </c>
      <c r="J80" t="s">
        <v>100</v>
      </c>
      <c r="K80" t="s">
        <v>158</v>
      </c>
      <c r="M80" t="str">
        <f>Table1[[#This Row],[Winner]]&amp;"/"&amp;Table1[[#This Row],[Lost]]</f>
        <v>Minnesota Timberwolves/Denver Nuggets</v>
      </c>
      <c r="N80" t="str">
        <f t="shared" si="7"/>
        <v>Minnesota Timberwolves</v>
      </c>
      <c r="O80">
        <f t="shared" si="8"/>
        <v>119</v>
      </c>
      <c r="P80" s="8">
        <f t="shared" si="9"/>
        <v>3</v>
      </c>
      <c r="Q80" t="str">
        <f t="shared" si="10"/>
        <v>Denver Nuggets</v>
      </c>
      <c r="R80">
        <f t="shared" si="11"/>
        <v>116</v>
      </c>
      <c r="S80" s="3">
        <f t="shared" si="12"/>
        <v>-3</v>
      </c>
    </row>
    <row r="81" spans="1:19" x14ac:dyDescent="0.35">
      <c r="A81" s="1">
        <v>45597</v>
      </c>
      <c r="B81" t="s">
        <v>13</v>
      </c>
      <c r="C81" t="s">
        <v>53</v>
      </c>
      <c r="D81">
        <v>137</v>
      </c>
      <c r="E81" t="s">
        <v>67</v>
      </c>
      <c r="F81">
        <v>114</v>
      </c>
      <c r="G81" t="s">
        <v>69</v>
      </c>
      <c r="I81">
        <v>17815</v>
      </c>
      <c r="J81" t="s">
        <v>80</v>
      </c>
      <c r="K81" t="s">
        <v>147</v>
      </c>
      <c r="M81" t="str">
        <f>Table1[[#This Row],[Winner]]&amp;"/"&amp;Table1[[#This Row],[Lost]]</f>
        <v>Oklahoma City Thunder/Portland Trail Blazers</v>
      </c>
      <c r="N81" t="str">
        <f t="shared" si="7"/>
        <v>Oklahoma City Thunder</v>
      </c>
      <c r="O81">
        <f t="shared" si="8"/>
        <v>137</v>
      </c>
      <c r="P81" s="8">
        <f t="shared" si="9"/>
        <v>23</v>
      </c>
      <c r="Q81" t="str">
        <f t="shared" si="10"/>
        <v>Portland Trail Blazers</v>
      </c>
      <c r="R81">
        <f t="shared" si="11"/>
        <v>114</v>
      </c>
      <c r="S81" s="3">
        <f t="shared" si="12"/>
        <v>-23</v>
      </c>
    </row>
    <row r="82" spans="1:19" x14ac:dyDescent="0.35">
      <c r="A82" s="1">
        <v>45598</v>
      </c>
      <c r="B82" t="s">
        <v>22</v>
      </c>
      <c r="C82" t="s">
        <v>51</v>
      </c>
      <c r="D82">
        <v>113</v>
      </c>
      <c r="E82" t="s">
        <v>46</v>
      </c>
      <c r="F82">
        <v>103</v>
      </c>
      <c r="G82" t="s">
        <v>69</v>
      </c>
      <c r="I82">
        <v>19253</v>
      </c>
      <c r="J82" t="s">
        <v>92</v>
      </c>
      <c r="K82" t="s">
        <v>156</v>
      </c>
      <c r="M82" t="str">
        <f>Table1[[#This Row],[Winner]]&amp;"/"&amp;Table1[[#This Row],[Lost]]</f>
        <v>Boston Celtics/Charlotte Hornets</v>
      </c>
      <c r="N82" t="str">
        <f t="shared" si="7"/>
        <v>Boston Celtics</v>
      </c>
      <c r="O82">
        <f t="shared" si="8"/>
        <v>113</v>
      </c>
      <c r="P82" s="8">
        <f t="shared" si="9"/>
        <v>10</v>
      </c>
      <c r="Q82" t="str">
        <f t="shared" si="10"/>
        <v>Charlotte Hornets</v>
      </c>
      <c r="R82">
        <f t="shared" si="11"/>
        <v>103</v>
      </c>
      <c r="S82" s="3">
        <f t="shared" si="12"/>
        <v>-10</v>
      </c>
    </row>
    <row r="83" spans="1:19" x14ac:dyDescent="0.35">
      <c r="A83" s="1">
        <v>45598</v>
      </c>
      <c r="B83" t="s">
        <v>12</v>
      </c>
      <c r="C83" t="s">
        <v>48</v>
      </c>
      <c r="D83">
        <v>124</v>
      </c>
      <c r="E83" t="s">
        <v>54</v>
      </c>
      <c r="F83">
        <v>107</v>
      </c>
      <c r="G83" t="s">
        <v>69</v>
      </c>
      <c r="I83">
        <v>20066</v>
      </c>
      <c r="J83" t="s">
        <v>91</v>
      </c>
      <c r="K83" t="s">
        <v>141</v>
      </c>
      <c r="M83" t="str">
        <f>Table1[[#This Row],[Winner]]&amp;"/"&amp;Table1[[#This Row],[Lost]]</f>
        <v>Memphis Grizzlies/Philadelphia 76ers</v>
      </c>
      <c r="N83" t="str">
        <f t="shared" si="7"/>
        <v>Memphis Grizzlies</v>
      </c>
      <c r="O83">
        <f t="shared" si="8"/>
        <v>124</v>
      </c>
      <c r="P83" s="8">
        <f t="shared" si="9"/>
        <v>17</v>
      </c>
      <c r="Q83" t="str">
        <f t="shared" si="10"/>
        <v>Philadelphia 76ers</v>
      </c>
      <c r="R83">
        <f t="shared" si="11"/>
        <v>107</v>
      </c>
      <c r="S83" s="3">
        <f t="shared" si="12"/>
        <v>-17</v>
      </c>
    </row>
    <row r="84" spans="1:19" x14ac:dyDescent="0.35">
      <c r="A84" s="1">
        <v>45598</v>
      </c>
      <c r="B84" t="s">
        <v>12</v>
      </c>
      <c r="C84" t="s">
        <v>62</v>
      </c>
      <c r="D84">
        <v>128</v>
      </c>
      <c r="E84" t="s">
        <v>59</v>
      </c>
      <c r="F84">
        <v>131</v>
      </c>
      <c r="G84" t="s">
        <v>69</v>
      </c>
      <c r="H84" t="s">
        <v>70</v>
      </c>
      <c r="I84">
        <v>19815</v>
      </c>
      <c r="J84" t="s">
        <v>104</v>
      </c>
      <c r="K84" t="s">
        <v>142</v>
      </c>
      <c r="M84" t="str">
        <f>Table1[[#This Row],[Winner]]&amp;"/"&amp;Table1[[#This Row],[Lost]]</f>
        <v>Toronto Raptors/Sacramento Kings</v>
      </c>
      <c r="N84" t="str">
        <f t="shared" si="7"/>
        <v>Toronto Raptors</v>
      </c>
      <c r="O84">
        <f t="shared" si="8"/>
        <v>131</v>
      </c>
      <c r="P84" s="8">
        <f t="shared" si="9"/>
        <v>3</v>
      </c>
      <c r="Q84" t="str">
        <f t="shared" si="10"/>
        <v>Sacramento Kings</v>
      </c>
      <c r="R84">
        <f t="shared" si="11"/>
        <v>128</v>
      </c>
      <c r="S84" s="3">
        <f t="shared" si="12"/>
        <v>-3</v>
      </c>
    </row>
    <row r="85" spans="1:19" x14ac:dyDescent="0.35">
      <c r="A85" s="1">
        <v>45598</v>
      </c>
      <c r="B85" t="s">
        <v>15</v>
      </c>
      <c r="C85" t="s">
        <v>50</v>
      </c>
      <c r="D85">
        <v>127</v>
      </c>
      <c r="E85" t="s">
        <v>60</v>
      </c>
      <c r="F85">
        <v>121</v>
      </c>
      <c r="G85" t="s">
        <v>69</v>
      </c>
      <c r="H85" t="s">
        <v>70</v>
      </c>
      <c r="I85">
        <v>18055</v>
      </c>
      <c r="J85" t="s">
        <v>105</v>
      </c>
      <c r="K85" t="s">
        <v>143</v>
      </c>
      <c r="M85" t="str">
        <f>Table1[[#This Row],[Winner]]&amp;"/"&amp;Table1[[#This Row],[Lost]]</f>
        <v>Golden State Warriors/Houston Rockets</v>
      </c>
      <c r="N85" t="str">
        <f t="shared" si="7"/>
        <v>Golden State Warriors</v>
      </c>
      <c r="O85">
        <f t="shared" si="8"/>
        <v>127</v>
      </c>
      <c r="P85" s="8">
        <f t="shared" si="9"/>
        <v>6</v>
      </c>
      <c r="Q85" t="str">
        <f t="shared" si="10"/>
        <v>Houston Rockets</v>
      </c>
      <c r="R85">
        <f t="shared" si="11"/>
        <v>121</v>
      </c>
      <c r="S85" s="3">
        <f t="shared" si="12"/>
        <v>-6</v>
      </c>
    </row>
    <row r="86" spans="1:19" x14ac:dyDescent="0.35">
      <c r="A86" s="1">
        <v>45598</v>
      </c>
      <c r="B86" t="s">
        <v>15</v>
      </c>
      <c r="C86" t="s">
        <v>45</v>
      </c>
      <c r="D86">
        <v>114</v>
      </c>
      <c r="E86" t="s">
        <v>44</v>
      </c>
      <c r="F86">
        <v>113</v>
      </c>
      <c r="G86" t="s">
        <v>69</v>
      </c>
      <c r="I86">
        <v>17341</v>
      </c>
      <c r="J86" t="s">
        <v>99</v>
      </c>
      <c r="K86" t="s">
        <v>155</v>
      </c>
      <c r="M86" t="str">
        <f>Table1[[#This Row],[Winner]]&amp;"/"&amp;Table1[[#This Row],[Lost]]</f>
        <v>Cleveland Cavaliers/Milwaukee Bucks</v>
      </c>
      <c r="N86" t="str">
        <f t="shared" si="7"/>
        <v>Cleveland Cavaliers</v>
      </c>
      <c r="O86">
        <f t="shared" si="8"/>
        <v>114</v>
      </c>
      <c r="P86" s="8">
        <f t="shared" si="9"/>
        <v>1</v>
      </c>
      <c r="Q86" t="str">
        <f t="shared" si="10"/>
        <v>Milwaukee Bucks</v>
      </c>
      <c r="R86">
        <f t="shared" si="11"/>
        <v>113</v>
      </c>
      <c r="S86" s="3">
        <f t="shared" si="12"/>
        <v>-1</v>
      </c>
    </row>
    <row r="87" spans="1:19" x14ac:dyDescent="0.35">
      <c r="A87" s="1">
        <v>45598</v>
      </c>
      <c r="B87" t="s">
        <v>15</v>
      </c>
      <c r="C87" t="s">
        <v>40</v>
      </c>
      <c r="D87">
        <v>103</v>
      </c>
      <c r="E87" t="s">
        <v>52</v>
      </c>
      <c r="F87">
        <v>113</v>
      </c>
      <c r="G87" t="s">
        <v>69</v>
      </c>
      <c r="I87">
        <v>18257</v>
      </c>
      <c r="J87" t="s">
        <v>91</v>
      </c>
      <c r="K87" t="s">
        <v>160</v>
      </c>
      <c r="M87" t="str">
        <f>Table1[[#This Row],[Winner]]&amp;"/"&amp;Table1[[#This Row],[Lost]]</f>
        <v>San Antonio Spurs/Minnesota Timberwolves</v>
      </c>
      <c r="N87" t="str">
        <f t="shared" si="7"/>
        <v>San Antonio Spurs</v>
      </c>
      <c r="O87">
        <f t="shared" si="8"/>
        <v>113</v>
      </c>
      <c r="P87" s="8">
        <f t="shared" si="9"/>
        <v>10</v>
      </c>
      <c r="Q87" t="str">
        <f t="shared" si="10"/>
        <v>Minnesota Timberwolves</v>
      </c>
      <c r="R87">
        <f t="shared" si="11"/>
        <v>103</v>
      </c>
      <c r="S87" s="3">
        <f t="shared" si="12"/>
        <v>-10</v>
      </c>
    </row>
    <row r="88" spans="1:19" x14ac:dyDescent="0.35">
      <c r="A88" s="1">
        <v>45598</v>
      </c>
      <c r="B88" t="s">
        <v>17</v>
      </c>
      <c r="C88" t="s">
        <v>58</v>
      </c>
      <c r="D88">
        <v>118</v>
      </c>
      <c r="E88" t="s">
        <v>64</v>
      </c>
      <c r="F88">
        <v>98</v>
      </c>
      <c r="G88" t="s">
        <v>69</v>
      </c>
      <c r="I88">
        <v>20328</v>
      </c>
      <c r="J88" t="s">
        <v>90</v>
      </c>
      <c r="K88" t="s">
        <v>166</v>
      </c>
      <c r="M88" t="str">
        <f>Table1[[#This Row],[Winner]]&amp;"/"&amp;Table1[[#This Row],[Lost]]</f>
        <v>Miami Heat/Washington Wizards</v>
      </c>
      <c r="N88" t="str">
        <f t="shared" si="7"/>
        <v>Miami Heat</v>
      </c>
      <c r="O88">
        <f t="shared" si="8"/>
        <v>118</v>
      </c>
      <c r="P88" s="8">
        <f t="shared" si="9"/>
        <v>20</v>
      </c>
      <c r="Q88" t="str">
        <f t="shared" si="10"/>
        <v>Washington Wizards</v>
      </c>
      <c r="R88">
        <f t="shared" si="11"/>
        <v>98</v>
      </c>
      <c r="S88" s="3">
        <f t="shared" si="12"/>
        <v>-20</v>
      </c>
    </row>
    <row r="89" spans="1:19" x14ac:dyDescent="0.35">
      <c r="A89" s="1">
        <v>45598</v>
      </c>
      <c r="B89" t="s">
        <v>13</v>
      </c>
      <c r="C89" t="s">
        <v>66</v>
      </c>
      <c r="D89">
        <v>103</v>
      </c>
      <c r="E89" t="s">
        <v>65</v>
      </c>
      <c r="F89">
        <v>129</v>
      </c>
      <c r="G89" t="s">
        <v>69</v>
      </c>
      <c r="I89">
        <v>19702</v>
      </c>
      <c r="J89" t="s">
        <v>77</v>
      </c>
      <c r="K89" t="s">
        <v>151</v>
      </c>
      <c r="M89" t="str">
        <f>Table1[[#This Row],[Winner]]&amp;"/"&amp;Table1[[#This Row],[Lost]]</f>
        <v>Denver Nuggets/Utah Jazz</v>
      </c>
      <c r="N89" t="str">
        <f t="shared" si="7"/>
        <v>Denver Nuggets</v>
      </c>
      <c r="O89">
        <f t="shared" si="8"/>
        <v>129</v>
      </c>
      <c r="P89" s="8">
        <f t="shared" si="9"/>
        <v>26</v>
      </c>
      <c r="Q89" t="str">
        <f t="shared" si="10"/>
        <v>Utah Jazz</v>
      </c>
      <c r="R89">
        <f t="shared" si="11"/>
        <v>103</v>
      </c>
      <c r="S89" s="3">
        <f t="shared" si="12"/>
        <v>-26</v>
      </c>
    </row>
    <row r="90" spans="1:19" x14ac:dyDescent="0.35">
      <c r="A90" s="1">
        <v>45598</v>
      </c>
      <c r="B90" t="s">
        <v>13</v>
      </c>
      <c r="C90" t="s">
        <v>67</v>
      </c>
      <c r="D90">
        <v>97</v>
      </c>
      <c r="E90" t="s">
        <v>49</v>
      </c>
      <c r="F90">
        <v>103</v>
      </c>
      <c r="G90" t="s">
        <v>69</v>
      </c>
      <c r="I90">
        <v>17071</v>
      </c>
      <c r="J90" t="s">
        <v>106</v>
      </c>
      <c r="K90" t="s">
        <v>161</v>
      </c>
      <c r="M90" t="str">
        <f>Table1[[#This Row],[Winner]]&amp;"/"&amp;Table1[[#This Row],[Lost]]</f>
        <v>Phoenix Suns/Portland Trail Blazers</v>
      </c>
      <c r="N90" t="str">
        <f t="shared" si="7"/>
        <v>Phoenix Suns</v>
      </c>
      <c r="O90">
        <f t="shared" si="8"/>
        <v>103</v>
      </c>
      <c r="P90" s="8">
        <f t="shared" si="9"/>
        <v>6</v>
      </c>
      <c r="Q90" t="str">
        <f t="shared" si="10"/>
        <v>Portland Trail Blazers</v>
      </c>
      <c r="R90">
        <f t="shared" si="11"/>
        <v>97</v>
      </c>
      <c r="S90" s="3">
        <f t="shared" si="12"/>
        <v>-6</v>
      </c>
    </row>
    <row r="91" spans="1:19" x14ac:dyDescent="0.35">
      <c r="A91" s="1">
        <v>45598</v>
      </c>
      <c r="B91" t="s">
        <v>20</v>
      </c>
      <c r="C91" t="s">
        <v>53</v>
      </c>
      <c r="D91">
        <v>105</v>
      </c>
      <c r="E91" t="s">
        <v>57</v>
      </c>
      <c r="F91">
        <v>92</v>
      </c>
      <c r="G91" t="s">
        <v>69</v>
      </c>
      <c r="I91">
        <v>16827</v>
      </c>
      <c r="J91" t="s">
        <v>80</v>
      </c>
      <c r="K91" t="s">
        <v>146</v>
      </c>
      <c r="M91" t="str">
        <f>Table1[[#This Row],[Winner]]&amp;"/"&amp;Table1[[#This Row],[Lost]]</f>
        <v>Oklahoma City Thunder/Los Angeles Clippers</v>
      </c>
      <c r="N91" t="str">
        <f t="shared" si="7"/>
        <v>Oklahoma City Thunder</v>
      </c>
      <c r="O91">
        <f t="shared" si="8"/>
        <v>105</v>
      </c>
      <c r="P91" s="8">
        <f t="shared" si="9"/>
        <v>13</v>
      </c>
      <c r="Q91" t="str">
        <f t="shared" si="10"/>
        <v>Los Angeles Clippers</v>
      </c>
      <c r="R91">
        <f t="shared" si="11"/>
        <v>92</v>
      </c>
      <c r="S91" s="3">
        <f t="shared" si="12"/>
        <v>-13</v>
      </c>
    </row>
    <row r="92" spans="1:19" x14ac:dyDescent="0.35">
      <c r="A92" s="1">
        <v>45599</v>
      </c>
      <c r="B92" t="s">
        <v>21</v>
      </c>
      <c r="C92" t="s">
        <v>55</v>
      </c>
      <c r="D92">
        <v>106</v>
      </c>
      <c r="E92" t="s">
        <v>42</v>
      </c>
      <c r="F92">
        <v>92</v>
      </c>
      <c r="G92" t="s">
        <v>69</v>
      </c>
      <c r="I92">
        <v>17086</v>
      </c>
      <c r="J92" t="s">
        <v>83</v>
      </c>
      <c r="K92" t="s">
        <v>163</v>
      </c>
      <c r="M92" t="str">
        <f>Table1[[#This Row],[Winner]]&amp;"/"&amp;Table1[[#This Row],[Lost]]</f>
        <v>Detroit Pistons/Brooklyn Nets</v>
      </c>
      <c r="N92" t="str">
        <f t="shared" si="7"/>
        <v>Detroit Pistons</v>
      </c>
      <c r="O92">
        <f t="shared" si="8"/>
        <v>106</v>
      </c>
      <c r="P92" s="8">
        <f t="shared" si="9"/>
        <v>14</v>
      </c>
      <c r="Q92" t="str">
        <f t="shared" si="10"/>
        <v>Brooklyn Nets</v>
      </c>
      <c r="R92">
        <f t="shared" si="11"/>
        <v>92</v>
      </c>
      <c r="S92" s="3">
        <f t="shared" si="12"/>
        <v>-14</v>
      </c>
    </row>
    <row r="93" spans="1:19" x14ac:dyDescent="0.35">
      <c r="A93" s="1">
        <v>45599</v>
      </c>
      <c r="B93" t="s">
        <v>14</v>
      </c>
      <c r="C93" t="s">
        <v>63</v>
      </c>
      <c r="D93">
        <v>126</v>
      </c>
      <c r="E93" t="s">
        <v>56</v>
      </c>
      <c r="F93">
        <v>111</v>
      </c>
      <c r="G93" t="s">
        <v>69</v>
      </c>
      <c r="I93">
        <v>15505</v>
      </c>
      <c r="J93" t="s">
        <v>89</v>
      </c>
      <c r="K93" t="s">
        <v>144</v>
      </c>
      <c r="M93" t="str">
        <f>Table1[[#This Row],[Winner]]&amp;"/"&amp;Table1[[#This Row],[Lost]]</f>
        <v>Atlanta Hawks/New Orleans Pelicans</v>
      </c>
      <c r="N93" t="str">
        <f t="shared" si="7"/>
        <v>Atlanta Hawks</v>
      </c>
      <c r="O93">
        <f t="shared" si="8"/>
        <v>126</v>
      </c>
      <c r="P93" s="8">
        <f t="shared" si="9"/>
        <v>15</v>
      </c>
      <c r="Q93" t="str">
        <f t="shared" si="10"/>
        <v>New Orleans Pelicans</v>
      </c>
      <c r="R93">
        <f t="shared" si="11"/>
        <v>111</v>
      </c>
      <c r="S93" s="3">
        <f t="shared" si="12"/>
        <v>-15</v>
      </c>
    </row>
    <row r="94" spans="1:19" x14ac:dyDescent="0.35">
      <c r="A94" s="1">
        <v>45599</v>
      </c>
      <c r="B94" t="s">
        <v>12</v>
      </c>
      <c r="C94" t="s">
        <v>43</v>
      </c>
      <c r="D94">
        <v>85</v>
      </c>
      <c r="E94" t="s">
        <v>61</v>
      </c>
      <c r="F94">
        <v>108</v>
      </c>
      <c r="G94" t="s">
        <v>69</v>
      </c>
      <c r="I94">
        <v>19977</v>
      </c>
      <c r="J94" t="s">
        <v>94</v>
      </c>
      <c r="K94" t="s">
        <v>149</v>
      </c>
      <c r="M94" t="str">
        <f>Table1[[#This Row],[Winner]]&amp;"/"&amp;Table1[[#This Row],[Lost]]</f>
        <v>Dallas Mavericks/Orlando Magic</v>
      </c>
      <c r="N94" t="str">
        <f t="shared" si="7"/>
        <v>Dallas Mavericks</v>
      </c>
      <c r="O94">
        <f t="shared" si="8"/>
        <v>108</v>
      </c>
      <c r="P94" s="8">
        <f t="shared" si="9"/>
        <v>23</v>
      </c>
      <c r="Q94" t="str">
        <f t="shared" si="10"/>
        <v>Orlando Magic</v>
      </c>
      <c r="R94">
        <f t="shared" si="11"/>
        <v>85</v>
      </c>
      <c r="S94" s="3">
        <f t="shared" si="12"/>
        <v>-23</v>
      </c>
    </row>
    <row r="95" spans="1:19" x14ac:dyDescent="0.35">
      <c r="A95" s="1">
        <v>45600</v>
      </c>
      <c r="B95" t="s">
        <v>14</v>
      </c>
      <c r="C95" t="s">
        <v>44</v>
      </c>
      <c r="D95">
        <v>114</v>
      </c>
      <c r="E95" t="s">
        <v>45</v>
      </c>
      <c r="F95">
        <v>116</v>
      </c>
      <c r="G95" t="s">
        <v>69</v>
      </c>
      <c r="I95">
        <v>19432</v>
      </c>
      <c r="J95" t="s">
        <v>107</v>
      </c>
      <c r="K95" t="s">
        <v>153</v>
      </c>
      <c r="M95" t="str">
        <f>Table1[[#This Row],[Winner]]&amp;"/"&amp;Table1[[#This Row],[Lost]]</f>
        <v>Cleveland Cavaliers/Milwaukee Bucks</v>
      </c>
      <c r="N95" t="str">
        <f t="shared" si="7"/>
        <v>Cleveland Cavaliers</v>
      </c>
      <c r="O95">
        <f t="shared" si="8"/>
        <v>116</v>
      </c>
      <c r="P95" s="8">
        <f t="shared" si="9"/>
        <v>2</v>
      </c>
      <c r="Q95" t="str">
        <f t="shared" si="10"/>
        <v>Milwaukee Bucks</v>
      </c>
      <c r="R95">
        <f t="shared" si="11"/>
        <v>114</v>
      </c>
      <c r="S95" s="3">
        <f t="shared" si="12"/>
        <v>-2</v>
      </c>
    </row>
    <row r="96" spans="1:19" x14ac:dyDescent="0.35">
      <c r="A96" s="1">
        <v>45600</v>
      </c>
      <c r="B96" t="s">
        <v>23</v>
      </c>
      <c r="C96" t="s">
        <v>50</v>
      </c>
      <c r="D96">
        <v>125</v>
      </c>
      <c r="E96" t="s">
        <v>64</v>
      </c>
      <c r="F96">
        <v>112</v>
      </c>
      <c r="G96" t="s">
        <v>69</v>
      </c>
      <c r="I96">
        <v>15674</v>
      </c>
      <c r="J96" t="s">
        <v>79</v>
      </c>
      <c r="K96" t="s">
        <v>148</v>
      </c>
      <c r="M96" t="str">
        <f>Table1[[#This Row],[Winner]]&amp;"/"&amp;Table1[[#This Row],[Lost]]</f>
        <v>Golden State Warriors/Washington Wizards</v>
      </c>
      <c r="N96" t="str">
        <f t="shared" si="7"/>
        <v>Golden State Warriors</v>
      </c>
      <c r="O96">
        <f t="shared" si="8"/>
        <v>125</v>
      </c>
      <c r="P96" s="8">
        <f t="shared" si="9"/>
        <v>13</v>
      </c>
      <c r="Q96" t="str">
        <f t="shared" si="10"/>
        <v>Washington Wizards</v>
      </c>
      <c r="R96">
        <f t="shared" si="11"/>
        <v>112</v>
      </c>
      <c r="S96" s="3">
        <f t="shared" si="12"/>
        <v>-13</v>
      </c>
    </row>
    <row r="97" spans="1:19" x14ac:dyDescent="0.35">
      <c r="A97" s="1">
        <v>45600</v>
      </c>
      <c r="B97" t="s">
        <v>12</v>
      </c>
      <c r="C97" t="s">
        <v>68</v>
      </c>
      <c r="D97">
        <v>103</v>
      </c>
      <c r="E97" t="s">
        <v>55</v>
      </c>
      <c r="F97">
        <v>115</v>
      </c>
      <c r="G97" t="s">
        <v>69</v>
      </c>
      <c r="I97">
        <v>20062</v>
      </c>
      <c r="J97" t="s">
        <v>99</v>
      </c>
      <c r="K97" t="s">
        <v>138</v>
      </c>
      <c r="M97" t="str">
        <f>Table1[[#This Row],[Winner]]&amp;"/"&amp;Table1[[#This Row],[Lost]]</f>
        <v>Detroit Pistons/Los Angeles Lakers</v>
      </c>
      <c r="N97" t="str">
        <f t="shared" si="7"/>
        <v>Detroit Pistons</v>
      </c>
      <c r="O97">
        <f t="shared" si="8"/>
        <v>115</v>
      </c>
      <c r="P97" s="8">
        <f t="shared" si="9"/>
        <v>12</v>
      </c>
      <c r="Q97" t="str">
        <f t="shared" si="10"/>
        <v>Los Angeles Lakers</v>
      </c>
      <c r="R97">
        <f t="shared" si="11"/>
        <v>103</v>
      </c>
      <c r="S97" s="3">
        <f t="shared" si="12"/>
        <v>-12</v>
      </c>
    </row>
    <row r="98" spans="1:19" x14ac:dyDescent="0.35">
      <c r="A98" s="1">
        <v>45600</v>
      </c>
      <c r="B98" t="s">
        <v>24</v>
      </c>
      <c r="C98" t="s">
        <v>51</v>
      </c>
      <c r="D98">
        <v>123</v>
      </c>
      <c r="E98" t="s">
        <v>63</v>
      </c>
      <c r="F98">
        <v>93</v>
      </c>
      <c r="G98" t="s">
        <v>69</v>
      </c>
      <c r="I98">
        <v>15031</v>
      </c>
      <c r="J98" t="s">
        <v>108</v>
      </c>
      <c r="K98" t="s">
        <v>139</v>
      </c>
      <c r="M98" t="str">
        <f>Table1[[#This Row],[Winner]]&amp;"/"&amp;Table1[[#This Row],[Lost]]</f>
        <v>Boston Celtics/Atlanta Hawks</v>
      </c>
      <c r="N98" t="str">
        <f t="shared" si="7"/>
        <v>Boston Celtics</v>
      </c>
      <c r="O98">
        <f t="shared" si="8"/>
        <v>123</v>
      </c>
      <c r="P98" s="8">
        <f t="shared" si="9"/>
        <v>30</v>
      </c>
      <c r="Q98" t="str">
        <f t="shared" si="10"/>
        <v>Atlanta Hawks</v>
      </c>
      <c r="R98">
        <f t="shared" si="11"/>
        <v>93</v>
      </c>
      <c r="S98" s="3">
        <f t="shared" si="12"/>
        <v>-30</v>
      </c>
    </row>
    <row r="99" spans="1:19" x14ac:dyDescent="0.35">
      <c r="A99" s="1">
        <v>45600</v>
      </c>
      <c r="B99" t="s">
        <v>15</v>
      </c>
      <c r="C99" t="s">
        <v>48</v>
      </c>
      <c r="D99">
        <v>104</v>
      </c>
      <c r="E99" t="s">
        <v>42</v>
      </c>
      <c r="F99">
        <v>106</v>
      </c>
      <c r="G99" t="s">
        <v>69</v>
      </c>
      <c r="I99">
        <v>18088</v>
      </c>
      <c r="J99" t="s">
        <v>109</v>
      </c>
      <c r="K99" t="s">
        <v>163</v>
      </c>
      <c r="M99" t="str">
        <f>Table1[[#This Row],[Winner]]&amp;"/"&amp;Table1[[#This Row],[Lost]]</f>
        <v>Brooklyn Nets/Memphis Grizzlies</v>
      </c>
      <c r="N99" t="str">
        <f t="shared" si="7"/>
        <v>Brooklyn Nets</v>
      </c>
      <c r="O99">
        <f t="shared" si="8"/>
        <v>106</v>
      </c>
      <c r="P99" s="8">
        <f t="shared" si="9"/>
        <v>2</v>
      </c>
      <c r="Q99" t="str">
        <f t="shared" si="10"/>
        <v>Memphis Grizzlies</v>
      </c>
      <c r="R99">
        <f t="shared" si="11"/>
        <v>104</v>
      </c>
      <c r="S99" s="3">
        <f t="shared" si="12"/>
        <v>-2</v>
      </c>
    </row>
    <row r="100" spans="1:19" x14ac:dyDescent="0.35">
      <c r="A100" s="1">
        <v>45600</v>
      </c>
      <c r="B100" t="s">
        <v>25</v>
      </c>
      <c r="C100" t="s">
        <v>62</v>
      </c>
      <c r="D100">
        <v>111</v>
      </c>
      <c r="E100" t="s">
        <v>58</v>
      </c>
      <c r="F100">
        <v>110</v>
      </c>
      <c r="G100" t="s">
        <v>69</v>
      </c>
      <c r="I100">
        <v>19604</v>
      </c>
      <c r="J100" t="s">
        <v>79</v>
      </c>
      <c r="K100" t="s">
        <v>140</v>
      </c>
      <c r="M100" t="str">
        <f>Table1[[#This Row],[Winner]]&amp;"/"&amp;Table1[[#This Row],[Lost]]</f>
        <v>Sacramento Kings/Miami Heat</v>
      </c>
      <c r="N100" t="str">
        <f t="shared" si="7"/>
        <v>Sacramento Kings</v>
      </c>
      <c r="O100">
        <f t="shared" si="8"/>
        <v>111</v>
      </c>
      <c r="P100" s="8">
        <f t="shared" si="9"/>
        <v>1</v>
      </c>
      <c r="Q100" t="str">
        <f t="shared" si="10"/>
        <v>Miami Heat</v>
      </c>
      <c r="R100">
        <f t="shared" si="11"/>
        <v>110</v>
      </c>
      <c r="S100" s="3">
        <f t="shared" si="12"/>
        <v>-1</v>
      </c>
    </row>
    <row r="101" spans="1:19" x14ac:dyDescent="0.35">
      <c r="A101" s="1">
        <v>45600</v>
      </c>
      <c r="B101" t="s">
        <v>19</v>
      </c>
      <c r="C101" t="s">
        <v>66</v>
      </c>
      <c r="D101">
        <v>135</v>
      </c>
      <c r="E101" t="s">
        <v>47</v>
      </c>
      <c r="F101">
        <v>126</v>
      </c>
      <c r="G101" t="s">
        <v>69</v>
      </c>
      <c r="I101">
        <v>19621</v>
      </c>
      <c r="J101" t="s">
        <v>83</v>
      </c>
      <c r="K101" t="s">
        <v>159</v>
      </c>
      <c r="M101" t="str">
        <f>Table1[[#This Row],[Winner]]&amp;"/"&amp;Table1[[#This Row],[Lost]]</f>
        <v>Utah Jazz/Chicago Bulls</v>
      </c>
      <c r="N101" t="str">
        <f t="shared" si="7"/>
        <v>Utah Jazz</v>
      </c>
      <c r="O101">
        <f t="shared" si="8"/>
        <v>135</v>
      </c>
      <c r="P101" s="8">
        <f t="shared" si="9"/>
        <v>9</v>
      </c>
      <c r="Q101" t="str">
        <f t="shared" si="10"/>
        <v>Chicago Bulls</v>
      </c>
      <c r="R101">
        <f t="shared" si="11"/>
        <v>126</v>
      </c>
      <c r="S101" s="3">
        <f t="shared" si="12"/>
        <v>-9</v>
      </c>
    </row>
    <row r="102" spans="1:19" x14ac:dyDescent="0.35">
      <c r="A102" s="1">
        <v>45600</v>
      </c>
      <c r="B102" t="s">
        <v>26</v>
      </c>
      <c r="C102" t="s">
        <v>39</v>
      </c>
      <c r="D102">
        <v>97</v>
      </c>
      <c r="E102" t="s">
        <v>60</v>
      </c>
      <c r="F102">
        <v>109</v>
      </c>
      <c r="G102" t="s">
        <v>69</v>
      </c>
      <c r="I102">
        <v>16417</v>
      </c>
      <c r="J102" t="s">
        <v>106</v>
      </c>
      <c r="K102" t="s">
        <v>143</v>
      </c>
      <c r="M102" t="str">
        <f>Table1[[#This Row],[Winner]]&amp;"/"&amp;Table1[[#This Row],[Lost]]</f>
        <v>Houston Rockets/New York Knicks</v>
      </c>
      <c r="N102" t="str">
        <f t="shared" si="7"/>
        <v>Houston Rockets</v>
      </c>
      <c r="O102">
        <f t="shared" si="8"/>
        <v>109</v>
      </c>
      <c r="P102" s="8">
        <f t="shared" si="9"/>
        <v>12</v>
      </c>
      <c r="Q102" t="str">
        <f t="shared" si="10"/>
        <v>New York Knicks</v>
      </c>
      <c r="R102">
        <f t="shared" si="11"/>
        <v>97</v>
      </c>
      <c r="S102" s="3">
        <f t="shared" si="12"/>
        <v>-12</v>
      </c>
    </row>
    <row r="103" spans="1:19" x14ac:dyDescent="0.35">
      <c r="A103" s="1">
        <v>45600</v>
      </c>
      <c r="B103" t="s">
        <v>16</v>
      </c>
      <c r="C103" t="s">
        <v>46</v>
      </c>
      <c r="D103">
        <v>93</v>
      </c>
      <c r="E103" t="s">
        <v>40</v>
      </c>
      <c r="F103">
        <v>114</v>
      </c>
      <c r="G103" t="s">
        <v>69</v>
      </c>
      <c r="I103">
        <v>18978</v>
      </c>
      <c r="J103" t="s">
        <v>99</v>
      </c>
      <c r="K103" t="s">
        <v>158</v>
      </c>
      <c r="M103" t="str">
        <f>Table1[[#This Row],[Winner]]&amp;"/"&amp;Table1[[#This Row],[Lost]]</f>
        <v>Minnesota Timberwolves/Charlotte Hornets</v>
      </c>
      <c r="N103" t="str">
        <f t="shared" si="7"/>
        <v>Minnesota Timberwolves</v>
      </c>
      <c r="O103">
        <f t="shared" si="8"/>
        <v>114</v>
      </c>
      <c r="P103" s="8">
        <f t="shared" si="9"/>
        <v>21</v>
      </c>
      <c r="Q103" t="str">
        <f t="shared" si="10"/>
        <v>Charlotte Hornets</v>
      </c>
      <c r="R103">
        <f t="shared" si="11"/>
        <v>93</v>
      </c>
      <c r="S103" s="3">
        <f t="shared" si="12"/>
        <v>-21</v>
      </c>
    </row>
    <row r="104" spans="1:19" x14ac:dyDescent="0.35">
      <c r="A104" s="1">
        <v>45600</v>
      </c>
      <c r="B104" t="s">
        <v>27</v>
      </c>
      <c r="C104" t="s">
        <v>43</v>
      </c>
      <c r="D104">
        <v>86</v>
      </c>
      <c r="E104" t="s">
        <v>53</v>
      </c>
      <c r="F104">
        <v>102</v>
      </c>
      <c r="G104" t="s">
        <v>69</v>
      </c>
      <c r="I104">
        <v>17044</v>
      </c>
      <c r="J104" t="s">
        <v>99</v>
      </c>
      <c r="K104" t="s">
        <v>164</v>
      </c>
      <c r="M104" t="str">
        <f>Table1[[#This Row],[Winner]]&amp;"/"&amp;Table1[[#This Row],[Lost]]</f>
        <v>Oklahoma City Thunder/Orlando Magic</v>
      </c>
      <c r="N104" t="str">
        <f t="shared" si="7"/>
        <v>Oklahoma City Thunder</v>
      </c>
      <c r="O104">
        <f t="shared" si="8"/>
        <v>102</v>
      </c>
      <c r="P104" s="8">
        <f t="shared" si="9"/>
        <v>16</v>
      </c>
      <c r="Q104" t="str">
        <f t="shared" si="10"/>
        <v>Orlando Magic</v>
      </c>
      <c r="R104">
        <f t="shared" si="11"/>
        <v>86</v>
      </c>
      <c r="S104" s="3">
        <f t="shared" si="12"/>
        <v>-16</v>
      </c>
    </row>
    <row r="105" spans="1:19" x14ac:dyDescent="0.35">
      <c r="A105" s="1">
        <v>45600</v>
      </c>
      <c r="B105" t="s">
        <v>17</v>
      </c>
      <c r="C105" t="s">
        <v>67</v>
      </c>
      <c r="D105">
        <v>118</v>
      </c>
      <c r="E105" t="s">
        <v>56</v>
      </c>
      <c r="F105">
        <v>100</v>
      </c>
      <c r="G105" t="s">
        <v>69</v>
      </c>
      <c r="I105">
        <v>14932</v>
      </c>
      <c r="J105" t="s">
        <v>89</v>
      </c>
      <c r="K105" t="s">
        <v>144</v>
      </c>
      <c r="M105" t="str">
        <f>Table1[[#This Row],[Winner]]&amp;"/"&amp;Table1[[#This Row],[Lost]]</f>
        <v>Portland Trail Blazers/New Orleans Pelicans</v>
      </c>
      <c r="N105" t="str">
        <f t="shared" si="7"/>
        <v>Portland Trail Blazers</v>
      </c>
      <c r="O105">
        <f t="shared" si="8"/>
        <v>118</v>
      </c>
      <c r="P105" s="8">
        <f t="shared" si="9"/>
        <v>18</v>
      </c>
      <c r="Q105" t="str">
        <f t="shared" si="10"/>
        <v>New Orleans Pelicans</v>
      </c>
      <c r="R105">
        <f t="shared" si="11"/>
        <v>100</v>
      </c>
      <c r="S105" s="3">
        <f t="shared" si="12"/>
        <v>-18</v>
      </c>
    </row>
    <row r="106" spans="1:19" x14ac:dyDescent="0.35">
      <c r="A106" s="1">
        <v>45600</v>
      </c>
      <c r="B106" t="s">
        <v>28</v>
      </c>
      <c r="C106" t="s">
        <v>41</v>
      </c>
      <c r="D106">
        <v>134</v>
      </c>
      <c r="E106" t="s">
        <v>61</v>
      </c>
      <c r="F106">
        <v>127</v>
      </c>
      <c r="G106" t="s">
        <v>69</v>
      </c>
      <c r="I106">
        <v>19613</v>
      </c>
      <c r="J106" t="s">
        <v>91</v>
      </c>
      <c r="K106" t="s">
        <v>149</v>
      </c>
      <c r="M106" t="str">
        <f>Table1[[#This Row],[Winner]]&amp;"/"&amp;Table1[[#This Row],[Lost]]</f>
        <v>Indiana Pacers/Dallas Mavericks</v>
      </c>
      <c r="N106" t="str">
        <f t="shared" si="7"/>
        <v>Indiana Pacers</v>
      </c>
      <c r="O106">
        <f t="shared" si="8"/>
        <v>134</v>
      </c>
      <c r="P106" s="8">
        <f t="shared" si="9"/>
        <v>7</v>
      </c>
      <c r="Q106" t="str">
        <f t="shared" si="10"/>
        <v>Dallas Mavericks</v>
      </c>
      <c r="R106">
        <f t="shared" si="11"/>
        <v>127</v>
      </c>
      <c r="S106" s="3">
        <f t="shared" si="12"/>
        <v>-7</v>
      </c>
    </row>
    <row r="107" spans="1:19" x14ac:dyDescent="0.35">
      <c r="A107" s="1">
        <v>45600</v>
      </c>
      <c r="B107" t="s">
        <v>13</v>
      </c>
      <c r="C107" t="s">
        <v>59</v>
      </c>
      <c r="D107">
        <v>119</v>
      </c>
      <c r="E107" t="s">
        <v>65</v>
      </c>
      <c r="F107">
        <v>121</v>
      </c>
      <c r="G107" t="s">
        <v>69</v>
      </c>
      <c r="I107">
        <v>19525</v>
      </c>
      <c r="J107" t="s">
        <v>94</v>
      </c>
      <c r="K107" t="s">
        <v>151</v>
      </c>
      <c r="M107" t="str">
        <f>Table1[[#This Row],[Winner]]&amp;"/"&amp;Table1[[#This Row],[Lost]]</f>
        <v>Denver Nuggets/Toronto Raptors</v>
      </c>
      <c r="N107" t="str">
        <f t="shared" si="7"/>
        <v>Denver Nuggets</v>
      </c>
      <c r="O107">
        <f t="shared" si="8"/>
        <v>121</v>
      </c>
      <c r="P107" s="8">
        <f t="shared" si="9"/>
        <v>2</v>
      </c>
      <c r="Q107" t="str">
        <f t="shared" si="10"/>
        <v>Toronto Raptors</v>
      </c>
      <c r="R107">
        <f t="shared" si="11"/>
        <v>119</v>
      </c>
      <c r="S107" s="3">
        <f t="shared" si="12"/>
        <v>-2</v>
      </c>
    </row>
    <row r="108" spans="1:19" x14ac:dyDescent="0.35">
      <c r="A108" s="1">
        <v>45600</v>
      </c>
      <c r="B108" t="s">
        <v>29</v>
      </c>
      <c r="C108" t="s">
        <v>54</v>
      </c>
      <c r="D108">
        <v>116</v>
      </c>
      <c r="E108" t="s">
        <v>49</v>
      </c>
      <c r="F108">
        <v>118</v>
      </c>
      <c r="G108" t="s">
        <v>69</v>
      </c>
      <c r="I108">
        <v>17071</v>
      </c>
      <c r="J108" t="s">
        <v>78</v>
      </c>
      <c r="K108" t="s">
        <v>161</v>
      </c>
      <c r="M108" t="str">
        <f>Table1[[#This Row],[Winner]]&amp;"/"&amp;Table1[[#This Row],[Lost]]</f>
        <v>Phoenix Suns/Philadelphia 76ers</v>
      </c>
      <c r="N108" t="str">
        <f t="shared" si="7"/>
        <v>Phoenix Suns</v>
      </c>
      <c r="O108">
        <f t="shared" si="8"/>
        <v>118</v>
      </c>
      <c r="P108" s="8">
        <f t="shared" si="9"/>
        <v>2</v>
      </c>
      <c r="Q108" t="str">
        <f t="shared" si="10"/>
        <v>Philadelphia 76ers</v>
      </c>
      <c r="R108">
        <f t="shared" si="11"/>
        <v>116</v>
      </c>
      <c r="S108" s="3">
        <f t="shared" si="12"/>
        <v>-2</v>
      </c>
    </row>
    <row r="109" spans="1:19" x14ac:dyDescent="0.35">
      <c r="A109" s="1">
        <v>45600</v>
      </c>
      <c r="B109" t="s">
        <v>20</v>
      </c>
      <c r="C109" t="s">
        <v>52</v>
      </c>
      <c r="D109">
        <v>104</v>
      </c>
      <c r="E109" t="s">
        <v>57</v>
      </c>
      <c r="F109">
        <v>113</v>
      </c>
      <c r="G109" t="s">
        <v>69</v>
      </c>
      <c r="I109">
        <v>15927</v>
      </c>
      <c r="J109" t="s">
        <v>110</v>
      </c>
      <c r="K109" t="s">
        <v>146</v>
      </c>
      <c r="M109" t="str">
        <f>Table1[[#This Row],[Winner]]&amp;"/"&amp;Table1[[#This Row],[Lost]]</f>
        <v>Los Angeles Clippers/San Antonio Spurs</v>
      </c>
      <c r="N109" t="str">
        <f t="shared" si="7"/>
        <v>Los Angeles Clippers</v>
      </c>
      <c r="O109">
        <f t="shared" si="8"/>
        <v>113</v>
      </c>
      <c r="P109" s="8">
        <f t="shared" si="9"/>
        <v>9</v>
      </c>
      <c r="Q109" t="str">
        <f t="shared" si="10"/>
        <v>San Antonio Spurs</v>
      </c>
      <c r="R109">
        <f t="shared" si="11"/>
        <v>104</v>
      </c>
      <c r="S109" s="3">
        <f t="shared" si="12"/>
        <v>-9</v>
      </c>
    </row>
    <row r="110" spans="1:19" x14ac:dyDescent="0.35">
      <c r="A110" s="1">
        <v>45602</v>
      </c>
      <c r="B110" t="s">
        <v>14</v>
      </c>
      <c r="C110" t="s">
        <v>55</v>
      </c>
      <c r="D110">
        <v>107</v>
      </c>
      <c r="E110" t="s">
        <v>46</v>
      </c>
      <c r="F110">
        <v>108</v>
      </c>
      <c r="G110" t="s">
        <v>69</v>
      </c>
      <c r="I110">
        <v>13247</v>
      </c>
      <c r="J110" t="s">
        <v>80</v>
      </c>
      <c r="K110" t="s">
        <v>156</v>
      </c>
      <c r="M110" t="str">
        <f>Table1[[#This Row],[Winner]]&amp;"/"&amp;Table1[[#This Row],[Lost]]</f>
        <v>Charlotte Hornets/Detroit Pistons</v>
      </c>
      <c r="N110" t="str">
        <f t="shared" si="7"/>
        <v>Charlotte Hornets</v>
      </c>
      <c r="O110">
        <f t="shared" si="8"/>
        <v>108</v>
      </c>
      <c r="P110" s="8">
        <f t="shared" si="9"/>
        <v>1</v>
      </c>
      <c r="Q110" t="str">
        <f t="shared" si="10"/>
        <v>Detroit Pistons</v>
      </c>
      <c r="R110">
        <f t="shared" si="11"/>
        <v>107</v>
      </c>
      <c r="S110" s="3">
        <f t="shared" si="12"/>
        <v>-1</v>
      </c>
    </row>
    <row r="111" spans="1:19" x14ac:dyDescent="0.35">
      <c r="A111" s="1">
        <v>45602</v>
      </c>
      <c r="B111" t="s">
        <v>14</v>
      </c>
      <c r="C111" t="s">
        <v>43</v>
      </c>
      <c r="D111">
        <v>111</v>
      </c>
      <c r="E111" t="s">
        <v>41</v>
      </c>
      <c r="F111">
        <v>118</v>
      </c>
      <c r="G111" t="s">
        <v>69</v>
      </c>
      <c r="I111">
        <v>16218</v>
      </c>
      <c r="J111" t="s">
        <v>79</v>
      </c>
      <c r="K111" t="s">
        <v>162</v>
      </c>
      <c r="M111" t="str">
        <f>Table1[[#This Row],[Winner]]&amp;"/"&amp;Table1[[#This Row],[Lost]]</f>
        <v>Indiana Pacers/Orlando Magic</v>
      </c>
      <c r="N111" t="str">
        <f t="shared" si="7"/>
        <v>Indiana Pacers</v>
      </c>
      <c r="O111">
        <f t="shared" si="8"/>
        <v>118</v>
      </c>
      <c r="P111" s="8">
        <f t="shared" si="9"/>
        <v>7</v>
      </c>
      <c r="Q111" t="str">
        <f t="shared" si="10"/>
        <v>Orlando Magic</v>
      </c>
      <c r="R111">
        <f t="shared" si="11"/>
        <v>111</v>
      </c>
      <c r="S111" s="3">
        <f t="shared" si="12"/>
        <v>-7</v>
      </c>
    </row>
    <row r="112" spans="1:19" x14ac:dyDescent="0.35">
      <c r="A112" s="1">
        <v>45602</v>
      </c>
      <c r="B112" t="s">
        <v>12</v>
      </c>
      <c r="C112" t="s">
        <v>39</v>
      </c>
      <c r="D112">
        <v>116</v>
      </c>
      <c r="E112" t="s">
        <v>63</v>
      </c>
      <c r="F112">
        <v>121</v>
      </c>
      <c r="G112" t="s">
        <v>69</v>
      </c>
      <c r="I112">
        <v>16072</v>
      </c>
      <c r="J112" t="s">
        <v>90</v>
      </c>
      <c r="K112" t="s">
        <v>139</v>
      </c>
      <c r="M112" t="str">
        <f>Table1[[#This Row],[Winner]]&amp;"/"&amp;Table1[[#This Row],[Lost]]</f>
        <v>Atlanta Hawks/New York Knicks</v>
      </c>
      <c r="N112" t="str">
        <f t="shared" si="7"/>
        <v>Atlanta Hawks</v>
      </c>
      <c r="O112">
        <f t="shared" si="8"/>
        <v>121</v>
      </c>
      <c r="P112" s="8">
        <f t="shared" si="9"/>
        <v>5</v>
      </c>
      <c r="Q112" t="str">
        <f t="shared" si="10"/>
        <v>New York Knicks</v>
      </c>
      <c r="R112">
        <f t="shared" si="11"/>
        <v>116</v>
      </c>
      <c r="S112" s="3">
        <f t="shared" si="12"/>
        <v>-5</v>
      </c>
    </row>
    <row r="113" spans="1:19" x14ac:dyDescent="0.35">
      <c r="A113" s="1">
        <v>45602</v>
      </c>
      <c r="B113" t="s">
        <v>12</v>
      </c>
      <c r="C113" t="s">
        <v>50</v>
      </c>
      <c r="D113">
        <v>118</v>
      </c>
      <c r="E113" t="s">
        <v>51</v>
      </c>
      <c r="F113">
        <v>112</v>
      </c>
      <c r="G113" t="s">
        <v>69</v>
      </c>
      <c r="I113">
        <v>19156</v>
      </c>
      <c r="J113" t="s">
        <v>87</v>
      </c>
      <c r="K113" t="s">
        <v>136</v>
      </c>
      <c r="M113" t="str">
        <f>Table1[[#This Row],[Winner]]&amp;"/"&amp;Table1[[#This Row],[Lost]]</f>
        <v>Golden State Warriors/Boston Celtics</v>
      </c>
      <c r="N113" t="str">
        <f t="shared" si="7"/>
        <v>Golden State Warriors</v>
      </c>
      <c r="O113">
        <f t="shared" si="8"/>
        <v>118</v>
      </c>
      <c r="P113" s="8">
        <f t="shared" si="9"/>
        <v>6</v>
      </c>
      <c r="Q113" t="str">
        <f t="shared" si="10"/>
        <v>Boston Celtics</v>
      </c>
      <c r="R113">
        <f t="shared" si="11"/>
        <v>112</v>
      </c>
      <c r="S113" s="3">
        <f t="shared" si="12"/>
        <v>-6</v>
      </c>
    </row>
    <row r="114" spans="1:19" x14ac:dyDescent="0.35">
      <c r="A114" s="1">
        <v>45602</v>
      </c>
      <c r="B114" t="s">
        <v>15</v>
      </c>
      <c r="C114" t="s">
        <v>52</v>
      </c>
      <c r="D114">
        <v>100</v>
      </c>
      <c r="E114" t="s">
        <v>60</v>
      </c>
      <c r="F114">
        <v>127</v>
      </c>
      <c r="G114" t="s">
        <v>69</v>
      </c>
      <c r="I114">
        <v>16208</v>
      </c>
      <c r="J114" t="s">
        <v>98</v>
      </c>
      <c r="K114" t="s">
        <v>143</v>
      </c>
      <c r="M114" t="str">
        <f>Table1[[#This Row],[Winner]]&amp;"/"&amp;Table1[[#This Row],[Lost]]</f>
        <v>Houston Rockets/San Antonio Spurs</v>
      </c>
      <c r="N114" t="str">
        <f t="shared" si="7"/>
        <v>Houston Rockets</v>
      </c>
      <c r="O114">
        <f t="shared" si="8"/>
        <v>127</v>
      </c>
      <c r="P114" s="8">
        <f t="shared" si="9"/>
        <v>27</v>
      </c>
      <c r="Q114" t="str">
        <f t="shared" si="10"/>
        <v>San Antonio Spurs</v>
      </c>
      <c r="R114">
        <f t="shared" si="11"/>
        <v>100</v>
      </c>
      <c r="S114" s="3">
        <f t="shared" si="12"/>
        <v>-27</v>
      </c>
    </row>
    <row r="115" spans="1:19" x14ac:dyDescent="0.35">
      <c r="A115" s="1">
        <v>45602</v>
      </c>
      <c r="B115" t="s">
        <v>15</v>
      </c>
      <c r="C115" t="s">
        <v>68</v>
      </c>
      <c r="D115">
        <v>114</v>
      </c>
      <c r="E115" t="s">
        <v>48</v>
      </c>
      <c r="F115">
        <v>131</v>
      </c>
      <c r="G115" t="s">
        <v>69</v>
      </c>
      <c r="I115">
        <v>17794</v>
      </c>
      <c r="J115" t="s">
        <v>80</v>
      </c>
      <c r="K115" t="s">
        <v>157</v>
      </c>
      <c r="M115" t="str">
        <f>Table1[[#This Row],[Winner]]&amp;"/"&amp;Table1[[#This Row],[Lost]]</f>
        <v>Memphis Grizzlies/Los Angeles Lakers</v>
      </c>
      <c r="N115" t="str">
        <f t="shared" si="7"/>
        <v>Memphis Grizzlies</v>
      </c>
      <c r="O115">
        <f t="shared" si="8"/>
        <v>131</v>
      </c>
      <c r="P115" s="8">
        <f t="shared" si="9"/>
        <v>17</v>
      </c>
      <c r="Q115" t="str">
        <f t="shared" si="10"/>
        <v>Los Angeles Lakers</v>
      </c>
      <c r="R115">
        <f t="shared" si="11"/>
        <v>114</v>
      </c>
      <c r="S115" s="3">
        <f t="shared" si="12"/>
        <v>-17</v>
      </c>
    </row>
    <row r="116" spans="1:19" x14ac:dyDescent="0.35">
      <c r="A116" s="1">
        <v>45602</v>
      </c>
      <c r="B116" t="s">
        <v>15</v>
      </c>
      <c r="C116" t="s">
        <v>45</v>
      </c>
      <c r="D116">
        <v>131</v>
      </c>
      <c r="E116" t="s">
        <v>56</v>
      </c>
      <c r="F116">
        <v>122</v>
      </c>
      <c r="G116" t="s">
        <v>69</v>
      </c>
      <c r="I116">
        <v>15694</v>
      </c>
      <c r="J116" t="s">
        <v>80</v>
      </c>
      <c r="K116" t="s">
        <v>144</v>
      </c>
      <c r="M116" t="str">
        <f>Table1[[#This Row],[Winner]]&amp;"/"&amp;Table1[[#This Row],[Lost]]</f>
        <v>Cleveland Cavaliers/New Orleans Pelicans</v>
      </c>
      <c r="N116" t="str">
        <f t="shared" si="7"/>
        <v>Cleveland Cavaliers</v>
      </c>
      <c r="O116">
        <f t="shared" si="8"/>
        <v>131</v>
      </c>
      <c r="P116" s="8">
        <f t="shared" si="9"/>
        <v>9</v>
      </c>
      <c r="Q116" t="str">
        <f t="shared" si="10"/>
        <v>New Orleans Pelicans</v>
      </c>
      <c r="R116">
        <f t="shared" si="11"/>
        <v>122</v>
      </c>
      <c r="S116" s="3">
        <f t="shared" si="12"/>
        <v>-9</v>
      </c>
    </row>
    <row r="117" spans="1:19" x14ac:dyDescent="0.35">
      <c r="A117" s="1">
        <v>45602</v>
      </c>
      <c r="B117" t="s">
        <v>19</v>
      </c>
      <c r="C117" t="s">
        <v>47</v>
      </c>
      <c r="D117">
        <v>99</v>
      </c>
      <c r="E117" t="s">
        <v>61</v>
      </c>
      <c r="F117">
        <v>119</v>
      </c>
      <c r="G117" t="s">
        <v>69</v>
      </c>
      <c r="I117">
        <v>20011</v>
      </c>
      <c r="J117" t="s">
        <v>92</v>
      </c>
      <c r="K117" t="s">
        <v>149</v>
      </c>
      <c r="M117" t="str">
        <f>Table1[[#This Row],[Winner]]&amp;"/"&amp;Table1[[#This Row],[Lost]]</f>
        <v>Dallas Mavericks/Chicago Bulls</v>
      </c>
      <c r="N117" t="str">
        <f t="shared" si="7"/>
        <v>Dallas Mavericks</v>
      </c>
      <c r="O117">
        <f t="shared" si="8"/>
        <v>119</v>
      </c>
      <c r="P117" s="8">
        <f t="shared" si="9"/>
        <v>20</v>
      </c>
      <c r="Q117" t="str">
        <f t="shared" si="10"/>
        <v>Chicago Bulls</v>
      </c>
      <c r="R117">
        <f t="shared" si="11"/>
        <v>99</v>
      </c>
      <c r="S117" s="3">
        <f t="shared" si="12"/>
        <v>-20</v>
      </c>
    </row>
    <row r="118" spans="1:19" x14ac:dyDescent="0.35">
      <c r="A118" s="1">
        <v>45602</v>
      </c>
      <c r="B118" t="s">
        <v>16</v>
      </c>
      <c r="C118" t="s">
        <v>53</v>
      </c>
      <c r="D118">
        <v>122</v>
      </c>
      <c r="E118" t="s">
        <v>65</v>
      </c>
      <c r="F118">
        <v>124</v>
      </c>
      <c r="G118" t="s">
        <v>69</v>
      </c>
      <c r="I118">
        <v>19522</v>
      </c>
      <c r="J118" t="s">
        <v>94</v>
      </c>
      <c r="K118" t="s">
        <v>151</v>
      </c>
      <c r="M118" t="str">
        <f>Table1[[#This Row],[Winner]]&amp;"/"&amp;Table1[[#This Row],[Lost]]</f>
        <v>Denver Nuggets/Oklahoma City Thunder</v>
      </c>
      <c r="N118" t="str">
        <f t="shared" si="7"/>
        <v>Denver Nuggets</v>
      </c>
      <c r="O118">
        <f t="shared" si="8"/>
        <v>124</v>
      </c>
      <c r="P118" s="8">
        <f t="shared" si="9"/>
        <v>2</v>
      </c>
      <c r="Q118" t="str">
        <f t="shared" si="10"/>
        <v>Oklahoma City Thunder</v>
      </c>
      <c r="R118">
        <f t="shared" si="11"/>
        <v>122</v>
      </c>
      <c r="S118" s="3">
        <f t="shared" si="12"/>
        <v>-2</v>
      </c>
    </row>
    <row r="119" spans="1:19" x14ac:dyDescent="0.35">
      <c r="A119" s="1">
        <v>45602</v>
      </c>
      <c r="B119" t="s">
        <v>16</v>
      </c>
      <c r="C119" t="s">
        <v>58</v>
      </c>
      <c r="D119">
        <v>112</v>
      </c>
      <c r="E119" t="s">
        <v>49</v>
      </c>
      <c r="F119">
        <v>115</v>
      </c>
      <c r="G119" t="s">
        <v>69</v>
      </c>
      <c r="I119">
        <v>17071</v>
      </c>
      <c r="J119" t="s">
        <v>79</v>
      </c>
      <c r="K119" t="s">
        <v>161</v>
      </c>
      <c r="M119" t="str">
        <f>Table1[[#This Row],[Winner]]&amp;"/"&amp;Table1[[#This Row],[Lost]]</f>
        <v>Phoenix Suns/Miami Heat</v>
      </c>
      <c r="N119" t="str">
        <f t="shared" si="7"/>
        <v>Phoenix Suns</v>
      </c>
      <c r="O119">
        <f t="shared" si="8"/>
        <v>115</v>
      </c>
      <c r="P119" s="8">
        <f t="shared" si="9"/>
        <v>3</v>
      </c>
      <c r="Q119" t="str">
        <f t="shared" si="10"/>
        <v>Miami Heat</v>
      </c>
      <c r="R119">
        <f t="shared" si="11"/>
        <v>112</v>
      </c>
      <c r="S119" s="3">
        <f t="shared" si="12"/>
        <v>-3</v>
      </c>
    </row>
    <row r="120" spans="1:19" x14ac:dyDescent="0.35">
      <c r="A120" s="1">
        <v>45602</v>
      </c>
      <c r="B120" t="s">
        <v>13</v>
      </c>
      <c r="C120" t="s">
        <v>54</v>
      </c>
      <c r="D120">
        <v>98</v>
      </c>
      <c r="E120" t="s">
        <v>57</v>
      </c>
      <c r="F120">
        <v>110</v>
      </c>
      <c r="G120" t="s">
        <v>69</v>
      </c>
      <c r="I120">
        <v>15627</v>
      </c>
      <c r="J120" t="s">
        <v>87</v>
      </c>
      <c r="K120" t="s">
        <v>146</v>
      </c>
      <c r="M120" t="str">
        <f>Table1[[#This Row],[Winner]]&amp;"/"&amp;Table1[[#This Row],[Lost]]</f>
        <v>Los Angeles Clippers/Philadelphia 76ers</v>
      </c>
      <c r="N120" t="str">
        <f t="shared" si="7"/>
        <v>Los Angeles Clippers</v>
      </c>
      <c r="O120">
        <f t="shared" si="8"/>
        <v>110</v>
      </c>
      <c r="P120" s="8">
        <f t="shared" si="9"/>
        <v>12</v>
      </c>
      <c r="Q120" t="str">
        <f t="shared" si="10"/>
        <v>Philadelphia 76ers</v>
      </c>
      <c r="R120">
        <f t="shared" si="11"/>
        <v>98</v>
      </c>
      <c r="S120" s="3">
        <f t="shared" si="12"/>
        <v>-12</v>
      </c>
    </row>
    <row r="121" spans="1:19" x14ac:dyDescent="0.35">
      <c r="A121" s="1">
        <v>45602</v>
      </c>
      <c r="B121" t="s">
        <v>13</v>
      </c>
      <c r="C121" t="s">
        <v>59</v>
      </c>
      <c r="D121">
        <v>107</v>
      </c>
      <c r="E121" t="s">
        <v>62</v>
      </c>
      <c r="F121">
        <v>122</v>
      </c>
      <c r="G121" t="s">
        <v>69</v>
      </c>
      <c r="I121">
        <v>16026</v>
      </c>
      <c r="J121" t="s">
        <v>80</v>
      </c>
      <c r="K121" t="s">
        <v>150</v>
      </c>
      <c r="M121" t="str">
        <f>Table1[[#This Row],[Winner]]&amp;"/"&amp;Table1[[#This Row],[Lost]]</f>
        <v>Sacramento Kings/Toronto Raptors</v>
      </c>
      <c r="N121" t="str">
        <f t="shared" si="7"/>
        <v>Sacramento Kings</v>
      </c>
      <c r="O121">
        <f t="shared" si="8"/>
        <v>122</v>
      </c>
      <c r="P121" s="8">
        <f t="shared" si="9"/>
        <v>15</v>
      </c>
      <c r="Q121" t="str">
        <f t="shared" si="10"/>
        <v>Toronto Raptors</v>
      </c>
      <c r="R121">
        <f t="shared" si="11"/>
        <v>107</v>
      </c>
      <c r="S121" s="3">
        <f t="shared" si="12"/>
        <v>-15</v>
      </c>
    </row>
    <row r="122" spans="1:19" x14ac:dyDescent="0.35">
      <c r="A122" s="1">
        <v>45603</v>
      </c>
      <c r="B122" t="s">
        <v>15</v>
      </c>
      <c r="C122" t="s">
        <v>40</v>
      </c>
      <c r="D122">
        <v>135</v>
      </c>
      <c r="E122" t="s">
        <v>47</v>
      </c>
      <c r="F122">
        <v>119</v>
      </c>
      <c r="G122" t="s">
        <v>69</v>
      </c>
      <c r="I122">
        <v>19621</v>
      </c>
      <c r="J122" t="s">
        <v>111</v>
      </c>
      <c r="K122" t="s">
        <v>159</v>
      </c>
      <c r="M122" t="str">
        <f>Table1[[#This Row],[Winner]]&amp;"/"&amp;Table1[[#This Row],[Lost]]</f>
        <v>Minnesota Timberwolves/Chicago Bulls</v>
      </c>
      <c r="N122" t="str">
        <f t="shared" si="7"/>
        <v>Minnesota Timberwolves</v>
      </c>
      <c r="O122">
        <f t="shared" si="8"/>
        <v>135</v>
      </c>
      <c r="P122" s="8">
        <f t="shared" si="9"/>
        <v>16</v>
      </c>
      <c r="Q122" t="str">
        <f t="shared" si="10"/>
        <v>Chicago Bulls</v>
      </c>
      <c r="R122">
        <f t="shared" si="11"/>
        <v>119</v>
      </c>
      <c r="S122" s="3">
        <f t="shared" si="12"/>
        <v>-16</v>
      </c>
    </row>
    <row r="123" spans="1:19" x14ac:dyDescent="0.35">
      <c r="A123" s="1">
        <v>45603</v>
      </c>
      <c r="B123" t="s">
        <v>15</v>
      </c>
      <c r="C123" t="s">
        <v>66</v>
      </c>
      <c r="D123">
        <v>100</v>
      </c>
      <c r="E123" t="s">
        <v>44</v>
      </c>
      <c r="F123">
        <v>123</v>
      </c>
      <c r="G123" t="s">
        <v>69</v>
      </c>
      <c r="I123">
        <v>17341</v>
      </c>
      <c r="J123" t="s">
        <v>109</v>
      </c>
      <c r="K123" t="s">
        <v>155</v>
      </c>
      <c r="M123" t="str">
        <f>Table1[[#This Row],[Winner]]&amp;"/"&amp;Table1[[#This Row],[Lost]]</f>
        <v>Milwaukee Bucks/Utah Jazz</v>
      </c>
      <c r="N123" t="str">
        <f t="shared" si="7"/>
        <v>Milwaukee Bucks</v>
      </c>
      <c r="O123">
        <f t="shared" si="8"/>
        <v>123</v>
      </c>
      <c r="P123" s="8">
        <f t="shared" si="9"/>
        <v>23</v>
      </c>
      <c r="Q123" t="str">
        <f t="shared" si="10"/>
        <v>Utah Jazz</v>
      </c>
      <c r="R123">
        <f t="shared" si="11"/>
        <v>100</v>
      </c>
      <c r="S123" s="3">
        <f t="shared" si="12"/>
        <v>-23</v>
      </c>
    </row>
    <row r="124" spans="1:19" x14ac:dyDescent="0.35">
      <c r="A124" s="1">
        <v>45603</v>
      </c>
      <c r="B124" t="s">
        <v>15</v>
      </c>
      <c r="C124" t="s">
        <v>67</v>
      </c>
      <c r="D124">
        <v>105</v>
      </c>
      <c r="E124" t="s">
        <v>52</v>
      </c>
      <c r="F124">
        <v>118</v>
      </c>
      <c r="G124" t="s">
        <v>69</v>
      </c>
      <c r="I124">
        <v>17120</v>
      </c>
      <c r="J124" t="s">
        <v>92</v>
      </c>
      <c r="K124" t="s">
        <v>160</v>
      </c>
      <c r="M124" t="str">
        <f>Table1[[#This Row],[Winner]]&amp;"/"&amp;Table1[[#This Row],[Lost]]</f>
        <v>San Antonio Spurs/Portland Trail Blazers</v>
      </c>
      <c r="N124" t="str">
        <f t="shared" si="7"/>
        <v>San Antonio Spurs</v>
      </c>
      <c r="O124">
        <f t="shared" si="8"/>
        <v>118</v>
      </c>
      <c r="P124" s="8">
        <f t="shared" si="9"/>
        <v>13</v>
      </c>
      <c r="Q124" t="str">
        <f t="shared" si="10"/>
        <v>Portland Trail Blazers</v>
      </c>
      <c r="R124">
        <f t="shared" si="11"/>
        <v>105</v>
      </c>
      <c r="S124" s="3">
        <f t="shared" si="12"/>
        <v>-13</v>
      </c>
    </row>
    <row r="125" spans="1:19" x14ac:dyDescent="0.35">
      <c r="A125" s="1">
        <v>45604</v>
      </c>
      <c r="B125" t="s">
        <v>14</v>
      </c>
      <c r="C125" t="s">
        <v>41</v>
      </c>
      <c r="D125">
        <v>83</v>
      </c>
      <c r="E125" t="s">
        <v>46</v>
      </c>
      <c r="F125">
        <v>103</v>
      </c>
      <c r="G125" t="s">
        <v>69</v>
      </c>
      <c r="I125">
        <v>17024</v>
      </c>
      <c r="J125" t="s">
        <v>88</v>
      </c>
      <c r="K125" t="s">
        <v>156</v>
      </c>
      <c r="M125" t="str">
        <f>Table1[[#This Row],[Winner]]&amp;"/"&amp;Table1[[#This Row],[Lost]]</f>
        <v>Charlotte Hornets/Indiana Pacers</v>
      </c>
      <c r="N125" t="str">
        <f t="shared" si="7"/>
        <v>Charlotte Hornets</v>
      </c>
      <c r="O125">
        <f t="shared" si="8"/>
        <v>103</v>
      </c>
      <c r="P125" s="8">
        <f t="shared" si="9"/>
        <v>20</v>
      </c>
      <c r="Q125" t="str">
        <f t="shared" si="10"/>
        <v>Indiana Pacers</v>
      </c>
      <c r="R125">
        <f t="shared" si="11"/>
        <v>83</v>
      </c>
      <c r="S125" s="3">
        <f t="shared" si="12"/>
        <v>-20</v>
      </c>
    </row>
    <row r="126" spans="1:19" x14ac:dyDescent="0.35">
      <c r="A126" s="1">
        <v>45604</v>
      </c>
      <c r="B126" t="s">
        <v>14</v>
      </c>
      <c r="C126" t="s">
        <v>63</v>
      </c>
      <c r="D126">
        <v>121</v>
      </c>
      <c r="E126" t="s">
        <v>55</v>
      </c>
      <c r="F126">
        <v>122</v>
      </c>
      <c r="G126" t="s">
        <v>69</v>
      </c>
      <c r="I126">
        <v>17913</v>
      </c>
      <c r="J126" t="s">
        <v>94</v>
      </c>
      <c r="K126" t="s">
        <v>138</v>
      </c>
      <c r="M126" t="str">
        <f>Table1[[#This Row],[Winner]]&amp;"/"&amp;Table1[[#This Row],[Lost]]</f>
        <v>Detroit Pistons/Atlanta Hawks</v>
      </c>
      <c r="N126" t="str">
        <f t="shared" si="7"/>
        <v>Detroit Pistons</v>
      </c>
      <c r="O126">
        <f t="shared" si="8"/>
        <v>122</v>
      </c>
      <c r="P126" s="8">
        <f t="shared" si="9"/>
        <v>1</v>
      </c>
      <c r="Q126" t="str">
        <f t="shared" si="10"/>
        <v>Atlanta Hawks</v>
      </c>
      <c r="R126">
        <f t="shared" si="11"/>
        <v>121</v>
      </c>
      <c r="S126" s="3">
        <f t="shared" si="12"/>
        <v>-1</v>
      </c>
    </row>
    <row r="127" spans="1:19" x14ac:dyDescent="0.35">
      <c r="A127" s="1">
        <v>45604</v>
      </c>
      <c r="B127" t="s">
        <v>14</v>
      </c>
      <c r="C127" t="s">
        <v>56</v>
      </c>
      <c r="D127">
        <v>88</v>
      </c>
      <c r="E127" t="s">
        <v>43</v>
      </c>
      <c r="F127">
        <v>115</v>
      </c>
      <c r="G127" t="s">
        <v>69</v>
      </c>
      <c r="I127">
        <v>18565</v>
      </c>
      <c r="J127" t="s">
        <v>89</v>
      </c>
      <c r="K127" t="s">
        <v>152</v>
      </c>
      <c r="M127" t="str">
        <f>Table1[[#This Row],[Winner]]&amp;"/"&amp;Table1[[#This Row],[Lost]]</f>
        <v>Orlando Magic/New Orleans Pelicans</v>
      </c>
      <c r="N127" t="str">
        <f t="shared" si="7"/>
        <v>Orlando Magic</v>
      </c>
      <c r="O127">
        <f t="shared" si="8"/>
        <v>115</v>
      </c>
      <c r="P127" s="8">
        <f t="shared" si="9"/>
        <v>27</v>
      </c>
      <c r="Q127" t="str">
        <f t="shared" si="10"/>
        <v>New Orleans Pelicans</v>
      </c>
      <c r="R127">
        <f t="shared" si="11"/>
        <v>88</v>
      </c>
      <c r="S127" s="3">
        <f t="shared" si="12"/>
        <v>-27</v>
      </c>
    </row>
    <row r="128" spans="1:19" x14ac:dyDescent="0.35">
      <c r="A128" s="1">
        <v>45604</v>
      </c>
      <c r="B128" t="s">
        <v>12</v>
      </c>
      <c r="C128" t="s">
        <v>42</v>
      </c>
      <c r="D128">
        <v>104</v>
      </c>
      <c r="E128" t="s">
        <v>51</v>
      </c>
      <c r="F128">
        <v>108</v>
      </c>
      <c r="G128" t="s">
        <v>69</v>
      </c>
      <c r="H128" t="s">
        <v>70</v>
      </c>
      <c r="I128">
        <v>19156</v>
      </c>
      <c r="J128" t="s">
        <v>73</v>
      </c>
      <c r="K128" t="s">
        <v>136</v>
      </c>
      <c r="M128" t="str">
        <f>Table1[[#This Row],[Winner]]&amp;"/"&amp;Table1[[#This Row],[Lost]]</f>
        <v>Boston Celtics/Brooklyn Nets</v>
      </c>
      <c r="N128" t="str">
        <f t="shared" si="7"/>
        <v>Boston Celtics</v>
      </c>
      <c r="O128">
        <f t="shared" si="8"/>
        <v>108</v>
      </c>
      <c r="P128" s="8">
        <f t="shared" si="9"/>
        <v>4</v>
      </c>
      <c r="Q128" t="str">
        <f t="shared" si="10"/>
        <v>Brooklyn Nets</v>
      </c>
      <c r="R128">
        <f t="shared" si="11"/>
        <v>104</v>
      </c>
      <c r="S128" s="3">
        <f t="shared" si="12"/>
        <v>-4</v>
      </c>
    </row>
    <row r="129" spans="1:19" x14ac:dyDescent="0.35">
      <c r="A129" s="1">
        <v>45604</v>
      </c>
      <c r="B129" t="s">
        <v>12</v>
      </c>
      <c r="C129" t="s">
        <v>50</v>
      </c>
      <c r="D129">
        <v>117</v>
      </c>
      <c r="E129" t="s">
        <v>45</v>
      </c>
      <c r="F129">
        <v>136</v>
      </c>
      <c r="G129" t="s">
        <v>69</v>
      </c>
      <c r="I129">
        <v>19432</v>
      </c>
      <c r="J129" t="s">
        <v>84</v>
      </c>
      <c r="K129" t="s">
        <v>153</v>
      </c>
      <c r="M129" t="str">
        <f>Table1[[#This Row],[Winner]]&amp;"/"&amp;Table1[[#This Row],[Lost]]</f>
        <v>Cleveland Cavaliers/Golden State Warriors</v>
      </c>
      <c r="N129" t="str">
        <f t="shared" si="7"/>
        <v>Cleveland Cavaliers</v>
      </c>
      <c r="O129">
        <f t="shared" si="8"/>
        <v>136</v>
      </c>
      <c r="P129" s="8">
        <f t="shared" si="9"/>
        <v>19</v>
      </c>
      <c r="Q129" t="str">
        <f t="shared" si="10"/>
        <v>Golden State Warriors</v>
      </c>
      <c r="R129">
        <f t="shared" si="11"/>
        <v>117</v>
      </c>
      <c r="S129" s="3">
        <f t="shared" si="12"/>
        <v>-19</v>
      </c>
    </row>
    <row r="130" spans="1:19" x14ac:dyDescent="0.35">
      <c r="A130" s="1">
        <v>45604</v>
      </c>
      <c r="B130" t="s">
        <v>12</v>
      </c>
      <c r="C130" t="s">
        <v>49</v>
      </c>
      <c r="D130">
        <v>114</v>
      </c>
      <c r="E130" t="s">
        <v>61</v>
      </c>
      <c r="F130">
        <v>113</v>
      </c>
      <c r="G130" t="s">
        <v>69</v>
      </c>
      <c r="I130">
        <v>20277</v>
      </c>
      <c r="J130" t="s">
        <v>87</v>
      </c>
      <c r="K130" t="s">
        <v>149</v>
      </c>
      <c r="M130" t="str">
        <f>Table1[[#This Row],[Winner]]&amp;"/"&amp;Table1[[#This Row],[Lost]]</f>
        <v>Phoenix Suns/Dallas Mavericks</v>
      </c>
      <c r="N130" t="str">
        <f t="shared" si="7"/>
        <v>Phoenix Suns</v>
      </c>
      <c r="O130">
        <f t="shared" si="8"/>
        <v>114</v>
      </c>
      <c r="P130" s="8">
        <f t="shared" si="9"/>
        <v>1</v>
      </c>
      <c r="Q130" t="str">
        <f t="shared" si="10"/>
        <v>Dallas Mavericks</v>
      </c>
      <c r="R130">
        <f t="shared" si="11"/>
        <v>113</v>
      </c>
      <c r="S130" s="3">
        <f t="shared" si="12"/>
        <v>-1</v>
      </c>
    </row>
    <row r="131" spans="1:19" x14ac:dyDescent="0.35">
      <c r="A131" s="1">
        <v>45604</v>
      </c>
      <c r="B131" t="s">
        <v>12</v>
      </c>
      <c r="C131" t="s">
        <v>44</v>
      </c>
      <c r="D131">
        <v>94</v>
      </c>
      <c r="E131" t="s">
        <v>39</v>
      </c>
      <c r="F131">
        <v>116</v>
      </c>
      <c r="G131" t="s">
        <v>69</v>
      </c>
      <c r="I131">
        <v>19812</v>
      </c>
      <c r="J131" t="s">
        <v>89</v>
      </c>
      <c r="K131" t="s">
        <v>154</v>
      </c>
      <c r="M131" t="str">
        <f>Table1[[#This Row],[Winner]]&amp;"/"&amp;Table1[[#This Row],[Lost]]</f>
        <v>New York Knicks/Milwaukee Bucks</v>
      </c>
      <c r="N131" t="str">
        <f t="shared" ref="N131:N194" si="13">IF(D131&gt;F131,C131,E131)</f>
        <v>New York Knicks</v>
      </c>
      <c r="O131">
        <f t="shared" ref="O131:O194" si="14">IF(D131&gt;F131,D131,F131)</f>
        <v>116</v>
      </c>
      <c r="P131" s="8">
        <f t="shared" ref="P131:P194" si="15">O131-R131</f>
        <v>22</v>
      </c>
      <c r="Q131" t="str">
        <f t="shared" ref="Q131:Q194" si="16">IF(D131&gt;F131,E131,C131)</f>
        <v>Milwaukee Bucks</v>
      </c>
      <c r="R131">
        <f t="shared" ref="R131:R194" si="17">IF(D131&gt;F131,F131,D131)</f>
        <v>94</v>
      </c>
      <c r="S131" s="3">
        <f t="shared" ref="S131:S194" si="18">R131-O131</f>
        <v>-22</v>
      </c>
    </row>
    <row r="132" spans="1:19" x14ac:dyDescent="0.35">
      <c r="A132" s="1">
        <v>45604</v>
      </c>
      <c r="B132" t="s">
        <v>15</v>
      </c>
      <c r="C132" t="s">
        <v>64</v>
      </c>
      <c r="D132">
        <v>104</v>
      </c>
      <c r="E132" t="s">
        <v>48</v>
      </c>
      <c r="F132">
        <v>128</v>
      </c>
      <c r="G132" t="s">
        <v>69</v>
      </c>
      <c r="I132">
        <v>16216</v>
      </c>
      <c r="J132" t="s">
        <v>74</v>
      </c>
      <c r="K132" t="s">
        <v>157</v>
      </c>
      <c r="M132" t="str">
        <f>Table1[[#This Row],[Winner]]&amp;"/"&amp;Table1[[#This Row],[Lost]]</f>
        <v>Memphis Grizzlies/Washington Wizards</v>
      </c>
      <c r="N132" t="str">
        <f t="shared" si="13"/>
        <v>Memphis Grizzlies</v>
      </c>
      <c r="O132">
        <f t="shared" si="14"/>
        <v>128</v>
      </c>
      <c r="P132" s="8">
        <f t="shared" si="15"/>
        <v>24</v>
      </c>
      <c r="Q132" t="str">
        <f t="shared" si="16"/>
        <v>Washington Wizards</v>
      </c>
      <c r="R132">
        <f t="shared" si="17"/>
        <v>104</v>
      </c>
      <c r="S132" s="3">
        <f t="shared" si="18"/>
        <v>-24</v>
      </c>
    </row>
    <row r="133" spans="1:19" x14ac:dyDescent="0.35">
      <c r="A133" s="1">
        <v>45604</v>
      </c>
      <c r="B133" t="s">
        <v>15</v>
      </c>
      <c r="C133" t="s">
        <v>60</v>
      </c>
      <c r="D133">
        <v>107</v>
      </c>
      <c r="E133" t="s">
        <v>53</v>
      </c>
      <c r="F133">
        <v>126</v>
      </c>
      <c r="G133" t="s">
        <v>69</v>
      </c>
      <c r="I133">
        <v>18203</v>
      </c>
      <c r="J133" t="s">
        <v>109</v>
      </c>
      <c r="K133" t="s">
        <v>164</v>
      </c>
      <c r="M133" t="str">
        <f>Table1[[#This Row],[Winner]]&amp;"/"&amp;Table1[[#This Row],[Lost]]</f>
        <v>Oklahoma City Thunder/Houston Rockets</v>
      </c>
      <c r="N133" t="str">
        <f t="shared" si="13"/>
        <v>Oklahoma City Thunder</v>
      </c>
      <c r="O133">
        <f t="shared" si="14"/>
        <v>126</v>
      </c>
      <c r="P133" s="8">
        <f t="shared" si="15"/>
        <v>19</v>
      </c>
      <c r="Q133" t="str">
        <f t="shared" si="16"/>
        <v>Houston Rockets</v>
      </c>
      <c r="R133">
        <f t="shared" si="17"/>
        <v>107</v>
      </c>
      <c r="S133" s="3">
        <f t="shared" si="18"/>
        <v>-19</v>
      </c>
    </row>
    <row r="134" spans="1:19" x14ac:dyDescent="0.35">
      <c r="A134" s="1">
        <v>45604</v>
      </c>
      <c r="B134" t="s">
        <v>16</v>
      </c>
      <c r="C134" t="s">
        <v>58</v>
      </c>
      <c r="D134">
        <v>122</v>
      </c>
      <c r="E134" t="s">
        <v>65</v>
      </c>
      <c r="F134">
        <v>135</v>
      </c>
      <c r="G134" t="s">
        <v>69</v>
      </c>
      <c r="I134">
        <v>19621</v>
      </c>
      <c r="J134" t="s">
        <v>80</v>
      </c>
      <c r="K134" t="s">
        <v>151</v>
      </c>
      <c r="M134" t="str">
        <f>Table1[[#This Row],[Winner]]&amp;"/"&amp;Table1[[#This Row],[Lost]]</f>
        <v>Denver Nuggets/Miami Heat</v>
      </c>
      <c r="N134" t="str">
        <f t="shared" si="13"/>
        <v>Denver Nuggets</v>
      </c>
      <c r="O134">
        <f t="shared" si="14"/>
        <v>135</v>
      </c>
      <c r="P134" s="8">
        <f t="shared" si="15"/>
        <v>13</v>
      </c>
      <c r="Q134" t="str">
        <f t="shared" si="16"/>
        <v>Miami Heat</v>
      </c>
      <c r="R134">
        <f t="shared" si="17"/>
        <v>122</v>
      </c>
      <c r="S134" s="3">
        <f t="shared" si="18"/>
        <v>-13</v>
      </c>
    </row>
    <row r="135" spans="1:19" x14ac:dyDescent="0.35">
      <c r="A135" s="1">
        <v>45604</v>
      </c>
      <c r="B135" t="s">
        <v>16</v>
      </c>
      <c r="C135" t="s">
        <v>67</v>
      </c>
      <c r="D135">
        <v>102</v>
      </c>
      <c r="E135" t="s">
        <v>40</v>
      </c>
      <c r="F135">
        <v>127</v>
      </c>
      <c r="G135" t="s">
        <v>69</v>
      </c>
      <c r="I135">
        <v>18978</v>
      </c>
      <c r="J135" t="s">
        <v>106</v>
      </c>
      <c r="K135" t="s">
        <v>158</v>
      </c>
      <c r="M135" t="str">
        <f>Table1[[#This Row],[Winner]]&amp;"/"&amp;Table1[[#This Row],[Lost]]</f>
        <v>Minnesota Timberwolves/Portland Trail Blazers</v>
      </c>
      <c r="N135" t="str">
        <f t="shared" si="13"/>
        <v>Minnesota Timberwolves</v>
      </c>
      <c r="O135">
        <f t="shared" si="14"/>
        <v>127</v>
      </c>
      <c r="P135" s="8">
        <f t="shared" si="15"/>
        <v>25</v>
      </c>
      <c r="Q135" t="str">
        <f t="shared" si="16"/>
        <v>Portland Trail Blazers</v>
      </c>
      <c r="R135">
        <f t="shared" si="17"/>
        <v>102</v>
      </c>
      <c r="S135" s="3">
        <f t="shared" si="18"/>
        <v>-25</v>
      </c>
    </row>
    <row r="136" spans="1:19" x14ac:dyDescent="0.35">
      <c r="A136" s="1">
        <v>45604</v>
      </c>
      <c r="B136" t="s">
        <v>13</v>
      </c>
      <c r="C136" t="s">
        <v>54</v>
      </c>
      <c r="D136">
        <v>106</v>
      </c>
      <c r="E136" t="s">
        <v>68</v>
      </c>
      <c r="F136">
        <v>116</v>
      </c>
      <c r="G136" t="s">
        <v>69</v>
      </c>
      <c r="I136">
        <v>18485</v>
      </c>
      <c r="J136" t="s">
        <v>99</v>
      </c>
      <c r="K136" t="s">
        <v>137</v>
      </c>
      <c r="M136" t="str">
        <f>Table1[[#This Row],[Winner]]&amp;"/"&amp;Table1[[#This Row],[Lost]]</f>
        <v>Los Angeles Lakers/Philadelphia 76ers</v>
      </c>
      <c r="N136" t="str">
        <f t="shared" si="13"/>
        <v>Los Angeles Lakers</v>
      </c>
      <c r="O136">
        <f t="shared" si="14"/>
        <v>116</v>
      </c>
      <c r="P136" s="8">
        <f t="shared" si="15"/>
        <v>10</v>
      </c>
      <c r="Q136" t="str">
        <f t="shared" si="16"/>
        <v>Philadelphia 76ers</v>
      </c>
      <c r="R136">
        <f t="shared" si="17"/>
        <v>106</v>
      </c>
      <c r="S136" s="3">
        <f t="shared" si="18"/>
        <v>-10</v>
      </c>
    </row>
    <row r="137" spans="1:19" x14ac:dyDescent="0.35">
      <c r="A137" s="1">
        <v>45604</v>
      </c>
      <c r="B137" t="s">
        <v>13</v>
      </c>
      <c r="C137" t="s">
        <v>57</v>
      </c>
      <c r="D137">
        <v>107</v>
      </c>
      <c r="E137" t="s">
        <v>62</v>
      </c>
      <c r="F137">
        <v>98</v>
      </c>
      <c r="G137" t="s">
        <v>69</v>
      </c>
      <c r="I137">
        <v>17832</v>
      </c>
      <c r="J137" t="s">
        <v>73</v>
      </c>
      <c r="K137" t="s">
        <v>150</v>
      </c>
      <c r="M137" t="str">
        <f>Table1[[#This Row],[Winner]]&amp;"/"&amp;Table1[[#This Row],[Lost]]</f>
        <v>Los Angeles Clippers/Sacramento Kings</v>
      </c>
      <c r="N137" t="str">
        <f t="shared" si="13"/>
        <v>Los Angeles Clippers</v>
      </c>
      <c r="O137">
        <f t="shared" si="14"/>
        <v>107</v>
      </c>
      <c r="P137" s="8">
        <f t="shared" si="15"/>
        <v>9</v>
      </c>
      <c r="Q137" t="str">
        <f t="shared" si="16"/>
        <v>Sacramento Kings</v>
      </c>
      <c r="R137">
        <f t="shared" si="17"/>
        <v>98</v>
      </c>
      <c r="S137" s="3">
        <f t="shared" si="18"/>
        <v>-9</v>
      </c>
    </row>
    <row r="138" spans="1:19" x14ac:dyDescent="0.35">
      <c r="A138" s="1">
        <v>45605</v>
      </c>
      <c r="B138" t="s">
        <v>18</v>
      </c>
      <c r="C138" t="s">
        <v>66</v>
      </c>
      <c r="D138">
        <v>111</v>
      </c>
      <c r="E138" t="s">
        <v>52</v>
      </c>
      <c r="F138">
        <v>110</v>
      </c>
      <c r="G138" t="s">
        <v>69</v>
      </c>
      <c r="I138">
        <v>18354</v>
      </c>
      <c r="J138" t="s">
        <v>83</v>
      </c>
      <c r="K138" t="s">
        <v>160</v>
      </c>
      <c r="M138" t="str">
        <f>Table1[[#This Row],[Winner]]&amp;"/"&amp;Table1[[#This Row],[Lost]]</f>
        <v>Utah Jazz/San Antonio Spurs</v>
      </c>
      <c r="N138" t="str">
        <f t="shared" si="13"/>
        <v>Utah Jazz</v>
      </c>
      <c r="O138">
        <f t="shared" si="14"/>
        <v>111</v>
      </c>
      <c r="P138" s="8">
        <f t="shared" si="15"/>
        <v>1</v>
      </c>
      <c r="Q138" t="str">
        <f t="shared" si="16"/>
        <v>San Antonio Spurs</v>
      </c>
      <c r="R138">
        <f t="shared" si="17"/>
        <v>110</v>
      </c>
      <c r="S138" s="3">
        <f t="shared" si="18"/>
        <v>-1</v>
      </c>
    </row>
    <row r="139" spans="1:19" x14ac:dyDescent="0.35">
      <c r="A139" s="1">
        <v>45605</v>
      </c>
      <c r="B139" t="s">
        <v>12</v>
      </c>
      <c r="C139" t="s">
        <v>47</v>
      </c>
      <c r="D139">
        <v>125</v>
      </c>
      <c r="E139" t="s">
        <v>63</v>
      </c>
      <c r="F139">
        <v>113</v>
      </c>
      <c r="G139" t="s">
        <v>69</v>
      </c>
      <c r="I139">
        <v>17826</v>
      </c>
      <c r="J139" t="s">
        <v>82</v>
      </c>
      <c r="K139" t="s">
        <v>139</v>
      </c>
      <c r="M139" t="str">
        <f>Table1[[#This Row],[Winner]]&amp;"/"&amp;Table1[[#This Row],[Lost]]</f>
        <v>Chicago Bulls/Atlanta Hawks</v>
      </c>
      <c r="N139" t="str">
        <f t="shared" si="13"/>
        <v>Chicago Bulls</v>
      </c>
      <c r="O139">
        <f t="shared" si="14"/>
        <v>125</v>
      </c>
      <c r="P139" s="8">
        <f t="shared" si="15"/>
        <v>12</v>
      </c>
      <c r="Q139" t="str">
        <f t="shared" si="16"/>
        <v>Atlanta Hawks</v>
      </c>
      <c r="R139">
        <f t="shared" si="17"/>
        <v>113</v>
      </c>
      <c r="S139" s="3">
        <f t="shared" si="18"/>
        <v>-12</v>
      </c>
    </row>
    <row r="140" spans="1:19" x14ac:dyDescent="0.35">
      <c r="A140" s="1">
        <v>45605</v>
      </c>
      <c r="B140" t="s">
        <v>12</v>
      </c>
      <c r="C140" t="s">
        <v>42</v>
      </c>
      <c r="D140">
        <v>100</v>
      </c>
      <c r="E140" t="s">
        <v>45</v>
      </c>
      <c r="F140">
        <v>105</v>
      </c>
      <c r="G140" t="s">
        <v>69</v>
      </c>
      <c r="I140">
        <v>19432</v>
      </c>
      <c r="J140" t="s">
        <v>82</v>
      </c>
      <c r="K140" t="s">
        <v>153</v>
      </c>
      <c r="M140" t="str">
        <f>Table1[[#This Row],[Winner]]&amp;"/"&amp;Table1[[#This Row],[Lost]]</f>
        <v>Cleveland Cavaliers/Brooklyn Nets</v>
      </c>
      <c r="N140" t="str">
        <f t="shared" si="13"/>
        <v>Cleveland Cavaliers</v>
      </c>
      <c r="O140">
        <f t="shared" si="14"/>
        <v>105</v>
      </c>
      <c r="P140" s="8">
        <f t="shared" si="15"/>
        <v>5</v>
      </c>
      <c r="Q140" t="str">
        <f t="shared" si="16"/>
        <v>Brooklyn Nets</v>
      </c>
      <c r="R140">
        <f t="shared" si="17"/>
        <v>100</v>
      </c>
      <c r="S140" s="3">
        <f t="shared" si="18"/>
        <v>-5</v>
      </c>
    </row>
    <row r="141" spans="1:19" x14ac:dyDescent="0.35">
      <c r="A141" s="1">
        <v>45605</v>
      </c>
      <c r="B141" t="s">
        <v>20</v>
      </c>
      <c r="C141" t="s">
        <v>59</v>
      </c>
      <c r="D141">
        <v>103</v>
      </c>
      <c r="E141" t="s">
        <v>57</v>
      </c>
      <c r="F141">
        <v>105</v>
      </c>
      <c r="G141" t="s">
        <v>69</v>
      </c>
      <c r="I141">
        <v>17927</v>
      </c>
      <c r="J141" t="s">
        <v>74</v>
      </c>
      <c r="K141" t="s">
        <v>146</v>
      </c>
      <c r="M141" t="str">
        <f>Table1[[#This Row],[Winner]]&amp;"/"&amp;Table1[[#This Row],[Lost]]</f>
        <v>Los Angeles Clippers/Toronto Raptors</v>
      </c>
      <c r="N141" t="str">
        <f t="shared" si="13"/>
        <v>Los Angeles Clippers</v>
      </c>
      <c r="O141">
        <f t="shared" si="14"/>
        <v>105</v>
      </c>
      <c r="P141" s="8">
        <f t="shared" si="15"/>
        <v>2</v>
      </c>
      <c r="Q141" t="str">
        <f t="shared" si="16"/>
        <v>Toronto Raptors</v>
      </c>
      <c r="R141">
        <f t="shared" si="17"/>
        <v>103</v>
      </c>
      <c r="S141" s="3">
        <f t="shared" si="18"/>
        <v>-2</v>
      </c>
    </row>
    <row r="142" spans="1:19" x14ac:dyDescent="0.35">
      <c r="A142" s="1">
        <v>45606</v>
      </c>
      <c r="B142" t="s">
        <v>30</v>
      </c>
      <c r="C142" t="s">
        <v>60</v>
      </c>
      <c r="D142">
        <v>101</v>
      </c>
      <c r="E142" t="s">
        <v>55</v>
      </c>
      <c r="F142">
        <v>99</v>
      </c>
      <c r="G142" t="s">
        <v>69</v>
      </c>
      <c r="I142">
        <v>18744</v>
      </c>
      <c r="J142" t="s">
        <v>87</v>
      </c>
      <c r="K142" t="s">
        <v>138</v>
      </c>
      <c r="M142" t="str">
        <f>Table1[[#This Row],[Winner]]&amp;"/"&amp;Table1[[#This Row],[Lost]]</f>
        <v>Houston Rockets/Detroit Pistons</v>
      </c>
      <c r="N142" t="str">
        <f t="shared" si="13"/>
        <v>Houston Rockets</v>
      </c>
      <c r="O142">
        <f t="shared" si="14"/>
        <v>101</v>
      </c>
      <c r="P142" s="8">
        <f t="shared" si="15"/>
        <v>2</v>
      </c>
      <c r="Q142" t="str">
        <f t="shared" si="16"/>
        <v>Detroit Pistons</v>
      </c>
      <c r="R142">
        <f t="shared" si="17"/>
        <v>99</v>
      </c>
      <c r="S142" s="3">
        <f t="shared" si="18"/>
        <v>-2</v>
      </c>
    </row>
    <row r="143" spans="1:19" x14ac:dyDescent="0.35">
      <c r="A143" s="1">
        <v>45606</v>
      </c>
      <c r="B143" t="s">
        <v>21</v>
      </c>
      <c r="C143" t="s">
        <v>51</v>
      </c>
      <c r="D143">
        <v>113</v>
      </c>
      <c r="E143" t="s">
        <v>44</v>
      </c>
      <c r="F143">
        <v>107</v>
      </c>
      <c r="G143" t="s">
        <v>69</v>
      </c>
      <c r="I143">
        <v>17341</v>
      </c>
      <c r="J143" t="s">
        <v>90</v>
      </c>
      <c r="K143" t="s">
        <v>155</v>
      </c>
      <c r="M143" t="str">
        <f>Table1[[#This Row],[Winner]]&amp;"/"&amp;Table1[[#This Row],[Lost]]</f>
        <v>Boston Celtics/Milwaukee Bucks</v>
      </c>
      <c r="N143" t="str">
        <f t="shared" si="13"/>
        <v>Boston Celtics</v>
      </c>
      <c r="O143">
        <f t="shared" si="14"/>
        <v>113</v>
      </c>
      <c r="P143" s="8">
        <f t="shared" si="15"/>
        <v>6</v>
      </c>
      <c r="Q143" t="str">
        <f t="shared" si="16"/>
        <v>Milwaukee Bucks</v>
      </c>
      <c r="R143">
        <f t="shared" si="17"/>
        <v>107</v>
      </c>
      <c r="S143" s="3">
        <f t="shared" si="18"/>
        <v>-6</v>
      </c>
    </row>
    <row r="144" spans="1:19" x14ac:dyDescent="0.35">
      <c r="A144" s="1">
        <v>45606</v>
      </c>
      <c r="B144" t="s">
        <v>18</v>
      </c>
      <c r="C144" t="s">
        <v>39</v>
      </c>
      <c r="D144">
        <v>121</v>
      </c>
      <c r="E144" t="s">
        <v>41</v>
      </c>
      <c r="F144">
        <v>132</v>
      </c>
      <c r="G144" t="s">
        <v>69</v>
      </c>
      <c r="I144">
        <v>17274</v>
      </c>
      <c r="J144" t="s">
        <v>83</v>
      </c>
      <c r="K144" t="s">
        <v>162</v>
      </c>
      <c r="M144" t="str">
        <f>Table1[[#This Row],[Winner]]&amp;"/"&amp;Table1[[#This Row],[Lost]]</f>
        <v>Indiana Pacers/New York Knicks</v>
      </c>
      <c r="N144" t="str">
        <f t="shared" si="13"/>
        <v>Indiana Pacers</v>
      </c>
      <c r="O144">
        <f t="shared" si="14"/>
        <v>132</v>
      </c>
      <c r="P144" s="8">
        <f t="shared" si="15"/>
        <v>11</v>
      </c>
      <c r="Q144" t="str">
        <f t="shared" si="16"/>
        <v>New York Knicks</v>
      </c>
      <c r="R144">
        <f t="shared" si="17"/>
        <v>121</v>
      </c>
      <c r="S144" s="3">
        <f t="shared" si="18"/>
        <v>-11</v>
      </c>
    </row>
    <row r="145" spans="1:19" x14ac:dyDescent="0.35">
      <c r="A145" s="1">
        <v>45606</v>
      </c>
      <c r="B145" t="s">
        <v>22</v>
      </c>
      <c r="C145" t="s">
        <v>64</v>
      </c>
      <c r="D145">
        <v>94</v>
      </c>
      <c r="E145" t="s">
        <v>43</v>
      </c>
      <c r="F145">
        <v>121</v>
      </c>
      <c r="G145" t="s">
        <v>69</v>
      </c>
      <c r="I145">
        <v>18352</v>
      </c>
      <c r="J145" t="s">
        <v>79</v>
      </c>
      <c r="K145" t="s">
        <v>152</v>
      </c>
      <c r="M145" t="str">
        <f>Table1[[#This Row],[Winner]]&amp;"/"&amp;Table1[[#This Row],[Lost]]</f>
        <v>Orlando Magic/Washington Wizards</v>
      </c>
      <c r="N145" t="str">
        <f t="shared" si="13"/>
        <v>Orlando Magic</v>
      </c>
      <c r="O145">
        <f t="shared" si="14"/>
        <v>121</v>
      </c>
      <c r="P145" s="8">
        <f t="shared" si="15"/>
        <v>27</v>
      </c>
      <c r="Q145" t="str">
        <f t="shared" si="16"/>
        <v>Washington Wizards</v>
      </c>
      <c r="R145">
        <f t="shared" si="17"/>
        <v>94</v>
      </c>
      <c r="S145" s="3">
        <f t="shared" si="18"/>
        <v>-27</v>
      </c>
    </row>
    <row r="146" spans="1:19" x14ac:dyDescent="0.35">
      <c r="A146" s="1">
        <v>45606</v>
      </c>
      <c r="B146" t="s">
        <v>14</v>
      </c>
      <c r="C146" t="s">
        <v>58</v>
      </c>
      <c r="D146">
        <v>95</v>
      </c>
      <c r="E146" t="s">
        <v>40</v>
      </c>
      <c r="F146">
        <v>94</v>
      </c>
      <c r="G146" t="s">
        <v>69</v>
      </c>
      <c r="I146">
        <v>18978</v>
      </c>
      <c r="J146" t="s">
        <v>77</v>
      </c>
      <c r="K146" t="s">
        <v>158</v>
      </c>
      <c r="M146" t="str">
        <f>Table1[[#This Row],[Winner]]&amp;"/"&amp;Table1[[#This Row],[Lost]]</f>
        <v>Miami Heat/Minnesota Timberwolves</v>
      </c>
      <c r="N146" t="str">
        <f t="shared" si="13"/>
        <v>Miami Heat</v>
      </c>
      <c r="O146">
        <f t="shared" si="14"/>
        <v>95</v>
      </c>
      <c r="P146" s="8">
        <f t="shared" si="15"/>
        <v>1</v>
      </c>
      <c r="Q146" t="str">
        <f t="shared" si="16"/>
        <v>Minnesota Timberwolves</v>
      </c>
      <c r="R146">
        <f t="shared" si="17"/>
        <v>94</v>
      </c>
      <c r="S146" s="3">
        <f t="shared" si="18"/>
        <v>-1</v>
      </c>
    </row>
    <row r="147" spans="1:19" x14ac:dyDescent="0.35">
      <c r="A147" s="1">
        <v>45606</v>
      </c>
      <c r="B147" t="s">
        <v>14</v>
      </c>
      <c r="C147" t="s">
        <v>50</v>
      </c>
      <c r="D147">
        <v>127</v>
      </c>
      <c r="E147" t="s">
        <v>53</v>
      </c>
      <c r="F147">
        <v>116</v>
      </c>
      <c r="G147" t="s">
        <v>69</v>
      </c>
      <c r="I147">
        <v>18203</v>
      </c>
      <c r="J147" t="s">
        <v>79</v>
      </c>
      <c r="K147" t="s">
        <v>164</v>
      </c>
      <c r="M147" t="str">
        <f>Table1[[#This Row],[Winner]]&amp;"/"&amp;Table1[[#This Row],[Lost]]</f>
        <v>Golden State Warriors/Oklahoma City Thunder</v>
      </c>
      <c r="N147" t="str">
        <f t="shared" si="13"/>
        <v>Golden State Warriors</v>
      </c>
      <c r="O147">
        <f t="shared" si="14"/>
        <v>127</v>
      </c>
      <c r="P147" s="8">
        <f t="shared" si="15"/>
        <v>11</v>
      </c>
      <c r="Q147" t="str">
        <f t="shared" si="16"/>
        <v>Oklahoma City Thunder</v>
      </c>
      <c r="R147">
        <f t="shared" si="17"/>
        <v>116</v>
      </c>
      <c r="S147" s="3">
        <f t="shared" si="18"/>
        <v>-11</v>
      </c>
    </row>
    <row r="148" spans="1:19" x14ac:dyDescent="0.35">
      <c r="A148" s="1">
        <v>45606</v>
      </c>
      <c r="B148" t="s">
        <v>14</v>
      </c>
      <c r="C148" t="s">
        <v>46</v>
      </c>
      <c r="D148">
        <v>105</v>
      </c>
      <c r="E148" t="s">
        <v>54</v>
      </c>
      <c r="F148">
        <v>107</v>
      </c>
      <c r="G148" t="s">
        <v>69</v>
      </c>
      <c r="H148" t="s">
        <v>70</v>
      </c>
      <c r="I148">
        <v>19764</v>
      </c>
      <c r="J148" t="s">
        <v>85</v>
      </c>
      <c r="K148" t="s">
        <v>141</v>
      </c>
      <c r="M148" t="str">
        <f>Table1[[#This Row],[Winner]]&amp;"/"&amp;Table1[[#This Row],[Lost]]</f>
        <v>Philadelphia 76ers/Charlotte Hornets</v>
      </c>
      <c r="N148" t="str">
        <f t="shared" si="13"/>
        <v>Philadelphia 76ers</v>
      </c>
      <c r="O148">
        <f t="shared" si="14"/>
        <v>107</v>
      </c>
      <c r="P148" s="8">
        <f t="shared" si="15"/>
        <v>2</v>
      </c>
      <c r="Q148" t="str">
        <f t="shared" si="16"/>
        <v>Charlotte Hornets</v>
      </c>
      <c r="R148">
        <f t="shared" si="17"/>
        <v>105</v>
      </c>
      <c r="S148" s="3">
        <f t="shared" si="18"/>
        <v>-2</v>
      </c>
    </row>
    <row r="149" spans="1:19" x14ac:dyDescent="0.35">
      <c r="A149" s="1">
        <v>45606</v>
      </c>
      <c r="B149" t="s">
        <v>15</v>
      </c>
      <c r="C149" t="s">
        <v>61</v>
      </c>
      <c r="D149">
        <v>120</v>
      </c>
      <c r="E149" t="s">
        <v>65</v>
      </c>
      <c r="F149">
        <v>122</v>
      </c>
      <c r="G149" t="s">
        <v>69</v>
      </c>
      <c r="I149">
        <v>19908</v>
      </c>
      <c r="J149" t="s">
        <v>80</v>
      </c>
      <c r="K149" t="s">
        <v>151</v>
      </c>
      <c r="M149" t="str">
        <f>Table1[[#This Row],[Winner]]&amp;"/"&amp;Table1[[#This Row],[Lost]]</f>
        <v>Denver Nuggets/Dallas Mavericks</v>
      </c>
      <c r="N149" t="str">
        <f t="shared" si="13"/>
        <v>Denver Nuggets</v>
      </c>
      <c r="O149">
        <f t="shared" si="14"/>
        <v>122</v>
      </c>
      <c r="P149" s="8">
        <f t="shared" si="15"/>
        <v>2</v>
      </c>
      <c r="Q149" t="str">
        <f t="shared" si="16"/>
        <v>Dallas Mavericks</v>
      </c>
      <c r="R149">
        <f t="shared" si="17"/>
        <v>120</v>
      </c>
      <c r="S149" s="3">
        <f t="shared" si="18"/>
        <v>-2</v>
      </c>
    </row>
    <row r="150" spans="1:19" x14ac:dyDescent="0.35">
      <c r="A150" s="1">
        <v>45606</v>
      </c>
      <c r="B150" t="s">
        <v>15</v>
      </c>
      <c r="C150" t="s">
        <v>62</v>
      </c>
      <c r="D150">
        <v>127</v>
      </c>
      <c r="E150" t="s">
        <v>49</v>
      </c>
      <c r="F150">
        <v>118</v>
      </c>
      <c r="G150" t="s">
        <v>69</v>
      </c>
      <c r="H150" t="s">
        <v>70</v>
      </c>
      <c r="I150">
        <v>17071</v>
      </c>
      <c r="J150" t="s">
        <v>76</v>
      </c>
      <c r="K150" t="s">
        <v>161</v>
      </c>
      <c r="M150" t="str">
        <f>Table1[[#This Row],[Winner]]&amp;"/"&amp;Table1[[#This Row],[Lost]]</f>
        <v>Sacramento Kings/Phoenix Suns</v>
      </c>
      <c r="N150" t="str">
        <f t="shared" si="13"/>
        <v>Sacramento Kings</v>
      </c>
      <c r="O150">
        <f t="shared" si="14"/>
        <v>127</v>
      </c>
      <c r="P150" s="8">
        <f t="shared" si="15"/>
        <v>9</v>
      </c>
      <c r="Q150" t="str">
        <f t="shared" si="16"/>
        <v>Phoenix Suns</v>
      </c>
      <c r="R150">
        <f t="shared" si="17"/>
        <v>118</v>
      </c>
      <c r="S150" s="3">
        <f t="shared" si="18"/>
        <v>-9</v>
      </c>
    </row>
    <row r="151" spans="1:19" x14ac:dyDescent="0.35">
      <c r="A151" s="1">
        <v>45606</v>
      </c>
      <c r="B151" t="s">
        <v>16</v>
      </c>
      <c r="C151" t="s">
        <v>48</v>
      </c>
      <c r="D151">
        <v>134</v>
      </c>
      <c r="E151" t="s">
        <v>67</v>
      </c>
      <c r="F151">
        <v>89</v>
      </c>
      <c r="G151" t="s">
        <v>69</v>
      </c>
      <c r="I151">
        <v>18477</v>
      </c>
      <c r="J151" t="s">
        <v>110</v>
      </c>
      <c r="K151" t="s">
        <v>147</v>
      </c>
      <c r="M151" t="str">
        <f>Table1[[#This Row],[Winner]]&amp;"/"&amp;Table1[[#This Row],[Lost]]</f>
        <v>Memphis Grizzlies/Portland Trail Blazers</v>
      </c>
      <c r="N151" t="str">
        <f t="shared" si="13"/>
        <v>Memphis Grizzlies</v>
      </c>
      <c r="O151">
        <f t="shared" si="14"/>
        <v>134</v>
      </c>
      <c r="P151" s="8">
        <f t="shared" si="15"/>
        <v>45</v>
      </c>
      <c r="Q151" t="str">
        <f t="shared" si="16"/>
        <v>Portland Trail Blazers</v>
      </c>
      <c r="R151">
        <f t="shared" si="17"/>
        <v>89</v>
      </c>
      <c r="S151" s="3">
        <f t="shared" si="18"/>
        <v>-45</v>
      </c>
    </row>
    <row r="152" spans="1:19" x14ac:dyDescent="0.35">
      <c r="A152" s="1">
        <v>45606</v>
      </c>
      <c r="B152" t="s">
        <v>17</v>
      </c>
      <c r="C152" t="s">
        <v>59</v>
      </c>
      <c r="D152">
        <v>103</v>
      </c>
      <c r="E152" t="s">
        <v>68</v>
      </c>
      <c r="F152">
        <v>123</v>
      </c>
      <c r="G152" t="s">
        <v>69</v>
      </c>
      <c r="I152">
        <v>18997</v>
      </c>
      <c r="J152" t="s">
        <v>100</v>
      </c>
      <c r="K152" t="s">
        <v>137</v>
      </c>
      <c r="M152" t="str">
        <f>Table1[[#This Row],[Winner]]&amp;"/"&amp;Table1[[#This Row],[Lost]]</f>
        <v>Los Angeles Lakers/Toronto Raptors</v>
      </c>
      <c r="N152" t="str">
        <f t="shared" si="13"/>
        <v>Los Angeles Lakers</v>
      </c>
      <c r="O152">
        <f t="shared" si="14"/>
        <v>123</v>
      </c>
      <c r="P152" s="8">
        <f t="shared" si="15"/>
        <v>20</v>
      </c>
      <c r="Q152" t="str">
        <f t="shared" si="16"/>
        <v>Toronto Raptors</v>
      </c>
      <c r="R152">
        <f t="shared" si="17"/>
        <v>103</v>
      </c>
      <c r="S152" s="3">
        <f t="shared" si="18"/>
        <v>-20</v>
      </c>
    </row>
    <row r="153" spans="1:19" x14ac:dyDescent="0.35">
      <c r="A153" s="1">
        <v>45607</v>
      </c>
      <c r="B153" t="s">
        <v>15</v>
      </c>
      <c r="C153" t="s">
        <v>45</v>
      </c>
      <c r="D153">
        <v>119</v>
      </c>
      <c r="E153" t="s">
        <v>47</v>
      </c>
      <c r="F153">
        <v>113</v>
      </c>
      <c r="G153" t="s">
        <v>69</v>
      </c>
      <c r="I153">
        <v>20560</v>
      </c>
      <c r="J153" t="s">
        <v>112</v>
      </c>
      <c r="K153" t="s">
        <v>159</v>
      </c>
      <c r="M153" t="str">
        <f>Table1[[#This Row],[Winner]]&amp;"/"&amp;Table1[[#This Row],[Lost]]</f>
        <v>Cleveland Cavaliers/Chicago Bulls</v>
      </c>
      <c r="N153" t="str">
        <f t="shared" si="13"/>
        <v>Cleveland Cavaliers</v>
      </c>
      <c r="O153">
        <f t="shared" si="14"/>
        <v>119</v>
      </c>
      <c r="P153" s="8">
        <f t="shared" si="15"/>
        <v>6</v>
      </c>
      <c r="Q153" t="str">
        <f t="shared" si="16"/>
        <v>Chicago Bulls</v>
      </c>
      <c r="R153">
        <f t="shared" si="17"/>
        <v>113</v>
      </c>
      <c r="S153" s="3">
        <f t="shared" si="18"/>
        <v>-6</v>
      </c>
    </row>
    <row r="154" spans="1:19" x14ac:dyDescent="0.35">
      <c r="A154" s="1">
        <v>45607</v>
      </c>
      <c r="B154" t="s">
        <v>15</v>
      </c>
      <c r="C154" t="s">
        <v>64</v>
      </c>
      <c r="D154">
        <v>92</v>
      </c>
      <c r="E154" t="s">
        <v>60</v>
      </c>
      <c r="F154">
        <v>107</v>
      </c>
      <c r="G154" t="s">
        <v>69</v>
      </c>
      <c r="I154">
        <v>15998</v>
      </c>
      <c r="J154" t="s">
        <v>90</v>
      </c>
      <c r="K154" t="s">
        <v>143</v>
      </c>
      <c r="M154" t="str">
        <f>Table1[[#This Row],[Winner]]&amp;"/"&amp;Table1[[#This Row],[Lost]]</f>
        <v>Houston Rockets/Washington Wizards</v>
      </c>
      <c r="N154" t="str">
        <f t="shared" si="13"/>
        <v>Houston Rockets</v>
      </c>
      <c r="O154">
        <f t="shared" si="14"/>
        <v>107</v>
      </c>
      <c r="P154" s="8">
        <f t="shared" si="15"/>
        <v>15</v>
      </c>
      <c r="Q154" t="str">
        <f t="shared" si="16"/>
        <v>Washington Wizards</v>
      </c>
      <c r="R154">
        <f t="shared" si="17"/>
        <v>92</v>
      </c>
      <c r="S154" s="3">
        <f t="shared" si="18"/>
        <v>-15</v>
      </c>
    </row>
    <row r="155" spans="1:19" x14ac:dyDescent="0.35">
      <c r="A155" s="1">
        <v>45607</v>
      </c>
      <c r="B155" t="s">
        <v>15</v>
      </c>
      <c r="C155" t="s">
        <v>42</v>
      </c>
      <c r="D155">
        <v>107</v>
      </c>
      <c r="E155" t="s">
        <v>56</v>
      </c>
      <c r="F155">
        <v>105</v>
      </c>
      <c r="G155" t="s">
        <v>69</v>
      </c>
      <c r="I155">
        <v>16895</v>
      </c>
      <c r="J155" t="s">
        <v>78</v>
      </c>
      <c r="K155" t="s">
        <v>144</v>
      </c>
      <c r="M155" t="str">
        <f>Table1[[#This Row],[Winner]]&amp;"/"&amp;Table1[[#This Row],[Lost]]</f>
        <v>Brooklyn Nets/New Orleans Pelicans</v>
      </c>
      <c r="N155" t="str">
        <f t="shared" si="13"/>
        <v>Brooklyn Nets</v>
      </c>
      <c r="O155">
        <f t="shared" si="14"/>
        <v>107</v>
      </c>
      <c r="P155" s="8">
        <f t="shared" si="15"/>
        <v>2</v>
      </c>
      <c r="Q155" t="str">
        <f t="shared" si="16"/>
        <v>New Orleans Pelicans</v>
      </c>
      <c r="R155">
        <f t="shared" si="17"/>
        <v>105</v>
      </c>
      <c r="S155" s="3">
        <f t="shared" si="18"/>
        <v>-2</v>
      </c>
    </row>
    <row r="156" spans="1:19" x14ac:dyDescent="0.35">
      <c r="A156" s="1">
        <v>45607</v>
      </c>
      <c r="B156" t="s">
        <v>15</v>
      </c>
      <c r="C156" t="s">
        <v>57</v>
      </c>
      <c r="D156">
        <v>128</v>
      </c>
      <c r="E156" t="s">
        <v>53</v>
      </c>
      <c r="F156">
        <v>134</v>
      </c>
      <c r="G156" t="s">
        <v>69</v>
      </c>
      <c r="I156">
        <v>17430</v>
      </c>
      <c r="J156" t="s">
        <v>100</v>
      </c>
      <c r="K156" t="s">
        <v>164</v>
      </c>
      <c r="M156" t="str">
        <f>Table1[[#This Row],[Winner]]&amp;"/"&amp;Table1[[#This Row],[Lost]]</f>
        <v>Oklahoma City Thunder/Los Angeles Clippers</v>
      </c>
      <c r="N156" t="str">
        <f t="shared" si="13"/>
        <v>Oklahoma City Thunder</v>
      </c>
      <c r="O156">
        <f t="shared" si="14"/>
        <v>134</v>
      </c>
      <c r="P156" s="8">
        <f t="shared" si="15"/>
        <v>6</v>
      </c>
      <c r="Q156" t="str">
        <f t="shared" si="16"/>
        <v>Los Angeles Clippers</v>
      </c>
      <c r="R156">
        <f t="shared" si="17"/>
        <v>128</v>
      </c>
      <c r="S156" s="3">
        <f t="shared" si="18"/>
        <v>-6</v>
      </c>
    </row>
    <row r="157" spans="1:19" x14ac:dyDescent="0.35">
      <c r="A157" s="1">
        <v>45607</v>
      </c>
      <c r="B157" t="s">
        <v>15</v>
      </c>
      <c r="C157" t="s">
        <v>62</v>
      </c>
      <c r="D157">
        <v>96</v>
      </c>
      <c r="E157" t="s">
        <v>52</v>
      </c>
      <c r="F157">
        <v>116</v>
      </c>
      <c r="G157" t="s">
        <v>69</v>
      </c>
      <c r="I157">
        <v>17163</v>
      </c>
      <c r="J157" t="s">
        <v>111</v>
      </c>
      <c r="K157" t="s">
        <v>160</v>
      </c>
      <c r="M157" t="str">
        <f>Table1[[#This Row],[Winner]]&amp;"/"&amp;Table1[[#This Row],[Lost]]</f>
        <v>San Antonio Spurs/Sacramento Kings</v>
      </c>
      <c r="N157" t="str">
        <f t="shared" si="13"/>
        <v>San Antonio Spurs</v>
      </c>
      <c r="O157">
        <f t="shared" si="14"/>
        <v>116</v>
      </c>
      <c r="P157" s="8">
        <f t="shared" si="15"/>
        <v>20</v>
      </c>
      <c r="Q157" t="str">
        <f t="shared" si="16"/>
        <v>Sacramento Kings</v>
      </c>
      <c r="R157">
        <f t="shared" si="17"/>
        <v>96</v>
      </c>
      <c r="S157" s="3">
        <f t="shared" si="18"/>
        <v>-20</v>
      </c>
    </row>
    <row r="158" spans="1:19" x14ac:dyDescent="0.35">
      <c r="A158" s="1">
        <v>45608</v>
      </c>
      <c r="B158" t="s">
        <v>14</v>
      </c>
      <c r="C158" t="s">
        <v>63</v>
      </c>
      <c r="D158">
        <v>117</v>
      </c>
      <c r="E158" t="s">
        <v>51</v>
      </c>
      <c r="F158">
        <v>116</v>
      </c>
      <c r="G158" t="s">
        <v>69</v>
      </c>
      <c r="I158">
        <v>19156</v>
      </c>
      <c r="J158" t="s">
        <v>88</v>
      </c>
      <c r="K158" t="s">
        <v>136</v>
      </c>
      <c r="L158" t="s">
        <v>170</v>
      </c>
      <c r="M158" t="str">
        <f>Table1[[#This Row],[Winner]]&amp;"/"&amp;Table1[[#This Row],[Lost]]</f>
        <v>Atlanta Hawks/Boston Celtics</v>
      </c>
      <c r="N158" t="str">
        <f t="shared" si="13"/>
        <v>Atlanta Hawks</v>
      </c>
      <c r="O158">
        <f t="shared" si="14"/>
        <v>117</v>
      </c>
      <c r="P158" s="8">
        <f t="shared" si="15"/>
        <v>1</v>
      </c>
      <c r="Q158" t="str">
        <f t="shared" si="16"/>
        <v>Boston Celtics</v>
      </c>
      <c r="R158">
        <f t="shared" si="17"/>
        <v>116</v>
      </c>
      <c r="S158" s="3">
        <f t="shared" si="18"/>
        <v>-1</v>
      </c>
    </row>
    <row r="159" spans="1:19" x14ac:dyDescent="0.35">
      <c r="A159" s="1">
        <v>45608</v>
      </c>
      <c r="B159" t="s">
        <v>14</v>
      </c>
      <c r="C159" t="s">
        <v>58</v>
      </c>
      <c r="D159">
        <v>121</v>
      </c>
      <c r="E159" t="s">
        <v>55</v>
      </c>
      <c r="F159">
        <v>123</v>
      </c>
      <c r="G159" t="s">
        <v>69</v>
      </c>
      <c r="H159" t="s">
        <v>70</v>
      </c>
      <c r="I159">
        <v>17806</v>
      </c>
      <c r="J159" t="s">
        <v>113</v>
      </c>
      <c r="K159" t="s">
        <v>138</v>
      </c>
      <c r="L159" t="s">
        <v>170</v>
      </c>
      <c r="M159" t="str">
        <f>Table1[[#This Row],[Winner]]&amp;"/"&amp;Table1[[#This Row],[Lost]]</f>
        <v>Detroit Pistons/Miami Heat</v>
      </c>
      <c r="N159" t="str">
        <f t="shared" si="13"/>
        <v>Detroit Pistons</v>
      </c>
      <c r="O159">
        <f t="shared" si="14"/>
        <v>123</v>
      </c>
      <c r="P159" s="8">
        <f t="shared" si="15"/>
        <v>2</v>
      </c>
      <c r="Q159" t="str">
        <f t="shared" si="16"/>
        <v>Miami Heat</v>
      </c>
      <c r="R159">
        <f t="shared" si="17"/>
        <v>121</v>
      </c>
      <c r="S159" s="3">
        <f t="shared" si="18"/>
        <v>-2</v>
      </c>
    </row>
    <row r="160" spans="1:19" x14ac:dyDescent="0.35">
      <c r="A160" s="1">
        <v>45608</v>
      </c>
      <c r="B160" t="s">
        <v>14</v>
      </c>
      <c r="C160" t="s">
        <v>46</v>
      </c>
      <c r="D160">
        <v>89</v>
      </c>
      <c r="E160" t="s">
        <v>43</v>
      </c>
      <c r="F160">
        <v>114</v>
      </c>
      <c r="G160" t="s">
        <v>69</v>
      </c>
      <c r="I160">
        <v>17541</v>
      </c>
      <c r="J160" t="s">
        <v>91</v>
      </c>
      <c r="K160" t="s">
        <v>152</v>
      </c>
      <c r="L160" t="s">
        <v>170</v>
      </c>
      <c r="M160" t="str">
        <f>Table1[[#This Row],[Winner]]&amp;"/"&amp;Table1[[#This Row],[Lost]]</f>
        <v>Orlando Magic/Charlotte Hornets</v>
      </c>
      <c r="N160" t="str">
        <f t="shared" si="13"/>
        <v>Orlando Magic</v>
      </c>
      <c r="O160">
        <f t="shared" si="14"/>
        <v>114</v>
      </c>
      <c r="P160" s="8">
        <f t="shared" si="15"/>
        <v>25</v>
      </c>
      <c r="Q160" t="str">
        <f t="shared" si="16"/>
        <v>Charlotte Hornets</v>
      </c>
      <c r="R160">
        <f t="shared" si="17"/>
        <v>89</v>
      </c>
      <c r="S160" s="3">
        <f t="shared" si="18"/>
        <v>-25</v>
      </c>
    </row>
    <row r="161" spans="1:19" x14ac:dyDescent="0.35">
      <c r="A161" s="1">
        <v>45608</v>
      </c>
      <c r="B161" t="s">
        <v>12</v>
      </c>
      <c r="C161" t="s">
        <v>39</v>
      </c>
      <c r="D161">
        <v>111</v>
      </c>
      <c r="E161" t="s">
        <v>54</v>
      </c>
      <c r="F161">
        <v>99</v>
      </c>
      <c r="G161" t="s">
        <v>69</v>
      </c>
      <c r="I161">
        <v>19758</v>
      </c>
      <c r="J161" t="s">
        <v>97</v>
      </c>
      <c r="K161" t="s">
        <v>141</v>
      </c>
      <c r="L161" t="s">
        <v>170</v>
      </c>
      <c r="M161" t="str">
        <f>Table1[[#This Row],[Winner]]&amp;"/"&amp;Table1[[#This Row],[Lost]]</f>
        <v>New York Knicks/Philadelphia 76ers</v>
      </c>
      <c r="N161" t="str">
        <f t="shared" si="13"/>
        <v>New York Knicks</v>
      </c>
      <c r="O161">
        <f t="shared" si="14"/>
        <v>111</v>
      </c>
      <c r="P161" s="8">
        <f t="shared" si="15"/>
        <v>12</v>
      </c>
      <c r="Q161" t="str">
        <f t="shared" si="16"/>
        <v>Philadelphia 76ers</v>
      </c>
      <c r="R161">
        <f t="shared" si="17"/>
        <v>99</v>
      </c>
      <c r="S161" s="3">
        <f t="shared" si="18"/>
        <v>-12</v>
      </c>
    </row>
    <row r="162" spans="1:19" x14ac:dyDescent="0.35">
      <c r="A162" s="1">
        <v>45608</v>
      </c>
      <c r="B162" t="s">
        <v>15</v>
      </c>
      <c r="C162" t="s">
        <v>59</v>
      </c>
      <c r="D162">
        <v>85</v>
      </c>
      <c r="E162" t="s">
        <v>44</v>
      </c>
      <c r="F162">
        <v>99</v>
      </c>
      <c r="G162" t="s">
        <v>69</v>
      </c>
      <c r="I162">
        <v>17341</v>
      </c>
      <c r="J162" t="s">
        <v>109</v>
      </c>
      <c r="K162" t="s">
        <v>155</v>
      </c>
      <c r="L162" t="s">
        <v>170</v>
      </c>
      <c r="M162" t="str">
        <f>Table1[[#This Row],[Winner]]&amp;"/"&amp;Table1[[#This Row],[Lost]]</f>
        <v>Milwaukee Bucks/Toronto Raptors</v>
      </c>
      <c r="N162" t="str">
        <f t="shared" si="13"/>
        <v>Milwaukee Bucks</v>
      </c>
      <c r="O162">
        <f t="shared" si="14"/>
        <v>99</v>
      </c>
      <c r="P162" s="8">
        <f t="shared" si="15"/>
        <v>14</v>
      </c>
      <c r="Q162" t="str">
        <f t="shared" si="16"/>
        <v>Toronto Raptors</v>
      </c>
      <c r="R162">
        <f t="shared" si="17"/>
        <v>85</v>
      </c>
      <c r="S162" s="3">
        <f t="shared" si="18"/>
        <v>-14</v>
      </c>
    </row>
    <row r="163" spans="1:19" x14ac:dyDescent="0.35">
      <c r="A163" s="1">
        <v>45608</v>
      </c>
      <c r="B163" t="s">
        <v>16</v>
      </c>
      <c r="C163" t="s">
        <v>49</v>
      </c>
      <c r="D163">
        <v>120</v>
      </c>
      <c r="E163" t="s">
        <v>66</v>
      </c>
      <c r="F163">
        <v>112</v>
      </c>
      <c r="G163" t="s">
        <v>69</v>
      </c>
      <c r="I163">
        <v>18175</v>
      </c>
      <c r="J163" t="s">
        <v>110</v>
      </c>
      <c r="K163" t="s">
        <v>145</v>
      </c>
      <c r="L163" t="s">
        <v>170</v>
      </c>
      <c r="M163" t="str">
        <f>Table1[[#This Row],[Winner]]&amp;"/"&amp;Table1[[#This Row],[Lost]]</f>
        <v>Phoenix Suns/Utah Jazz</v>
      </c>
      <c r="N163" t="str">
        <f t="shared" si="13"/>
        <v>Phoenix Suns</v>
      </c>
      <c r="O163">
        <f t="shared" si="14"/>
        <v>120</v>
      </c>
      <c r="P163" s="8">
        <f t="shared" si="15"/>
        <v>8</v>
      </c>
      <c r="Q163" t="str">
        <f t="shared" si="16"/>
        <v>Utah Jazz</v>
      </c>
      <c r="R163">
        <f t="shared" si="17"/>
        <v>112</v>
      </c>
      <c r="S163" s="3">
        <f t="shared" si="18"/>
        <v>-8</v>
      </c>
    </row>
    <row r="164" spans="1:19" x14ac:dyDescent="0.35">
      <c r="A164" s="1">
        <v>45608</v>
      </c>
      <c r="B164" t="s">
        <v>13</v>
      </c>
      <c r="C164" t="s">
        <v>61</v>
      </c>
      <c r="D164">
        <v>117</v>
      </c>
      <c r="E164" t="s">
        <v>50</v>
      </c>
      <c r="F164">
        <v>120</v>
      </c>
      <c r="G164" t="s">
        <v>69</v>
      </c>
      <c r="I164">
        <v>18064</v>
      </c>
      <c r="J164" t="s">
        <v>100</v>
      </c>
      <c r="K164" t="s">
        <v>165</v>
      </c>
      <c r="L164" t="s">
        <v>170</v>
      </c>
      <c r="M164" t="str">
        <f>Table1[[#This Row],[Winner]]&amp;"/"&amp;Table1[[#This Row],[Lost]]</f>
        <v>Golden State Warriors/Dallas Mavericks</v>
      </c>
      <c r="N164" t="str">
        <f t="shared" si="13"/>
        <v>Golden State Warriors</v>
      </c>
      <c r="O164">
        <f t="shared" si="14"/>
        <v>120</v>
      </c>
      <c r="P164" s="8">
        <f t="shared" si="15"/>
        <v>3</v>
      </c>
      <c r="Q164" t="str">
        <f t="shared" si="16"/>
        <v>Dallas Mavericks</v>
      </c>
      <c r="R164">
        <f t="shared" si="17"/>
        <v>117</v>
      </c>
      <c r="S164" s="3">
        <f t="shared" si="18"/>
        <v>-3</v>
      </c>
    </row>
    <row r="165" spans="1:19" x14ac:dyDescent="0.35">
      <c r="A165" s="1">
        <v>45608</v>
      </c>
      <c r="B165" t="s">
        <v>13</v>
      </c>
      <c r="C165" t="s">
        <v>40</v>
      </c>
      <c r="D165">
        <v>108</v>
      </c>
      <c r="E165" t="s">
        <v>67</v>
      </c>
      <c r="F165">
        <v>122</v>
      </c>
      <c r="G165" t="s">
        <v>69</v>
      </c>
      <c r="I165">
        <v>16880</v>
      </c>
      <c r="J165" t="s">
        <v>109</v>
      </c>
      <c r="K165" t="s">
        <v>147</v>
      </c>
      <c r="L165" t="s">
        <v>170</v>
      </c>
      <c r="M165" t="str">
        <f>Table1[[#This Row],[Winner]]&amp;"/"&amp;Table1[[#This Row],[Lost]]</f>
        <v>Portland Trail Blazers/Minnesota Timberwolves</v>
      </c>
      <c r="N165" t="str">
        <f t="shared" si="13"/>
        <v>Portland Trail Blazers</v>
      </c>
      <c r="O165">
        <f t="shared" si="14"/>
        <v>122</v>
      </c>
      <c r="P165" s="8">
        <f t="shared" si="15"/>
        <v>14</v>
      </c>
      <c r="Q165" t="str">
        <f t="shared" si="16"/>
        <v>Minnesota Timberwolves</v>
      </c>
      <c r="R165">
        <f t="shared" si="17"/>
        <v>108</v>
      </c>
      <c r="S165" s="3">
        <f t="shared" si="18"/>
        <v>-14</v>
      </c>
    </row>
    <row r="166" spans="1:19" x14ac:dyDescent="0.35">
      <c r="A166" s="1">
        <v>45609</v>
      </c>
      <c r="B166" t="s">
        <v>14</v>
      </c>
      <c r="C166" t="s">
        <v>41</v>
      </c>
      <c r="D166">
        <v>90</v>
      </c>
      <c r="E166" t="s">
        <v>43</v>
      </c>
      <c r="F166">
        <v>94</v>
      </c>
      <c r="G166" t="s">
        <v>69</v>
      </c>
      <c r="I166">
        <v>17087</v>
      </c>
      <c r="J166" t="s">
        <v>84</v>
      </c>
      <c r="K166" t="s">
        <v>152</v>
      </c>
      <c r="M166" t="str">
        <f>Table1[[#This Row],[Winner]]&amp;"/"&amp;Table1[[#This Row],[Lost]]</f>
        <v>Orlando Magic/Indiana Pacers</v>
      </c>
      <c r="N166" t="str">
        <f t="shared" si="13"/>
        <v>Orlando Magic</v>
      </c>
      <c r="O166">
        <f t="shared" si="14"/>
        <v>94</v>
      </c>
      <c r="P166" s="8">
        <f t="shared" si="15"/>
        <v>4</v>
      </c>
      <c r="Q166" t="str">
        <f t="shared" si="16"/>
        <v>Indiana Pacers</v>
      </c>
      <c r="R166">
        <f t="shared" si="17"/>
        <v>90</v>
      </c>
      <c r="S166" s="3">
        <f t="shared" si="18"/>
        <v>-4</v>
      </c>
    </row>
    <row r="167" spans="1:19" x14ac:dyDescent="0.35">
      <c r="A167" s="1">
        <v>45609</v>
      </c>
      <c r="B167" t="s">
        <v>12</v>
      </c>
      <c r="C167" t="s">
        <v>51</v>
      </c>
      <c r="D167">
        <v>139</v>
      </c>
      <c r="E167" t="s">
        <v>42</v>
      </c>
      <c r="F167">
        <v>114</v>
      </c>
      <c r="G167" t="s">
        <v>69</v>
      </c>
      <c r="I167">
        <v>18112</v>
      </c>
      <c r="J167" t="s">
        <v>84</v>
      </c>
      <c r="K167" t="s">
        <v>163</v>
      </c>
      <c r="M167" t="str">
        <f>Table1[[#This Row],[Winner]]&amp;"/"&amp;Table1[[#This Row],[Lost]]</f>
        <v>Boston Celtics/Brooklyn Nets</v>
      </c>
      <c r="N167" t="str">
        <f t="shared" si="13"/>
        <v>Boston Celtics</v>
      </c>
      <c r="O167">
        <f t="shared" si="14"/>
        <v>139</v>
      </c>
      <c r="P167" s="8">
        <f t="shared" si="15"/>
        <v>25</v>
      </c>
      <c r="Q167" t="str">
        <f t="shared" si="16"/>
        <v>Brooklyn Nets</v>
      </c>
      <c r="R167">
        <f t="shared" si="17"/>
        <v>114</v>
      </c>
      <c r="S167" s="3">
        <f t="shared" si="18"/>
        <v>-25</v>
      </c>
    </row>
    <row r="168" spans="1:19" x14ac:dyDescent="0.35">
      <c r="A168" s="1">
        <v>45609</v>
      </c>
      <c r="B168" t="s">
        <v>12</v>
      </c>
      <c r="C168" t="s">
        <v>47</v>
      </c>
      <c r="D168">
        <v>124</v>
      </c>
      <c r="E168" t="s">
        <v>39</v>
      </c>
      <c r="F168">
        <v>123</v>
      </c>
      <c r="G168" t="s">
        <v>69</v>
      </c>
      <c r="I168">
        <v>19812</v>
      </c>
      <c r="J168" t="s">
        <v>90</v>
      </c>
      <c r="K168" t="s">
        <v>154</v>
      </c>
      <c r="M168" t="str">
        <f>Table1[[#This Row],[Winner]]&amp;"/"&amp;Table1[[#This Row],[Lost]]</f>
        <v>Chicago Bulls/New York Knicks</v>
      </c>
      <c r="N168" t="str">
        <f t="shared" si="13"/>
        <v>Chicago Bulls</v>
      </c>
      <c r="O168">
        <f t="shared" si="14"/>
        <v>124</v>
      </c>
      <c r="P168" s="8">
        <f t="shared" si="15"/>
        <v>1</v>
      </c>
      <c r="Q168" t="str">
        <f t="shared" si="16"/>
        <v>New York Knicks</v>
      </c>
      <c r="R168">
        <f t="shared" si="17"/>
        <v>123</v>
      </c>
      <c r="S168" s="3">
        <f t="shared" si="18"/>
        <v>-1</v>
      </c>
    </row>
    <row r="169" spans="1:19" x14ac:dyDescent="0.35">
      <c r="A169" s="1">
        <v>45609</v>
      </c>
      <c r="B169" t="s">
        <v>12</v>
      </c>
      <c r="C169" t="s">
        <v>56</v>
      </c>
      <c r="D169">
        <v>88</v>
      </c>
      <c r="E169" t="s">
        <v>53</v>
      </c>
      <c r="F169">
        <v>106</v>
      </c>
      <c r="G169" t="s">
        <v>69</v>
      </c>
      <c r="I169">
        <v>17180</v>
      </c>
      <c r="J169" t="s">
        <v>91</v>
      </c>
      <c r="K169" t="s">
        <v>164</v>
      </c>
      <c r="M169" t="str">
        <f>Table1[[#This Row],[Winner]]&amp;"/"&amp;Table1[[#This Row],[Lost]]</f>
        <v>Oklahoma City Thunder/New Orleans Pelicans</v>
      </c>
      <c r="N169" t="str">
        <f t="shared" si="13"/>
        <v>Oklahoma City Thunder</v>
      </c>
      <c r="O169">
        <f t="shared" si="14"/>
        <v>106</v>
      </c>
      <c r="P169" s="8">
        <f t="shared" si="15"/>
        <v>18</v>
      </c>
      <c r="Q169" t="str">
        <f t="shared" si="16"/>
        <v>New Orleans Pelicans</v>
      </c>
      <c r="R169">
        <f t="shared" si="17"/>
        <v>88</v>
      </c>
      <c r="S169" s="3">
        <f t="shared" si="18"/>
        <v>-18</v>
      </c>
    </row>
    <row r="170" spans="1:19" x14ac:dyDescent="0.35">
      <c r="A170" s="1">
        <v>45609</v>
      </c>
      <c r="B170" t="s">
        <v>12</v>
      </c>
      <c r="C170" t="s">
        <v>45</v>
      </c>
      <c r="D170">
        <v>114</v>
      </c>
      <c r="E170" t="s">
        <v>54</v>
      </c>
      <c r="F170">
        <v>106</v>
      </c>
      <c r="G170" t="s">
        <v>69</v>
      </c>
      <c r="I170">
        <v>19777</v>
      </c>
      <c r="J170" t="s">
        <v>98</v>
      </c>
      <c r="K170" t="s">
        <v>141</v>
      </c>
      <c r="M170" t="str">
        <f>Table1[[#This Row],[Winner]]&amp;"/"&amp;Table1[[#This Row],[Lost]]</f>
        <v>Cleveland Cavaliers/Philadelphia 76ers</v>
      </c>
      <c r="N170" t="str">
        <f t="shared" si="13"/>
        <v>Cleveland Cavaliers</v>
      </c>
      <c r="O170">
        <f t="shared" si="14"/>
        <v>114</v>
      </c>
      <c r="P170" s="8">
        <f t="shared" si="15"/>
        <v>8</v>
      </c>
      <c r="Q170" t="str">
        <f t="shared" si="16"/>
        <v>Philadelphia 76ers</v>
      </c>
      <c r="R170">
        <f t="shared" si="17"/>
        <v>106</v>
      </c>
      <c r="S170" s="3">
        <f t="shared" si="18"/>
        <v>-8</v>
      </c>
    </row>
    <row r="171" spans="1:19" x14ac:dyDescent="0.35">
      <c r="A171" s="1">
        <v>45609</v>
      </c>
      <c r="B171" t="s">
        <v>15</v>
      </c>
      <c r="C171" t="s">
        <v>57</v>
      </c>
      <c r="D171">
        <v>103</v>
      </c>
      <c r="E171" t="s">
        <v>60</v>
      </c>
      <c r="F171">
        <v>111</v>
      </c>
      <c r="G171" t="s">
        <v>69</v>
      </c>
      <c r="I171">
        <v>16493</v>
      </c>
      <c r="J171" t="s">
        <v>112</v>
      </c>
      <c r="K171" t="s">
        <v>143</v>
      </c>
      <c r="M171" t="str">
        <f>Table1[[#This Row],[Winner]]&amp;"/"&amp;Table1[[#This Row],[Lost]]</f>
        <v>Houston Rockets/Los Angeles Clippers</v>
      </c>
      <c r="N171" t="str">
        <f t="shared" si="13"/>
        <v>Houston Rockets</v>
      </c>
      <c r="O171">
        <f t="shared" si="14"/>
        <v>111</v>
      </c>
      <c r="P171" s="8">
        <f t="shared" si="15"/>
        <v>8</v>
      </c>
      <c r="Q171" t="str">
        <f t="shared" si="16"/>
        <v>Los Angeles Clippers</v>
      </c>
      <c r="R171">
        <f t="shared" si="17"/>
        <v>103</v>
      </c>
      <c r="S171" s="3">
        <f t="shared" si="18"/>
        <v>-8</v>
      </c>
    </row>
    <row r="172" spans="1:19" x14ac:dyDescent="0.35">
      <c r="A172" s="1">
        <v>45609</v>
      </c>
      <c r="B172" t="s">
        <v>15</v>
      </c>
      <c r="C172" t="s">
        <v>55</v>
      </c>
      <c r="D172">
        <v>120</v>
      </c>
      <c r="E172" t="s">
        <v>44</v>
      </c>
      <c r="F172">
        <v>127</v>
      </c>
      <c r="G172" t="s">
        <v>69</v>
      </c>
      <c r="H172" t="s">
        <v>70</v>
      </c>
      <c r="I172">
        <v>17341</v>
      </c>
      <c r="J172" t="s">
        <v>105</v>
      </c>
      <c r="K172" t="s">
        <v>155</v>
      </c>
      <c r="M172" t="str">
        <f>Table1[[#This Row],[Winner]]&amp;"/"&amp;Table1[[#This Row],[Lost]]</f>
        <v>Milwaukee Bucks/Detroit Pistons</v>
      </c>
      <c r="N172" t="str">
        <f t="shared" si="13"/>
        <v>Milwaukee Bucks</v>
      </c>
      <c r="O172">
        <f t="shared" si="14"/>
        <v>127</v>
      </c>
      <c r="P172" s="8">
        <f t="shared" si="15"/>
        <v>7</v>
      </c>
      <c r="Q172" t="str">
        <f t="shared" si="16"/>
        <v>Detroit Pistons</v>
      </c>
      <c r="R172">
        <f t="shared" si="17"/>
        <v>120</v>
      </c>
      <c r="S172" s="3">
        <f t="shared" si="18"/>
        <v>-7</v>
      </c>
    </row>
    <row r="173" spans="1:19" x14ac:dyDescent="0.35">
      <c r="A173" s="1">
        <v>45609</v>
      </c>
      <c r="B173" t="s">
        <v>15</v>
      </c>
      <c r="C173" t="s">
        <v>64</v>
      </c>
      <c r="D173">
        <v>130</v>
      </c>
      <c r="E173" t="s">
        <v>52</v>
      </c>
      <c r="F173">
        <v>139</v>
      </c>
      <c r="G173" t="s">
        <v>69</v>
      </c>
      <c r="I173">
        <v>16602</v>
      </c>
      <c r="J173" t="s">
        <v>83</v>
      </c>
      <c r="K173" t="s">
        <v>160</v>
      </c>
      <c r="M173" t="str">
        <f>Table1[[#This Row],[Winner]]&amp;"/"&amp;Table1[[#This Row],[Lost]]</f>
        <v>San Antonio Spurs/Washington Wizards</v>
      </c>
      <c r="N173" t="str">
        <f t="shared" si="13"/>
        <v>San Antonio Spurs</v>
      </c>
      <c r="O173">
        <f t="shared" si="14"/>
        <v>139</v>
      </c>
      <c r="P173" s="8">
        <f t="shared" si="15"/>
        <v>9</v>
      </c>
      <c r="Q173" t="str">
        <f t="shared" si="16"/>
        <v>Washington Wizards</v>
      </c>
      <c r="R173">
        <f t="shared" si="17"/>
        <v>130</v>
      </c>
      <c r="S173" s="3">
        <f t="shared" si="18"/>
        <v>-9</v>
      </c>
    </row>
    <row r="174" spans="1:19" x14ac:dyDescent="0.35">
      <c r="A174" s="1">
        <v>45609</v>
      </c>
      <c r="B174" t="s">
        <v>13</v>
      </c>
      <c r="C174" t="s">
        <v>48</v>
      </c>
      <c r="D174">
        <v>123</v>
      </c>
      <c r="E174" t="s">
        <v>68</v>
      </c>
      <c r="F174">
        <v>128</v>
      </c>
      <c r="G174" t="s">
        <v>69</v>
      </c>
      <c r="I174">
        <v>18997</v>
      </c>
      <c r="J174" t="s">
        <v>76</v>
      </c>
      <c r="K174" t="s">
        <v>137</v>
      </c>
      <c r="M174" t="str">
        <f>Table1[[#This Row],[Winner]]&amp;"/"&amp;Table1[[#This Row],[Lost]]</f>
        <v>Los Angeles Lakers/Memphis Grizzlies</v>
      </c>
      <c r="N174" t="str">
        <f t="shared" si="13"/>
        <v>Los Angeles Lakers</v>
      </c>
      <c r="O174">
        <f t="shared" si="14"/>
        <v>128</v>
      </c>
      <c r="P174" s="8">
        <f t="shared" si="15"/>
        <v>5</v>
      </c>
      <c r="Q174" t="str">
        <f t="shared" si="16"/>
        <v>Memphis Grizzlies</v>
      </c>
      <c r="R174">
        <f t="shared" si="17"/>
        <v>123</v>
      </c>
      <c r="S174" s="3">
        <f t="shared" si="18"/>
        <v>-5</v>
      </c>
    </row>
    <row r="175" spans="1:19" x14ac:dyDescent="0.35">
      <c r="A175" s="1">
        <v>45609</v>
      </c>
      <c r="B175" t="s">
        <v>13</v>
      </c>
      <c r="C175" t="s">
        <v>40</v>
      </c>
      <c r="D175">
        <v>98</v>
      </c>
      <c r="E175" t="s">
        <v>67</v>
      </c>
      <c r="F175">
        <v>106</v>
      </c>
      <c r="G175" t="s">
        <v>69</v>
      </c>
      <c r="I175">
        <v>17353</v>
      </c>
      <c r="J175" t="s">
        <v>88</v>
      </c>
      <c r="K175" t="s">
        <v>147</v>
      </c>
      <c r="M175" t="str">
        <f>Table1[[#This Row],[Winner]]&amp;"/"&amp;Table1[[#This Row],[Lost]]</f>
        <v>Portland Trail Blazers/Minnesota Timberwolves</v>
      </c>
      <c r="N175" t="str">
        <f t="shared" si="13"/>
        <v>Portland Trail Blazers</v>
      </c>
      <c r="O175">
        <f t="shared" si="14"/>
        <v>106</v>
      </c>
      <c r="P175" s="8">
        <f t="shared" si="15"/>
        <v>8</v>
      </c>
      <c r="Q175" t="str">
        <f t="shared" si="16"/>
        <v>Minnesota Timberwolves</v>
      </c>
      <c r="R175">
        <f t="shared" si="17"/>
        <v>98</v>
      </c>
      <c r="S175" s="3">
        <f t="shared" si="18"/>
        <v>-8</v>
      </c>
    </row>
    <row r="176" spans="1:19" x14ac:dyDescent="0.35">
      <c r="A176" s="1">
        <v>45609</v>
      </c>
      <c r="B176" t="s">
        <v>13</v>
      </c>
      <c r="C176" t="s">
        <v>49</v>
      </c>
      <c r="D176">
        <v>104</v>
      </c>
      <c r="E176" t="s">
        <v>62</v>
      </c>
      <c r="F176">
        <v>127</v>
      </c>
      <c r="G176" t="s">
        <v>69</v>
      </c>
      <c r="I176">
        <v>16204</v>
      </c>
      <c r="J176" t="s">
        <v>107</v>
      </c>
      <c r="K176" t="s">
        <v>150</v>
      </c>
      <c r="M176" t="str">
        <f>Table1[[#This Row],[Winner]]&amp;"/"&amp;Table1[[#This Row],[Lost]]</f>
        <v>Sacramento Kings/Phoenix Suns</v>
      </c>
      <c r="N176" t="str">
        <f t="shared" si="13"/>
        <v>Sacramento Kings</v>
      </c>
      <c r="O176">
        <f t="shared" si="14"/>
        <v>127</v>
      </c>
      <c r="P176" s="8">
        <f t="shared" si="15"/>
        <v>23</v>
      </c>
      <c r="Q176" t="str">
        <f t="shared" si="16"/>
        <v>Phoenix Suns</v>
      </c>
      <c r="R176">
        <f t="shared" si="17"/>
        <v>104</v>
      </c>
      <c r="S176" s="3">
        <f t="shared" si="18"/>
        <v>-23</v>
      </c>
    </row>
    <row r="177" spans="1:19" x14ac:dyDescent="0.35">
      <c r="A177" s="1">
        <v>45610</v>
      </c>
      <c r="B177" t="s">
        <v>16</v>
      </c>
      <c r="C177" t="s">
        <v>61</v>
      </c>
      <c r="D177">
        <v>113</v>
      </c>
      <c r="E177" t="s">
        <v>66</v>
      </c>
      <c r="F177">
        <v>115</v>
      </c>
      <c r="G177" t="s">
        <v>69</v>
      </c>
      <c r="I177">
        <v>18175</v>
      </c>
      <c r="J177" t="s">
        <v>84</v>
      </c>
      <c r="K177" t="s">
        <v>145</v>
      </c>
      <c r="M177" t="str">
        <f>Table1[[#This Row],[Winner]]&amp;"/"&amp;Table1[[#This Row],[Lost]]</f>
        <v>Utah Jazz/Dallas Mavericks</v>
      </c>
      <c r="N177" t="str">
        <f t="shared" si="13"/>
        <v>Utah Jazz</v>
      </c>
      <c r="O177">
        <f t="shared" si="14"/>
        <v>115</v>
      </c>
      <c r="P177" s="8">
        <f t="shared" si="15"/>
        <v>2</v>
      </c>
      <c r="Q177" t="str">
        <f t="shared" si="16"/>
        <v>Dallas Mavericks</v>
      </c>
      <c r="R177">
        <f t="shared" si="17"/>
        <v>113</v>
      </c>
      <c r="S177" s="3">
        <f t="shared" si="18"/>
        <v>-2</v>
      </c>
    </row>
    <row r="178" spans="1:19" x14ac:dyDescent="0.35">
      <c r="A178" s="1">
        <v>45611</v>
      </c>
      <c r="B178" t="s">
        <v>14</v>
      </c>
      <c r="C178" t="s">
        <v>58</v>
      </c>
      <c r="D178">
        <v>124</v>
      </c>
      <c r="E178" t="s">
        <v>41</v>
      </c>
      <c r="F178">
        <v>111</v>
      </c>
      <c r="G178" t="s">
        <v>69</v>
      </c>
      <c r="I178">
        <v>17274</v>
      </c>
      <c r="J178" t="s">
        <v>84</v>
      </c>
      <c r="K178" t="s">
        <v>162</v>
      </c>
      <c r="L178" t="s">
        <v>170</v>
      </c>
      <c r="M178" t="str">
        <f>Table1[[#This Row],[Winner]]&amp;"/"&amp;Table1[[#This Row],[Lost]]</f>
        <v>Miami Heat/Indiana Pacers</v>
      </c>
      <c r="N178" t="str">
        <f t="shared" si="13"/>
        <v>Miami Heat</v>
      </c>
      <c r="O178">
        <f t="shared" si="14"/>
        <v>124</v>
      </c>
      <c r="P178" s="8">
        <f t="shared" si="15"/>
        <v>13</v>
      </c>
      <c r="Q178" t="str">
        <f t="shared" si="16"/>
        <v>Indiana Pacers</v>
      </c>
      <c r="R178">
        <f t="shared" si="17"/>
        <v>111</v>
      </c>
      <c r="S178" s="3">
        <f t="shared" si="18"/>
        <v>-13</v>
      </c>
    </row>
    <row r="179" spans="1:19" x14ac:dyDescent="0.35">
      <c r="A179" s="1">
        <v>45611</v>
      </c>
      <c r="B179" t="s">
        <v>14</v>
      </c>
      <c r="C179" t="s">
        <v>54</v>
      </c>
      <c r="D179">
        <v>86</v>
      </c>
      <c r="E179" t="s">
        <v>43</v>
      </c>
      <c r="F179">
        <v>98</v>
      </c>
      <c r="G179" t="s">
        <v>69</v>
      </c>
      <c r="I179">
        <v>17843</v>
      </c>
      <c r="J179" t="s">
        <v>100</v>
      </c>
      <c r="K179" t="s">
        <v>152</v>
      </c>
      <c r="L179" t="s">
        <v>170</v>
      </c>
      <c r="M179" t="str">
        <f>Table1[[#This Row],[Winner]]&amp;"/"&amp;Table1[[#This Row],[Lost]]</f>
        <v>Orlando Magic/Philadelphia 76ers</v>
      </c>
      <c r="N179" t="str">
        <f t="shared" si="13"/>
        <v>Orlando Magic</v>
      </c>
      <c r="O179">
        <f t="shared" si="14"/>
        <v>98</v>
      </c>
      <c r="P179" s="8">
        <f t="shared" si="15"/>
        <v>12</v>
      </c>
      <c r="Q179" t="str">
        <f t="shared" si="16"/>
        <v>Philadelphia 76ers</v>
      </c>
      <c r="R179">
        <f t="shared" si="17"/>
        <v>86</v>
      </c>
      <c r="S179" s="3">
        <f t="shared" si="18"/>
        <v>-12</v>
      </c>
    </row>
    <row r="180" spans="1:19" x14ac:dyDescent="0.35">
      <c r="A180" s="1">
        <v>45611</v>
      </c>
      <c r="B180" t="s">
        <v>14</v>
      </c>
      <c r="C180" t="s">
        <v>55</v>
      </c>
      <c r="D180">
        <v>99</v>
      </c>
      <c r="E180" t="s">
        <v>59</v>
      </c>
      <c r="F180">
        <v>95</v>
      </c>
      <c r="G180" t="s">
        <v>69</v>
      </c>
      <c r="I180">
        <v>19245</v>
      </c>
      <c r="J180" t="s">
        <v>79</v>
      </c>
      <c r="K180" t="s">
        <v>142</v>
      </c>
      <c r="L180" t="s">
        <v>170</v>
      </c>
      <c r="M180" t="str">
        <f>Table1[[#This Row],[Winner]]&amp;"/"&amp;Table1[[#This Row],[Lost]]</f>
        <v>Detroit Pistons/Toronto Raptors</v>
      </c>
      <c r="N180" t="str">
        <f t="shared" si="13"/>
        <v>Detroit Pistons</v>
      </c>
      <c r="O180">
        <f t="shared" si="14"/>
        <v>99</v>
      </c>
      <c r="P180" s="8">
        <f t="shared" si="15"/>
        <v>4</v>
      </c>
      <c r="Q180" t="str">
        <f t="shared" si="16"/>
        <v>Toronto Raptors</v>
      </c>
      <c r="R180">
        <f t="shared" si="17"/>
        <v>95</v>
      </c>
      <c r="S180" s="3">
        <f t="shared" si="18"/>
        <v>-4</v>
      </c>
    </row>
    <row r="181" spans="1:19" x14ac:dyDescent="0.35">
      <c r="A181" s="1">
        <v>45611</v>
      </c>
      <c r="B181" t="s">
        <v>12</v>
      </c>
      <c r="C181" t="s">
        <v>64</v>
      </c>
      <c r="D181">
        <v>117</v>
      </c>
      <c r="E181" t="s">
        <v>63</v>
      </c>
      <c r="F181">
        <v>129</v>
      </c>
      <c r="G181" t="s">
        <v>69</v>
      </c>
      <c r="I181">
        <v>16038</v>
      </c>
      <c r="J181" t="s">
        <v>99</v>
      </c>
      <c r="K181" t="s">
        <v>139</v>
      </c>
      <c r="L181" t="s">
        <v>170</v>
      </c>
      <c r="M181" t="str">
        <f>Table1[[#This Row],[Winner]]&amp;"/"&amp;Table1[[#This Row],[Lost]]</f>
        <v>Atlanta Hawks/Washington Wizards</v>
      </c>
      <c r="N181" t="str">
        <f t="shared" si="13"/>
        <v>Atlanta Hawks</v>
      </c>
      <c r="O181">
        <f t="shared" si="14"/>
        <v>129</v>
      </c>
      <c r="P181" s="8">
        <f t="shared" si="15"/>
        <v>12</v>
      </c>
      <c r="Q181" t="str">
        <f t="shared" si="16"/>
        <v>Washington Wizards</v>
      </c>
      <c r="R181">
        <f t="shared" si="17"/>
        <v>117</v>
      </c>
      <c r="S181" s="3">
        <f t="shared" si="18"/>
        <v>-12</v>
      </c>
    </row>
    <row r="182" spans="1:19" x14ac:dyDescent="0.35">
      <c r="A182" s="1">
        <v>45611</v>
      </c>
      <c r="B182" t="s">
        <v>12</v>
      </c>
      <c r="C182" t="s">
        <v>47</v>
      </c>
      <c r="D182">
        <v>126</v>
      </c>
      <c r="E182" t="s">
        <v>45</v>
      </c>
      <c r="F182">
        <v>144</v>
      </c>
      <c r="G182" t="s">
        <v>69</v>
      </c>
      <c r="I182">
        <v>19432</v>
      </c>
      <c r="J182" t="s">
        <v>80</v>
      </c>
      <c r="K182" t="s">
        <v>153</v>
      </c>
      <c r="L182" t="s">
        <v>170</v>
      </c>
      <c r="M182" t="str">
        <f>Table1[[#This Row],[Winner]]&amp;"/"&amp;Table1[[#This Row],[Lost]]</f>
        <v>Cleveland Cavaliers/Chicago Bulls</v>
      </c>
      <c r="N182" t="str">
        <f t="shared" si="13"/>
        <v>Cleveland Cavaliers</v>
      </c>
      <c r="O182">
        <f t="shared" si="14"/>
        <v>144</v>
      </c>
      <c r="P182" s="8">
        <f t="shared" si="15"/>
        <v>18</v>
      </c>
      <c r="Q182" t="str">
        <f t="shared" si="16"/>
        <v>Chicago Bulls</v>
      </c>
      <c r="R182">
        <f t="shared" si="17"/>
        <v>126</v>
      </c>
      <c r="S182" s="3">
        <f t="shared" si="18"/>
        <v>-18</v>
      </c>
    </row>
    <row r="183" spans="1:19" x14ac:dyDescent="0.35">
      <c r="A183" s="1">
        <v>45611</v>
      </c>
      <c r="B183" t="s">
        <v>12</v>
      </c>
      <c r="C183" t="s">
        <v>42</v>
      </c>
      <c r="D183">
        <v>122</v>
      </c>
      <c r="E183" t="s">
        <v>39</v>
      </c>
      <c r="F183">
        <v>124</v>
      </c>
      <c r="G183" t="s">
        <v>69</v>
      </c>
      <c r="I183">
        <v>19812</v>
      </c>
      <c r="J183" t="s">
        <v>105</v>
      </c>
      <c r="K183" t="s">
        <v>154</v>
      </c>
      <c r="L183" t="s">
        <v>170</v>
      </c>
      <c r="M183" t="str">
        <f>Table1[[#This Row],[Winner]]&amp;"/"&amp;Table1[[#This Row],[Lost]]</f>
        <v>New York Knicks/Brooklyn Nets</v>
      </c>
      <c r="N183" t="str">
        <f t="shared" si="13"/>
        <v>New York Knicks</v>
      </c>
      <c r="O183">
        <f t="shared" si="14"/>
        <v>124</v>
      </c>
      <c r="P183" s="8">
        <f t="shared" si="15"/>
        <v>2</v>
      </c>
      <c r="Q183" t="str">
        <f t="shared" si="16"/>
        <v>Brooklyn Nets</v>
      </c>
      <c r="R183">
        <f t="shared" si="17"/>
        <v>122</v>
      </c>
      <c r="S183" s="3">
        <f t="shared" si="18"/>
        <v>-2</v>
      </c>
    </row>
    <row r="184" spans="1:19" x14ac:dyDescent="0.35">
      <c r="A184" s="1">
        <v>45611</v>
      </c>
      <c r="B184" t="s">
        <v>12</v>
      </c>
      <c r="C184" t="s">
        <v>68</v>
      </c>
      <c r="D184">
        <v>120</v>
      </c>
      <c r="E184" t="s">
        <v>52</v>
      </c>
      <c r="F184">
        <v>115</v>
      </c>
      <c r="G184" t="s">
        <v>69</v>
      </c>
      <c r="I184">
        <v>18916</v>
      </c>
      <c r="J184" t="s">
        <v>78</v>
      </c>
      <c r="K184" t="s">
        <v>160</v>
      </c>
      <c r="L184" t="s">
        <v>170</v>
      </c>
      <c r="M184" t="str">
        <f>Table1[[#This Row],[Winner]]&amp;"/"&amp;Table1[[#This Row],[Lost]]</f>
        <v>Los Angeles Lakers/San Antonio Spurs</v>
      </c>
      <c r="N184" t="str">
        <f t="shared" si="13"/>
        <v>Los Angeles Lakers</v>
      </c>
      <c r="O184">
        <f t="shared" si="14"/>
        <v>120</v>
      </c>
      <c r="P184" s="8">
        <f t="shared" si="15"/>
        <v>5</v>
      </c>
      <c r="Q184" t="str">
        <f t="shared" si="16"/>
        <v>San Antonio Spurs</v>
      </c>
      <c r="R184">
        <f t="shared" si="17"/>
        <v>115</v>
      </c>
      <c r="S184" s="3">
        <f t="shared" si="18"/>
        <v>-5</v>
      </c>
    </row>
    <row r="185" spans="1:19" x14ac:dyDescent="0.35">
      <c r="A185" s="1">
        <v>45611</v>
      </c>
      <c r="B185" t="s">
        <v>15</v>
      </c>
      <c r="C185" t="s">
        <v>57</v>
      </c>
      <c r="D185">
        <v>104</v>
      </c>
      <c r="E185" t="s">
        <v>60</v>
      </c>
      <c r="F185">
        <v>125</v>
      </c>
      <c r="G185" t="s">
        <v>69</v>
      </c>
      <c r="I185">
        <v>18055</v>
      </c>
      <c r="J185" t="s">
        <v>88</v>
      </c>
      <c r="K185" t="s">
        <v>143</v>
      </c>
      <c r="L185" t="s">
        <v>170</v>
      </c>
      <c r="M185" t="str">
        <f>Table1[[#This Row],[Winner]]&amp;"/"&amp;Table1[[#This Row],[Lost]]</f>
        <v>Houston Rockets/Los Angeles Clippers</v>
      </c>
      <c r="N185" t="str">
        <f t="shared" si="13"/>
        <v>Houston Rockets</v>
      </c>
      <c r="O185">
        <f t="shared" si="14"/>
        <v>125</v>
      </c>
      <c r="P185" s="8">
        <f t="shared" si="15"/>
        <v>21</v>
      </c>
      <c r="Q185" t="str">
        <f t="shared" si="16"/>
        <v>Los Angeles Clippers</v>
      </c>
      <c r="R185">
        <f t="shared" si="17"/>
        <v>104</v>
      </c>
      <c r="S185" s="3">
        <f t="shared" si="18"/>
        <v>-21</v>
      </c>
    </row>
    <row r="186" spans="1:19" x14ac:dyDescent="0.35">
      <c r="A186" s="1">
        <v>45611</v>
      </c>
      <c r="B186" t="s">
        <v>15</v>
      </c>
      <c r="C186" t="s">
        <v>65</v>
      </c>
      <c r="D186">
        <v>94</v>
      </c>
      <c r="E186" t="s">
        <v>56</v>
      </c>
      <c r="F186">
        <v>101</v>
      </c>
      <c r="G186" t="s">
        <v>69</v>
      </c>
      <c r="I186">
        <v>16137</v>
      </c>
      <c r="J186" t="s">
        <v>72</v>
      </c>
      <c r="K186" t="s">
        <v>144</v>
      </c>
      <c r="L186" t="s">
        <v>170</v>
      </c>
      <c r="M186" t="str">
        <f>Table1[[#This Row],[Winner]]&amp;"/"&amp;Table1[[#This Row],[Lost]]</f>
        <v>New Orleans Pelicans/Denver Nuggets</v>
      </c>
      <c r="N186" t="str">
        <f t="shared" si="13"/>
        <v>New Orleans Pelicans</v>
      </c>
      <c r="O186">
        <f t="shared" si="14"/>
        <v>101</v>
      </c>
      <c r="P186" s="8">
        <f t="shared" si="15"/>
        <v>7</v>
      </c>
      <c r="Q186" t="str">
        <f t="shared" si="16"/>
        <v>Denver Nuggets</v>
      </c>
      <c r="R186">
        <f t="shared" si="17"/>
        <v>94</v>
      </c>
      <c r="S186" s="3">
        <f t="shared" si="18"/>
        <v>-7</v>
      </c>
    </row>
    <row r="187" spans="1:19" x14ac:dyDescent="0.35">
      <c r="A187" s="1">
        <v>45611</v>
      </c>
      <c r="B187" t="s">
        <v>15</v>
      </c>
      <c r="C187" t="s">
        <v>49</v>
      </c>
      <c r="D187">
        <v>83</v>
      </c>
      <c r="E187" t="s">
        <v>53</v>
      </c>
      <c r="F187">
        <v>99</v>
      </c>
      <c r="G187" t="s">
        <v>69</v>
      </c>
      <c r="I187">
        <v>18203</v>
      </c>
      <c r="J187" t="s">
        <v>82</v>
      </c>
      <c r="K187" t="s">
        <v>164</v>
      </c>
      <c r="L187" t="s">
        <v>170</v>
      </c>
      <c r="M187" t="str">
        <f>Table1[[#This Row],[Winner]]&amp;"/"&amp;Table1[[#This Row],[Lost]]</f>
        <v>Oklahoma City Thunder/Phoenix Suns</v>
      </c>
      <c r="N187" t="str">
        <f t="shared" si="13"/>
        <v>Oklahoma City Thunder</v>
      </c>
      <c r="O187">
        <f t="shared" si="14"/>
        <v>99</v>
      </c>
      <c r="P187" s="8">
        <f t="shared" si="15"/>
        <v>16</v>
      </c>
      <c r="Q187" t="str">
        <f t="shared" si="16"/>
        <v>Phoenix Suns</v>
      </c>
      <c r="R187">
        <f t="shared" si="17"/>
        <v>83</v>
      </c>
      <c r="S187" s="3">
        <f t="shared" si="18"/>
        <v>-16</v>
      </c>
    </row>
    <row r="188" spans="1:19" x14ac:dyDescent="0.35">
      <c r="A188" s="1">
        <v>45611</v>
      </c>
      <c r="B188" t="s">
        <v>13</v>
      </c>
      <c r="C188" t="s">
        <v>48</v>
      </c>
      <c r="D188">
        <v>118</v>
      </c>
      <c r="E188" t="s">
        <v>50</v>
      </c>
      <c r="F188">
        <v>123</v>
      </c>
      <c r="G188" t="s">
        <v>69</v>
      </c>
      <c r="I188">
        <v>18064</v>
      </c>
      <c r="J188" t="s">
        <v>95</v>
      </c>
      <c r="K188" t="s">
        <v>165</v>
      </c>
      <c r="L188" t="s">
        <v>170</v>
      </c>
      <c r="M188" t="str">
        <f>Table1[[#This Row],[Winner]]&amp;"/"&amp;Table1[[#This Row],[Lost]]</f>
        <v>Golden State Warriors/Memphis Grizzlies</v>
      </c>
      <c r="N188" t="str">
        <f t="shared" si="13"/>
        <v>Golden State Warriors</v>
      </c>
      <c r="O188">
        <f t="shared" si="14"/>
        <v>123</v>
      </c>
      <c r="P188" s="8">
        <f t="shared" si="15"/>
        <v>5</v>
      </c>
      <c r="Q188" t="str">
        <f t="shared" si="16"/>
        <v>Memphis Grizzlies</v>
      </c>
      <c r="R188">
        <f t="shared" si="17"/>
        <v>118</v>
      </c>
      <c r="S188" s="3">
        <f t="shared" si="18"/>
        <v>-5</v>
      </c>
    </row>
    <row r="189" spans="1:19" x14ac:dyDescent="0.35">
      <c r="A189" s="1">
        <v>45611</v>
      </c>
      <c r="B189" t="s">
        <v>13</v>
      </c>
      <c r="C189" t="s">
        <v>40</v>
      </c>
      <c r="D189">
        <v>130</v>
      </c>
      <c r="E189" t="s">
        <v>62</v>
      </c>
      <c r="F189">
        <v>126</v>
      </c>
      <c r="G189" t="s">
        <v>69</v>
      </c>
      <c r="H189" t="s">
        <v>70</v>
      </c>
      <c r="I189">
        <v>16478</v>
      </c>
      <c r="J189" t="s">
        <v>100</v>
      </c>
      <c r="K189" t="s">
        <v>150</v>
      </c>
      <c r="L189" t="s">
        <v>170</v>
      </c>
      <c r="M189" t="str">
        <f>Table1[[#This Row],[Winner]]&amp;"/"&amp;Table1[[#This Row],[Lost]]</f>
        <v>Minnesota Timberwolves/Sacramento Kings</v>
      </c>
      <c r="N189" t="str">
        <f t="shared" si="13"/>
        <v>Minnesota Timberwolves</v>
      </c>
      <c r="O189">
        <f t="shared" si="14"/>
        <v>130</v>
      </c>
      <c r="P189" s="8">
        <f t="shared" si="15"/>
        <v>4</v>
      </c>
      <c r="Q189" t="str">
        <f t="shared" si="16"/>
        <v>Sacramento Kings</v>
      </c>
      <c r="R189">
        <f t="shared" si="17"/>
        <v>126</v>
      </c>
      <c r="S189" s="3">
        <f t="shared" si="18"/>
        <v>-4</v>
      </c>
    </row>
    <row r="190" spans="1:19" x14ac:dyDescent="0.35">
      <c r="A190" s="1">
        <v>45612</v>
      </c>
      <c r="B190" t="s">
        <v>30</v>
      </c>
      <c r="C190" t="s">
        <v>44</v>
      </c>
      <c r="D190">
        <v>114</v>
      </c>
      <c r="E190" t="s">
        <v>46</v>
      </c>
      <c r="F190">
        <v>115</v>
      </c>
      <c r="G190" t="s">
        <v>69</v>
      </c>
      <c r="I190">
        <v>19145</v>
      </c>
      <c r="J190" t="s">
        <v>99</v>
      </c>
      <c r="K190" t="s">
        <v>156</v>
      </c>
      <c r="M190" t="str">
        <f>Table1[[#This Row],[Winner]]&amp;"/"&amp;Table1[[#This Row],[Lost]]</f>
        <v>Charlotte Hornets/Milwaukee Bucks</v>
      </c>
      <c r="N190" t="str">
        <f t="shared" si="13"/>
        <v>Charlotte Hornets</v>
      </c>
      <c r="O190">
        <f t="shared" si="14"/>
        <v>115</v>
      </c>
      <c r="P190" s="8">
        <f t="shared" si="15"/>
        <v>1</v>
      </c>
      <c r="Q190" t="str">
        <f t="shared" si="16"/>
        <v>Milwaukee Bucks</v>
      </c>
      <c r="R190">
        <f t="shared" si="17"/>
        <v>114</v>
      </c>
      <c r="S190" s="3">
        <f t="shared" si="18"/>
        <v>-1</v>
      </c>
    </row>
    <row r="191" spans="1:19" x14ac:dyDescent="0.35">
      <c r="A191" s="1">
        <v>45612</v>
      </c>
      <c r="B191" t="s">
        <v>15</v>
      </c>
      <c r="C191" t="s">
        <v>59</v>
      </c>
      <c r="D191">
        <v>123</v>
      </c>
      <c r="E191" t="s">
        <v>51</v>
      </c>
      <c r="F191">
        <v>126</v>
      </c>
      <c r="G191" t="s">
        <v>69</v>
      </c>
      <c r="H191" t="s">
        <v>70</v>
      </c>
      <c r="I191">
        <v>19156</v>
      </c>
      <c r="J191" t="s">
        <v>114</v>
      </c>
      <c r="K191" t="s">
        <v>136</v>
      </c>
      <c r="M191" t="str">
        <f>Table1[[#This Row],[Winner]]&amp;"/"&amp;Table1[[#This Row],[Lost]]</f>
        <v>Boston Celtics/Toronto Raptors</v>
      </c>
      <c r="N191" t="str">
        <f t="shared" si="13"/>
        <v>Boston Celtics</v>
      </c>
      <c r="O191">
        <f t="shared" si="14"/>
        <v>126</v>
      </c>
      <c r="P191" s="8">
        <f t="shared" si="15"/>
        <v>3</v>
      </c>
      <c r="Q191" t="str">
        <f t="shared" si="16"/>
        <v>Toronto Raptors</v>
      </c>
      <c r="R191">
        <f t="shared" si="17"/>
        <v>123</v>
      </c>
      <c r="S191" s="3">
        <f t="shared" si="18"/>
        <v>-3</v>
      </c>
    </row>
    <row r="192" spans="1:19" x14ac:dyDescent="0.35">
      <c r="A192" s="1">
        <v>45612</v>
      </c>
      <c r="B192" t="s">
        <v>15</v>
      </c>
      <c r="C192" t="s">
        <v>68</v>
      </c>
      <c r="D192">
        <v>104</v>
      </c>
      <c r="E192" t="s">
        <v>56</v>
      </c>
      <c r="F192">
        <v>99</v>
      </c>
      <c r="G192" t="s">
        <v>69</v>
      </c>
      <c r="I192">
        <v>18761</v>
      </c>
      <c r="J192" t="s">
        <v>91</v>
      </c>
      <c r="K192" t="s">
        <v>144</v>
      </c>
      <c r="M192" t="str">
        <f>Table1[[#This Row],[Winner]]&amp;"/"&amp;Table1[[#This Row],[Lost]]</f>
        <v>Los Angeles Lakers/New Orleans Pelicans</v>
      </c>
      <c r="N192" t="str">
        <f t="shared" si="13"/>
        <v>Los Angeles Lakers</v>
      </c>
      <c r="O192">
        <f t="shared" si="14"/>
        <v>104</v>
      </c>
      <c r="P192" s="8">
        <f t="shared" si="15"/>
        <v>5</v>
      </c>
      <c r="Q192" t="str">
        <f t="shared" si="16"/>
        <v>New Orleans Pelicans</v>
      </c>
      <c r="R192">
        <f t="shared" si="17"/>
        <v>99</v>
      </c>
      <c r="S192" s="3">
        <f t="shared" si="18"/>
        <v>-5</v>
      </c>
    </row>
    <row r="193" spans="1:19" x14ac:dyDescent="0.35">
      <c r="A193" s="1">
        <v>45612</v>
      </c>
      <c r="B193" t="s">
        <v>19</v>
      </c>
      <c r="C193" t="s">
        <v>52</v>
      </c>
      <c r="D193">
        <v>93</v>
      </c>
      <c r="E193" t="s">
        <v>61</v>
      </c>
      <c r="F193">
        <v>110</v>
      </c>
      <c r="G193" t="s">
        <v>69</v>
      </c>
      <c r="I193">
        <v>20311</v>
      </c>
      <c r="J193" t="s">
        <v>84</v>
      </c>
      <c r="K193" t="s">
        <v>149</v>
      </c>
      <c r="M193" t="str">
        <f>Table1[[#This Row],[Winner]]&amp;"/"&amp;Table1[[#This Row],[Lost]]</f>
        <v>Dallas Mavericks/San Antonio Spurs</v>
      </c>
      <c r="N193" t="str">
        <f t="shared" si="13"/>
        <v>Dallas Mavericks</v>
      </c>
      <c r="O193">
        <f t="shared" si="14"/>
        <v>110</v>
      </c>
      <c r="P193" s="8">
        <f t="shared" si="15"/>
        <v>17</v>
      </c>
      <c r="Q193" t="str">
        <f t="shared" si="16"/>
        <v>San Antonio Spurs</v>
      </c>
      <c r="R193">
        <f t="shared" si="17"/>
        <v>93</v>
      </c>
      <c r="S193" s="3">
        <f t="shared" si="18"/>
        <v>-17</v>
      </c>
    </row>
    <row r="194" spans="1:19" x14ac:dyDescent="0.35">
      <c r="A194" s="1">
        <v>45612</v>
      </c>
      <c r="B194" t="s">
        <v>13</v>
      </c>
      <c r="C194" t="s">
        <v>66</v>
      </c>
      <c r="D194">
        <v>117</v>
      </c>
      <c r="E194" t="s">
        <v>62</v>
      </c>
      <c r="F194">
        <v>121</v>
      </c>
      <c r="G194" t="s">
        <v>69</v>
      </c>
      <c r="I194">
        <v>16568</v>
      </c>
      <c r="J194" t="s">
        <v>95</v>
      </c>
      <c r="K194" t="s">
        <v>150</v>
      </c>
      <c r="M194" t="str">
        <f>Table1[[#This Row],[Winner]]&amp;"/"&amp;Table1[[#This Row],[Lost]]</f>
        <v>Sacramento Kings/Utah Jazz</v>
      </c>
      <c r="N194" t="str">
        <f t="shared" si="13"/>
        <v>Sacramento Kings</v>
      </c>
      <c r="O194">
        <f t="shared" si="14"/>
        <v>121</v>
      </c>
      <c r="P194" s="8">
        <f t="shared" si="15"/>
        <v>4</v>
      </c>
      <c r="Q194" t="str">
        <f t="shared" si="16"/>
        <v>Utah Jazz</v>
      </c>
      <c r="R194">
        <f t="shared" si="17"/>
        <v>117</v>
      </c>
      <c r="S194" s="3">
        <f t="shared" si="18"/>
        <v>-4</v>
      </c>
    </row>
    <row r="195" spans="1:19" x14ac:dyDescent="0.35">
      <c r="A195" s="1">
        <v>45613</v>
      </c>
      <c r="B195" t="s">
        <v>21</v>
      </c>
      <c r="C195" t="s">
        <v>49</v>
      </c>
      <c r="D195">
        <v>117</v>
      </c>
      <c r="E195" t="s">
        <v>40</v>
      </c>
      <c r="F195">
        <v>120</v>
      </c>
      <c r="G195" t="s">
        <v>69</v>
      </c>
      <c r="I195">
        <v>18978</v>
      </c>
      <c r="J195" t="s">
        <v>90</v>
      </c>
      <c r="K195" t="s">
        <v>158</v>
      </c>
      <c r="M195" t="str">
        <f>Table1[[#This Row],[Winner]]&amp;"/"&amp;Table1[[#This Row],[Lost]]</f>
        <v>Minnesota Timberwolves/Phoenix Suns</v>
      </c>
      <c r="N195" t="str">
        <f t="shared" ref="N195:N258" si="19">IF(D195&gt;F195,C195,E195)</f>
        <v>Minnesota Timberwolves</v>
      </c>
      <c r="O195">
        <f t="shared" ref="O195:O258" si="20">IF(D195&gt;F195,D195,F195)</f>
        <v>120</v>
      </c>
      <c r="P195" s="8">
        <f t="shared" ref="P195:P258" si="21">O195-R195</f>
        <v>3</v>
      </c>
      <c r="Q195" t="str">
        <f t="shared" ref="Q195:Q258" si="22">IF(D195&gt;F195,E195,C195)</f>
        <v>Phoenix Suns</v>
      </c>
      <c r="R195">
        <f t="shared" ref="R195:R258" si="23">IF(D195&gt;F195,F195,D195)</f>
        <v>117</v>
      </c>
      <c r="S195" s="3">
        <f t="shared" ref="S195:S258" si="24">R195-O195</f>
        <v>-3</v>
      </c>
    </row>
    <row r="196" spans="1:19" x14ac:dyDescent="0.35">
      <c r="A196" s="1">
        <v>45613</v>
      </c>
      <c r="B196" t="s">
        <v>18</v>
      </c>
      <c r="C196" t="s">
        <v>58</v>
      </c>
      <c r="D196">
        <v>110</v>
      </c>
      <c r="E196" t="s">
        <v>41</v>
      </c>
      <c r="F196">
        <v>119</v>
      </c>
      <c r="G196" t="s">
        <v>69</v>
      </c>
      <c r="I196">
        <v>16184</v>
      </c>
      <c r="J196" t="s">
        <v>99</v>
      </c>
      <c r="K196" t="s">
        <v>162</v>
      </c>
      <c r="M196" t="str">
        <f>Table1[[#This Row],[Winner]]&amp;"/"&amp;Table1[[#This Row],[Lost]]</f>
        <v>Indiana Pacers/Miami Heat</v>
      </c>
      <c r="N196" t="str">
        <f t="shared" si="19"/>
        <v>Indiana Pacers</v>
      </c>
      <c r="O196">
        <f t="shared" si="20"/>
        <v>119</v>
      </c>
      <c r="P196" s="8">
        <f t="shared" si="21"/>
        <v>9</v>
      </c>
      <c r="Q196" t="str">
        <f t="shared" si="22"/>
        <v>Miami Heat</v>
      </c>
      <c r="R196">
        <f t="shared" si="23"/>
        <v>110</v>
      </c>
      <c r="S196" s="3">
        <f t="shared" si="24"/>
        <v>-9</v>
      </c>
    </row>
    <row r="197" spans="1:19" x14ac:dyDescent="0.35">
      <c r="A197" s="1">
        <v>45613</v>
      </c>
      <c r="B197" t="s">
        <v>22</v>
      </c>
      <c r="C197" t="s">
        <v>46</v>
      </c>
      <c r="D197">
        <v>114</v>
      </c>
      <c r="E197" t="s">
        <v>45</v>
      </c>
      <c r="F197">
        <v>128</v>
      </c>
      <c r="G197" t="s">
        <v>69</v>
      </c>
      <c r="I197">
        <v>19432</v>
      </c>
      <c r="J197" t="s">
        <v>90</v>
      </c>
      <c r="K197" t="s">
        <v>153</v>
      </c>
      <c r="M197" t="str">
        <f>Table1[[#This Row],[Winner]]&amp;"/"&amp;Table1[[#This Row],[Lost]]</f>
        <v>Cleveland Cavaliers/Charlotte Hornets</v>
      </c>
      <c r="N197" t="str">
        <f t="shared" si="19"/>
        <v>Cleveland Cavaliers</v>
      </c>
      <c r="O197">
        <f t="shared" si="20"/>
        <v>128</v>
      </c>
      <c r="P197" s="8">
        <f t="shared" si="21"/>
        <v>14</v>
      </c>
      <c r="Q197" t="str">
        <f t="shared" si="22"/>
        <v>Charlotte Hornets</v>
      </c>
      <c r="R197">
        <f t="shared" si="23"/>
        <v>114</v>
      </c>
      <c r="S197" s="3">
        <f t="shared" si="24"/>
        <v>-14</v>
      </c>
    </row>
    <row r="198" spans="1:19" x14ac:dyDescent="0.35">
      <c r="A198" s="1">
        <v>45613</v>
      </c>
      <c r="B198" t="s">
        <v>22</v>
      </c>
      <c r="C198" t="s">
        <v>65</v>
      </c>
      <c r="D198">
        <v>90</v>
      </c>
      <c r="E198" t="s">
        <v>48</v>
      </c>
      <c r="F198">
        <v>105</v>
      </c>
      <c r="G198" t="s">
        <v>69</v>
      </c>
      <c r="I198">
        <v>16351</v>
      </c>
      <c r="J198" t="s">
        <v>91</v>
      </c>
      <c r="K198" t="s">
        <v>157</v>
      </c>
      <c r="M198" t="str">
        <f>Table1[[#This Row],[Winner]]&amp;"/"&amp;Table1[[#This Row],[Lost]]</f>
        <v>Memphis Grizzlies/Denver Nuggets</v>
      </c>
      <c r="N198" t="str">
        <f t="shared" si="19"/>
        <v>Memphis Grizzlies</v>
      </c>
      <c r="O198">
        <f t="shared" si="20"/>
        <v>105</v>
      </c>
      <c r="P198" s="8">
        <f t="shared" si="21"/>
        <v>15</v>
      </c>
      <c r="Q198" t="str">
        <f t="shared" si="22"/>
        <v>Denver Nuggets</v>
      </c>
      <c r="R198">
        <f t="shared" si="23"/>
        <v>90</v>
      </c>
      <c r="S198" s="3">
        <f t="shared" si="24"/>
        <v>-15</v>
      </c>
    </row>
    <row r="199" spans="1:19" x14ac:dyDescent="0.35">
      <c r="A199" s="1">
        <v>45613</v>
      </c>
      <c r="B199" t="s">
        <v>22</v>
      </c>
      <c r="C199" t="s">
        <v>63</v>
      </c>
      <c r="D199">
        <v>110</v>
      </c>
      <c r="E199" t="s">
        <v>67</v>
      </c>
      <c r="F199">
        <v>114</v>
      </c>
      <c r="G199" t="s">
        <v>69</v>
      </c>
      <c r="I199">
        <v>17384</v>
      </c>
      <c r="J199" t="s">
        <v>100</v>
      </c>
      <c r="K199" t="s">
        <v>147</v>
      </c>
      <c r="M199" t="str">
        <f>Table1[[#This Row],[Winner]]&amp;"/"&amp;Table1[[#This Row],[Lost]]</f>
        <v>Portland Trail Blazers/Atlanta Hawks</v>
      </c>
      <c r="N199" t="str">
        <f t="shared" si="19"/>
        <v>Portland Trail Blazers</v>
      </c>
      <c r="O199">
        <f t="shared" si="20"/>
        <v>114</v>
      </c>
      <c r="P199" s="8">
        <f t="shared" si="21"/>
        <v>4</v>
      </c>
      <c r="Q199" t="str">
        <f t="shared" si="22"/>
        <v>Atlanta Hawks</v>
      </c>
      <c r="R199">
        <f t="shared" si="23"/>
        <v>110</v>
      </c>
      <c r="S199" s="3">
        <f t="shared" si="24"/>
        <v>-4</v>
      </c>
    </row>
    <row r="200" spans="1:19" x14ac:dyDescent="0.35">
      <c r="A200" s="1">
        <v>45613</v>
      </c>
      <c r="B200" t="s">
        <v>22</v>
      </c>
      <c r="C200" t="s">
        <v>55</v>
      </c>
      <c r="D200">
        <v>124</v>
      </c>
      <c r="E200" t="s">
        <v>64</v>
      </c>
      <c r="F200">
        <v>104</v>
      </c>
      <c r="G200" t="s">
        <v>69</v>
      </c>
      <c r="I200">
        <v>14789</v>
      </c>
      <c r="J200" t="s">
        <v>106</v>
      </c>
      <c r="K200" t="s">
        <v>148</v>
      </c>
      <c r="M200" t="str">
        <f>Table1[[#This Row],[Winner]]&amp;"/"&amp;Table1[[#This Row],[Lost]]</f>
        <v>Detroit Pistons/Washington Wizards</v>
      </c>
      <c r="N200" t="str">
        <f t="shared" si="19"/>
        <v>Detroit Pistons</v>
      </c>
      <c r="O200">
        <f t="shared" si="20"/>
        <v>124</v>
      </c>
      <c r="P200" s="8">
        <f t="shared" si="21"/>
        <v>20</v>
      </c>
      <c r="Q200" t="str">
        <f t="shared" si="22"/>
        <v>Washington Wizards</v>
      </c>
      <c r="R200">
        <f t="shared" si="23"/>
        <v>104</v>
      </c>
      <c r="S200" s="3">
        <f t="shared" si="24"/>
        <v>-20</v>
      </c>
    </row>
    <row r="201" spans="1:19" x14ac:dyDescent="0.35">
      <c r="A201" s="1">
        <v>45613</v>
      </c>
      <c r="B201" t="s">
        <v>14</v>
      </c>
      <c r="C201" t="s">
        <v>60</v>
      </c>
      <c r="D201">
        <v>143</v>
      </c>
      <c r="E201" t="s">
        <v>47</v>
      </c>
      <c r="F201">
        <v>107</v>
      </c>
      <c r="G201" t="s">
        <v>69</v>
      </c>
      <c r="I201">
        <v>20667</v>
      </c>
      <c r="J201" t="s">
        <v>106</v>
      </c>
      <c r="K201" t="s">
        <v>159</v>
      </c>
      <c r="M201" t="str">
        <f>Table1[[#This Row],[Winner]]&amp;"/"&amp;Table1[[#This Row],[Lost]]</f>
        <v>Houston Rockets/Chicago Bulls</v>
      </c>
      <c r="N201" t="str">
        <f t="shared" si="19"/>
        <v>Houston Rockets</v>
      </c>
      <c r="O201">
        <f t="shared" si="20"/>
        <v>143</v>
      </c>
      <c r="P201" s="8">
        <f t="shared" si="21"/>
        <v>36</v>
      </c>
      <c r="Q201" t="str">
        <f t="shared" si="22"/>
        <v>Chicago Bulls</v>
      </c>
      <c r="R201">
        <f t="shared" si="23"/>
        <v>107</v>
      </c>
      <c r="S201" s="3">
        <f t="shared" si="24"/>
        <v>-36</v>
      </c>
    </row>
    <row r="202" spans="1:19" x14ac:dyDescent="0.35">
      <c r="A202" s="1">
        <v>45613</v>
      </c>
      <c r="B202" t="s">
        <v>14</v>
      </c>
      <c r="C202" t="s">
        <v>42</v>
      </c>
      <c r="D202">
        <v>104</v>
      </c>
      <c r="E202" t="s">
        <v>39</v>
      </c>
      <c r="F202">
        <v>114</v>
      </c>
      <c r="G202" t="s">
        <v>69</v>
      </c>
      <c r="I202">
        <v>19812</v>
      </c>
      <c r="J202" t="s">
        <v>79</v>
      </c>
      <c r="K202" t="s">
        <v>154</v>
      </c>
      <c r="M202" t="str">
        <f>Table1[[#This Row],[Winner]]&amp;"/"&amp;Table1[[#This Row],[Lost]]</f>
        <v>New York Knicks/Brooklyn Nets</v>
      </c>
      <c r="N202" t="str">
        <f t="shared" si="19"/>
        <v>New York Knicks</v>
      </c>
      <c r="O202">
        <f t="shared" si="20"/>
        <v>114</v>
      </c>
      <c r="P202" s="8">
        <f t="shared" si="21"/>
        <v>10</v>
      </c>
      <c r="Q202" t="str">
        <f t="shared" si="22"/>
        <v>Brooklyn Nets</v>
      </c>
      <c r="R202">
        <f t="shared" si="23"/>
        <v>104</v>
      </c>
      <c r="S202" s="3">
        <f t="shared" si="24"/>
        <v>-10</v>
      </c>
    </row>
    <row r="203" spans="1:19" x14ac:dyDescent="0.35">
      <c r="A203" s="1">
        <v>45613</v>
      </c>
      <c r="B203" t="s">
        <v>14</v>
      </c>
      <c r="C203" t="s">
        <v>61</v>
      </c>
      <c r="D203">
        <v>121</v>
      </c>
      <c r="E203" t="s">
        <v>53</v>
      </c>
      <c r="F203">
        <v>119</v>
      </c>
      <c r="G203" t="s">
        <v>69</v>
      </c>
      <c r="I203">
        <v>18203</v>
      </c>
      <c r="J203" t="s">
        <v>75</v>
      </c>
      <c r="K203" t="s">
        <v>164</v>
      </c>
      <c r="M203" t="str">
        <f>Table1[[#This Row],[Winner]]&amp;"/"&amp;Table1[[#This Row],[Lost]]</f>
        <v>Dallas Mavericks/Oklahoma City Thunder</v>
      </c>
      <c r="N203" t="str">
        <f t="shared" si="19"/>
        <v>Dallas Mavericks</v>
      </c>
      <c r="O203">
        <f t="shared" si="20"/>
        <v>121</v>
      </c>
      <c r="P203" s="8">
        <f t="shared" si="21"/>
        <v>2</v>
      </c>
      <c r="Q203" t="str">
        <f t="shared" si="22"/>
        <v>Oklahoma City Thunder</v>
      </c>
      <c r="R203">
        <f t="shared" si="23"/>
        <v>119</v>
      </c>
      <c r="S203" s="3">
        <f t="shared" si="24"/>
        <v>-2</v>
      </c>
    </row>
    <row r="204" spans="1:19" x14ac:dyDescent="0.35">
      <c r="A204" s="1">
        <v>45613</v>
      </c>
      <c r="B204" t="s">
        <v>16</v>
      </c>
      <c r="C204" t="s">
        <v>66</v>
      </c>
      <c r="D204">
        <v>105</v>
      </c>
      <c r="E204" t="s">
        <v>57</v>
      </c>
      <c r="F204">
        <v>116</v>
      </c>
      <c r="G204" t="s">
        <v>69</v>
      </c>
      <c r="I204">
        <v>15500</v>
      </c>
      <c r="J204" t="s">
        <v>107</v>
      </c>
      <c r="K204" t="s">
        <v>146</v>
      </c>
      <c r="M204" t="str">
        <f>Table1[[#This Row],[Winner]]&amp;"/"&amp;Table1[[#This Row],[Lost]]</f>
        <v>Los Angeles Clippers/Utah Jazz</v>
      </c>
      <c r="N204" t="str">
        <f t="shared" si="19"/>
        <v>Los Angeles Clippers</v>
      </c>
      <c r="O204">
        <f t="shared" si="20"/>
        <v>116</v>
      </c>
      <c r="P204" s="8">
        <f t="shared" si="21"/>
        <v>11</v>
      </c>
      <c r="Q204" t="str">
        <f t="shared" si="22"/>
        <v>Utah Jazz</v>
      </c>
      <c r="R204">
        <f t="shared" si="23"/>
        <v>105</v>
      </c>
      <c r="S204" s="3">
        <f t="shared" si="24"/>
        <v>-11</v>
      </c>
    </row>
    <row r="205" spans="1:19" x14ac:dyDescent="0.35">
      <c r="A205" s="1">
        <v>45614</v>
      </c>
      <c r="B205" t="s">
        <v>14</v>
      </c>
      <c r="C205" t="s">
        <v>47</v>
      </c>
      <c r="D205">
        <v>122</v>
      </c>
      <c r="E205" t="s">
        <v>55</v>
      </c>
      <c r="F205">
        <v>112</v>
      </c>
      <c r="G205" t="s">
        <v>69</v>
      </c>
      <c r="I205">
        <v>18022</v>
      </c>
      <c r="J205" t="s">
        <v>92</v>
      </c>
      <c r="K205" t="s">
        <v>138</v>
      </c>
      <c r="M205" t="str">
        <f>Table1[[#This Row],[Winner]]&amp;"/"&amp;Table1[[#This Row],[Lost]]</f>
        <v>Chicago Bulls/Detroit Pistons</v>
      </c>
      <c r="N205" t="str">
        <f t="shared" si="19"/>
        <v>Chicago Bulls</v>
      </c>
      <c r="O205">
        <f t="shared" si="20"/>
        <v>122</v>
      </c>
      <c r="P205" s="8">
        <f t="shared" si="21"/>
        <v>10</v>
      </c>
      <c r="Q205" t="str">
        <f t="shared" si="22"/>
        <v>Detroit Pistons</v>
      </c>
      <c r="R205">
        <f t="shared" si="23"/>
        <v>112</v>
      </c>
      <c r="S205" s="3">
        <f t="shared" si="24"/>
        <v>-10</v>
      </c>
    </row>
    <row r="206" spans="1:19" x14ac:dyDescent="0.35">
      <c r="A206" s="1">
        <v>45614</v>
      </c>
      <c r="B206" t="s">
        <v>12</v>
      </c>
      <c r="C206" t="s">
        <v>54</v>
      </c>
      <c r="D206">
        <v>89</v>
      </c>
      <c r="E206" t="s">
        <v>58</v>
      </c>
      <c r="F206">
        <v>106</v>
      </c>
      <c r="G206" t="s">
        <v>69</v>
      </c>
      <c r="I206">
        <v>19608</v>
      </c>
      <c r="J206" t="s">
        <v>84</v>
      </c>
      <c r="K206" t="s">
        <v>140</v>
      </c>
      <c r="M206" t="str">
        <f>Table1[[#This Row],[Winner]]&amp;"/"&amp;Table1[[#This Row],[Lost]]</f>
        <v>Miami Heat/Philadelphia 76ers</v>
      </c>
      <c r="N206" t="str">
        <f t="shared" si="19"/>
        <v>Miami Heat</v>
      </c>
      <c r="O206">
        <f t="shared" si="20"/>
        <v>106</v>
      </c>
      <c r="P206" s="8">
        <f t="shared" si="21"/>
        <v>17</v>
      </c>
      <c r="Q206" t="str">
        <f t="shared" si="22"/>
        <v>Philadelphia 76ers</v>
      </c>
      <c r="R206">
        <f t="shared" si="23"/>
        <v>89</v>
      </c>
      <c r="S206" s="3">
        <f t="shared" si="24"/>
        <v>-17</v>
      </c>
    </row>
    <row r="207" spans="1:19" x14ac:dyDescent="0.35">
      <c r="A207" s="1">
        <v>45614</v>
      </c>
      <c r="B207" t="s">
        <v>12</v>
      </c>
      <c r="C207" t="s">
        <v>64</v>
      </c>
      <c r="D207">
        <v>106</v>
      </c>
      <c r="E207" t="s">
        <v>39</v>
      </c>
      <c r="F207">
        <v>134</v>
      </c>
      <c r="G207" t="s">
        <v>69</v>
      </c>
      <c r="I207">
        <v>19812</v>
      </c>
      <c r="J207" t="s">
        <v>115</v>
      </c>
      <c r="K207" t="s">
        <v>154</v>
      </c>
      <c r="M207" t="str">
        <f>Table1[[#This Row],[Winner]]&amp;"/"&amp;Table1[[#This Row],[Lost]]</f>
        <v>New York Knicks/Washington Wizards</v>
      </c>
      <c r="N207" t="str">
        <f t="shared" si="19"/>
        <v>New York Knicks</v>
      </c>
      <c r="O207">
        <f t="shared" si="20"/>
        <v>134</v>
      </c>
      <c r="P207" s="8">
        <f t="shared" si="21"/>
        <v>28</v>
      </c>
      <c r="Q207" t="str">
        <f t="shared" si="22"/>
        <v>Washington Wizards</v>
      </c>
      <c r="R207">
        <f t="shared" si="23"/>
        <v>106</v>
      </c>
      <c r="S207" s="3">
        <f t="shared" si="24"/>
        <v>-28</v>
      </c>
    </row>
    <row r="208" spans="1:19" x14ac:dyDescent="0.35">
      <c r="A208" s="1">
        <v>45614</v>
      </c>
      <c r="B208" t="s">
        <v>12</v>
      </c>
      <c r="C208" t="s">
        <v>41</v>
      </c>
      <c r="D208">
        <v>119</v>
      </c>
      <c r="E208" t="s">
        <v>59</v>
      </c>
      <c r="F208">
        <v>130</v>
      </c>
      <c r="G208" t="s">
        <v>69</v>
      </c>
      <c r="I208">
        <v>19025</v>
      </c>
      <c r="J208" t="s">
        <v>90</v>
      </c>
      <c r="K208" t="s">
        <v>142</v>
      </c>
      <c r="M208" t="str">
        <f>Table1[[#This Row],[Winner]]&amp;"/"&amp;Table1[[#This Row],[Lost]]</f>
        <v>Toronto Raptors/Indiana Pacers</v>
      </c>
      <c r="N208" t="str">
        <f t="shared" si="19"/>
        <v>Toronto Raptors</v>
      </c>
      <c r="O208">
        <f t="shared" si="20"/>
        <v>130</v>
      </c>
      <c r="P208" s="8">
        <f t="shared" si="21"/>
        <v>11</v>
      </c>
      <c r="Q208" t="str">
        <f t="shared" si="22"/>
        <v>Indiana Pacers</v>
      </c>
      <c r="R208">
        <f t="shared" si="23"/>
        <v>119</v>
      </c>
      <c r="S208" s="3">
        <f t="shared" si="24"/>
        <v>-11</v>
      </c>
    </row>
    <row r="209" spans="1:19" x14ac:dyDescent="0.35">
      <c r="A209" s="1">
        <v>45614</v>
      </c>
      <c r="B209" t="s">
        <v>15</v>
      </c>
      <c r="C209" t="s">
        <v>60</v>
      </c>
      <c r="D209">
        <v>100</v>
      </c>
      <c r="E209" t="s">
        <v>44</v>
      </c>
      <c r="F209">
        <v>101</v>
      </c>
      <c r="G209" t="s">
        <v>69</v>
      </c>
      <c r="I209">
        <v>17341</v>
      </c>
      <c r="J209" t="s">
        <v>91</v>
      </c>
      <c r="K209" t="s">
        <v>155</v>
      </c>
      <c r="M209" t="str">
        <f>Table1[[#This Row],[Winner]]&amp;"/"&amp;Table1[[#This Row],[Lost]]</f>
        <v>Milwaukee Bucks/Houston Rockets</v>
      </c>
      <c r="N209" t="str">
        <f t="shared" si="19"/>
        <v>Milwaukee Bucks</v>
      </c>
      <c r="O209">
        <f t="shared" si="20"/>
        <v>101</v>
      </c>
      <c r="P209" s="8">
        <f t="shared" si="21"/>
        <v>1</v>
      </c>
      <c r="Q209" t="str">
        <f t="shared" si="22"/>
        <v>Houston Rockets</v>
      </c>
      <c r="R209">
        <f t="shared" si="23"/>
        <v>100</v>
      </c>
      <c r="S209" s="3">
        <f t="shared" si="24"/>
        <v>-1</v>
      </c>
    </row>
    <row r="210" spans="1:19" x14ac:dyDescent="0.35">
      <c r="A210" s="1">
        <v>45614</v>
      </c>
      <c r="B210" t="s">
        <v>16</v>
      </c>
      <c r="C210" t="s">
        <v>43</v>
      </c>
      <c r="D210">
        <v>109</v>
      </c>
      <c r="E210" t="s">
        <v>49</v>
      </c>
      <c r="F210">
        <v>99</v>
      </c>
      <c r="G210" t="s">
        <v>69</v>
      </c>
      <c r="I210">
        <v>17071</v>
      </c>
      <c r="J210" t="s">
        <v>87</v>
      </c>
      <c r="K210" t="s">
        <v>161</v>
      </c>
      <c r="M210" t="str">
        <f>Table1[[#This Row],[Winner]]&amp;"/"&amp;Table1[[#This Row],[Lost]]</f>
        <v>Orlando Magic/Phoenix Suns</v>
      </c>
      <c r="N210" t="str">
        <f t="shared" si="19"/>
        <v>Orlando Magic</v>
      </c>
      <c r="O210">
        <f t="shared" si="20"/>
        <v>109</v>
      </c>
      <c r="P210" s="8">
        <f t="shared" si="21"/>
        <v>10</v>
      </c>
      <c r="Q210" t="str">
        <f t="shared" si="22"/>
        <v>Phoenix Suns</v>
      </c>
      <c r="R210">
        <f t="shared" si="23"/>
        <v>99</v>
      </c>
      <c r="S210" s="3">
        <f t="shared" si="24"/>
        <v>-10</v>
      </c>
    </row>
    <row r="211" spans="1:19" x14ac:dyDescent="0.35">
      <c r="A211" s="1">
        <v>45614</v>
      </c>
      <c r="B211" t="s">
        <v>13</v>
      </c>
      <c r="C211" t="s">
        <v>63</v>
      </c>
      <c r="D211">
        <v>109</v>
      </c>
      <c r="E211" t="s">
        <v>62</v>
      </c>
      <c r="F211">
        <v>108</v>
      </c>
      <c r="G211" t="s">
        <v>69</v>
      </c>
      <c r="I211">
        <v>16333</v>
      </c>
      <c r="J211" t="s">
        <v>84</v>
      </c>
      <c r="K211" t="s">
        <v>150</v>
      </c>
      <c r="M211" t="str">
        <f>Table1[[#This Row],[Winner]]&amp;"/"&amp;Table1[[#This Row],[Lost]]</f>
        <v>Atlanta Hawks/Sacramento Kings</v>
      </c>
      <c r="N211" t="str">
        <f t="shared" si="19"/>
        <v>Atlanta Hawks</v>
      </c>
      <c r="O211">
        <f t="shared" si="20"/>
        <v>109</v>
      </c>
      <c r="P211" s="8">
        <f t="shared" si="21"/>
        <v>1</v>
      </c>
      <c r="Q211" t="str">
        <f t="shared" si="22"/>
        <v>Sacramento Kings</v>
      </c>
      <c r="R211">
        <f t="shared" si="23"/>
        <v>108</v>
      </c>
      <c r="S211" s="3">
        <f t="shared" si="24"/>
        <v>-1</v>
      </c>
    </row>
    <row r="212" spans="1:19" x14ac:dyDescent="0.35">
      <c r="A212" s="1">
        <v>45614</v>
      </c>
      <c r="B212" t="s">
        <v>20</v>
      </c>
      <c r="C212" t="s">
        <v>50</v>
      </c>
      <c r="D212">
        <v>99</v>
      </c>
      <c r="E212" t="s">
        <v>57</v>
      </c>
      <c r="F212">
        <v>102</v>
      </c>
      <c r="G212" t="s">
        <v>69</v>
      </c>
      <c r="I212">
        <v>17927</v>
      </c>
      <c r="J212" t="s">
        <v>80</v>
      </c>
      <c r="K212" t="s">
        <v>146</v>
      </c>
      <c r="M212" t="str">
        <f>Table1[[#This Row],[Winner]]&amp;"/"&amp;Table1[[#This Row],[Lost]]</f>
        <v>Los Angeles Clippers/Golden State Warriors</v>
      </c>
      <c r="N212" t="str">
        <f t="shared" si="19"/>
        <v>Los Angeles Clippers</v>
      </c>
      <c r="O212">
        <f t="shared" si="20"/>
        <v>102</v>
      </c>
      <c r="P212" s="8">
        <f t="shared" si="21"/>
        <v>3</v>
      </c>
      <c r="Q212" t="str">
        <f t="shared" si="22"/>
        <v>Golden State Warriors</v>
      </c>
      <c r="R212">
        <f t="shared" si="23"/>
        <v>99</v>
      </c>
      <c r="S212" s="3">
        <f t="shared" si="24"/>
        <v>-3</v>
      </c>
    </row>
    <row r="213" spans="1:19" x14ac:dyDescent="0.35">
      <c r="A213" s="1">
        <v>45615</v>
      </c>
      <c r="B213" t="s">
        <v>14</v>
      </c>
      <c r="C213" t="s">
        <v>45</v>
      </c>
      <c r="D213">
        <v>117</v>
      </c>
      <c r="E213" t="s">
        <v>51</v>
      </c>
      <c r="F213">
        <v>120</v>
      </c>
      <c r="G213" t="s">
        <v>69</v>
      </c>
      <c r="I213">
        <v>19156</v>
      </c>
      <c r="J213" t="s">
        <v>90</v>
      </c>
      <c r="K213" t="s">
        <v>136</v>
      </c>
      <c r="L213" t="s">
        <v>170</v>
      </c>
      <c r="M213" t="str">
        <f>Table1[[#This Row],[Winner]]&amp;"/"&amp;Table1[[#This Row],[Lost]]</f>
        <v>Boston Celtics/Cleveland Cavaliers</v>
      </c>
      <c r="N213" t="str">
        <f t="shared" si="19"/>
        <v>Boston Celtics</v>
      </c>
      <c r="O213">
        <f t="shared" si="20"/>
        <v>120</v>
      </c>
      <c r="P213" s="8">
        <f t="shared" si="21"/>
        <v>3</v>
      </c>
      <c r="Q213" t="str">
        <f t="shared" si="22"/>
        <v>Cleveland Cavaliers</v>
      </c>
      <c r="R213">
        <f t="shared" si="23"/>
        <v>117</v>
      </c>
      <c r="S213" s="3">
        <f t="shared" si="24"/>
        <v>-3</v>
      </c>
    </row>
    <row r="214" spans="1:19" x14ac:dyDescent="0.35">
      <c r="A214" s="1">
        <v>45615</v>
      </c>
      <c r="B214" t="s">
        <v>12</v>
      </c>
      <c r="C214" t="s">
        <v>46</v>
      </c>
      <c r="D214">
        <v>115</v>
      </c>
      <c r="E214" t="s">
        <v>42</v>
      </c>
      <c r="F214">
        <v>116</v>
      </c>
      <c r="G214" t="s">
        <v>69</v>
      </c>
      <c r="I214">
        <v>18117</v>
      </c>
      <c r="J214" t="s">
        <v>86</v>
      </c>
      <c r="K214" t="s">
        <v>163</v>
      </c>
      <c r="L214" t="s">
        <v>170</v>
      </c>
      <c r="M214" t="str">
        <f>Table1[[#This Row],[Winner]]&amp;"/"&amp;Table1[[#This Row],[Lost]]</f>
        <v>Brooklyn Nets/Charlotte Hornets</v>
      </c>
      <c r="N214" t="str">
        <f t="shared" si="19"/>
        <v>Brooklyn Nets</v>
      </c>
      <c r="O214">
        <f t="shared" si="20"/>
        <v>116</v>
      </c>
      <c r="P214" s="8">
        <f t="shared" si="21"/>
        <v>1</v>
      </c>
      <c r="Q214" t="str">
        <f t="shared" si="22"/>
        <v>Charlotte Hornets</v>
      </c>
      <c r="R214">
        <f t="shared" si="23"/>
        <v>115</v>
      </c>
      <c r="S214" s="3">
        <f t="shared" si="24"/>
        <v>-1</v>
      </c>
    </row>
    <row r="215" spans="1:19" x14ac:dyDescent="0.35">
      <c r="A215" s="1">
        <v>45615</v>
      </c>
      <c r="B215" t="s">
        <v>15</v>
      </c>
      <c r="C215" t="s">
        <v>65</v>
      </c>
      <c r="D215">
        <v>122</v>
      </c>
      <c r="E215" t="s">
        <v>48</v>
      </c>
      <c r="F215">
        <v>110</v>
      </c>
      <c r="G215" t="s">
        <v>69</v>
      </c>
      <c r="I215">
        <v>15377</v>
      </c>
      <c r="J215" t="s">
        <v>100</v>
      </c>
      <c r="K215" t="s">
        <v>157</v>
      </c>
      <c r="L215" t="s">
        <v>170</v>
      </c>
      <c r="M215" t="str">
        <f>Table1[[#This Row],[Winner]]&amp;"/"&amp;Table1[[#This Row],[Lost]]</f>
        <v>Denver Nuggets/Memphis Grizzlies</v>
      </c>
      <c r="N215" t="str">
        <f t="shared" si="19"/>
        <v>Denver Nuggets</v>
      </c>
      <c r="O215">
        <f t="shared" si="20"/>
        <v>122</v>
      </c>
      <c r="P215" s="8">
        <f t="shared" si="21"/>
        <v>12</v>
      </c>
      <c r="Q215" t="str">
        <f t="shared" si="22"/>
        <v>Memphis Grizzlies</v>
      </c>
      <c r="R215">
        <f t="shared" si="23"/>
        <v>110</v>
      </c>
      <c r="S215" s="3">
        <f t="shared" si="24"/>
        <v>-12</v>
      </c>
    </row>
    <row r="216" spans="1:19" x14ac:dyDescent="0.35">
      <c r="A216" s="1">
        <v>45615</v>
      </c>
      <c r="B216" t="s">
        <v>19</v>
      </c>
      <c r="C216" t="s">
        <v>56</v>
      </c>
      <c r="D216">
        <v>91</v>
      </c>
      <c r="E216" t="s">
        <v>61</v>
      </c>
      <c r="F216">
        <v>132</v>
      </c>
      <c r="G216" t="s">
        <v>69</v>
      </c>
      <c r="I216">
        <v>20077</v>
      </c>
      <c r="J216" t="s">
        <v>106</v>
      </c>
      <c r="K216" t="s">
        <v>149</v>
      </c>
      <c r="L216" t="s">
        <v>170</v>
      </c>
      <c r="M216" t="str">
        <f>Table1[[#This Row],[Winner]]&amp;"/"&amp;Table1[[#This Row],[Lost]]</f>
        <v>Dallas Mavericks/New Orleans Pelicans</v>
      </c>
      <c r="N216" t="str">
        <f t="shared" si="19"/>
        <v>Dallas Mavericks</v>
      </c>
      <c r="O216">
        <f t="shared" si="20"/>
        <v>132</v>
      </c>
      <c r="P216" s="8">
        <f t="shared" si="21"/>
        <v>41</v>
      </c>
      <c r="Q216" t="str">
        <f t="shared" si="22"/>
        <v>New Orleans Pelicans</v>
      </c>
      <c r="R216">
        <f t="shared" si="23"/>
        <v>91</v>
      </c>
      <c r="S216" s="3">
        <f t="shared" si="24"/>
        <v>-41</v>
      </c>
    </row>
    <row r="217" spans="1:19" x14ac:dyDescent="0.35">
      <c r="A217" s="1">
        <v>45615</v>
      </c>
      <c r="B217" t="s">
        <v>17</v>
      </c>
      <c r="C217" t="s">
        <v>53</v>
      </c>
      <c r="D217">
        <v>104</v>
      </c>
      <c r="E217" t="s">
        <v>52</v>
      </c>
      <c r="F217">
        <v>110</v>
      </c>
      <c r="G217" t="s">
        <v>69</v>
      </c>
      <c r="I217">
        <v>16667</v>
      </c>
      <c r="J217" t="s">
        <v>90</v>
      </c>
      <c r="K217" t="s">
        <v>160</v>
      </c>
      <c r="L217" t="s">
        <v>170</v>
      </c>
      <c r="M217" t="str">
        <f>Table1[[#This Row],[Winner]]&amp;"/"&amp;Table1[[#This Row],[Lost]]</f>
        <v>San Antonio Spurs/Oklahoma City Thunder</v>
      </c>
      <c r="N217" t="str">
        <f t="shared" si="19"/>
        <v>San Antonio Spurs</v>
      </c>
      <c r="O217">
        <f t="shared" si="20"/>
        <v>110</v>
      </c>
      <c r="P217" s="8">
        <f t="shared" si="21"/>
        <v>6</v>
      </c>
      <c r="Q217" t="str">
        <f t="shared" si="22"/>
        <v>Oklahoma City Thunder</v>
      </c>
      <c r="R217">
        <f t="shared" si="23"/>
        <v>104</v>
      </c>
      <c r="S217" s="3">
        <f t="shared" si="24"/>
        <v>-6</v>
      </c>
    </row>
    <row r="218" spans="1:19" x14ac:dyDescent="0.35">
      <c r="A218" s="1">
        <v>45615</v>
      </c>
      <c r="B218" t="s">
        <v>20</v>
      </c>
      <c r="C218" t="s">
        <v>66</v>
      </c>
      <c r="D218">
        <v>118</v>
      </c>
      <c r="E218" t="s">
        <v>68</v>
      </c>
      <c r="F218">
        <v>124</v>
      </c>
      <c r="G218" t="s">
        <v>69</v>
      </c>
      <c r="I218">
        <v>18997</v>
      </c>
      <c r="J218" t="s">
        <v>90</v>
      </c>
      <c r="K218" t="s">
        <v>137</v>
      </c>
      <c r="L218" t="s">
        <v>170</v>
      </c>
      <c r="M218" t="str">
        <f>Table1[[#This Row],[Winner]]&amp;"/"&amp;Table1[[#This Row],[Lost]]</f>
        <v>Los Angeles Lakers/Utah Jazz</v>
      </c>
      <c r="N218" t="str">
        <f t="shared" si="19"/>
        <v>Los Angeles Lakers</v>
      </c>
      <c r="O218">
        <f t="shared" si="20"/>
        <v>124</v>
      </c>
      <c r="P218" s="8">
        <f t="shared" si="21"/>
        <v>6</v>
      </c>
      <c r="Q218" t="str">
        <f t="shared" si="22"/>
        <v>Utah Jazz</v>
      </c>
      <c r="R218">
        <f t="shared" si="23"/>
        <v>118</v>
      </c>
      <c r="S218" s="3">
        <f t="shared" si="24"/>
        <v>-6</v>
      </c>
    </row>
    <row r="219" spans="1:19" x14ac:dyDescent="0.35">
      <c r="A219" s="1">
        <v>45616</v>
      </c>
      <c r="B219" t="s">
        <v>12</v>
      </c>
      <c r="C219" t="s">
        <v>56</v>
      </c>
      <c r="D219">
        <v>100</v>
      </c>
      <c r="E219" t="s">
        <v>45</v>
      </c>
      <c r="F219">
        <v>128</v>
      </c>
      <c r="G219" t="s">
        <v>69</v>
      </c>
      <c r="I219">
        <v>19432</v>
      </c>
      <c r="J219" t="s">
        <v>98</v>
      </c>
      <c r="K219" t="s">
        <v>153</v>
      </c>
      <c r="M219" t="str">
        <f>Table1[[#This Row],[Winner]]&amp;"/"&amp;Table1[[#This Row],[Lost]]</f>
        <v>Cleveland Cavaliers/New Orleans Pelicans</v>
      </c>
      <c r="N219" t="str">
        <f t="shared" si="19"/>
        <v>Cleveland Cavaliers</v>
      </c>
      <c r="O219">
        <f t="shared" si="20"/>
        <v>128</v>
      </c>
      <c r="P219" s="8">
        <f t="shared" si="21"/>
        <v>28</v>
      </c>
      <c r="Q219" t="str">
        <f t="shared" si="22"/>
        <v>New Orleans Pelicans</v>
      </c>
      <c r="R219">
        <f t="shared" si="23"/>
        <v>100</v>
      </c>
      <c r="S219" s="3">
        <f t="shared" si="24"/>
        <v>-28</v>
      </c>
    </row>
    <row r="220" spans="1:19" x14ac:dyDescent="0.35">
      <c r="A220" s="1">
        <v>45616</v>
      </c>
      <c r="B220" t="s">
        <v>12</v>
      </c>
      <c r="C220" t="s">
        <v>47</v>
      </c>
      <c r="D220">
        <v>106</v>
      </c>
      <c r="E220" t="s">
        <v>44</v>
      </c>
      <c r="F220">
        <v>122</v>
      </c>
      <c r="G220" t="s">
        <v>69</v>
      </c>
      <c r="I220">
        <v>17341</v>
      </c>
      <c r="J220" t="s">
        <v>78</v>
      </c>
      <c r="K220" t="s">
        <v>155</v>
      </c>
      <c r="M220" t="str">
        <f>Table1[[#This Row],[Winner]]&amp;"/"&amp;Table1[[#This Row],[Lost]]</f>
        <v>Milwaukee Bucks/Chicago Bulls</v>
      </c>
      <c r="N220" t="str">
        <f t="shared" si="19"/>
        <v>Milwaukee Bucks</v>
      </c>
      <c r="O220">
        <f t="shared" si="20"/>
        <v>122</v>
      </c>
      <c r="P220" s="8">
        <f t="shared" si="21"/>
        <v>16</v>
      </c>
      <c r="Q220" t="str">
        <f t="shared" si="22"/>
        <v>Chicago Bulls</v>
      </c>
      <c r="R220">
        <f t="shared" si="23"/>
        <v>106</v>
      </c>
      <c r="S220" s="3">
        <f t="shared" si="24"/>
        <v>-16</v>
      </c>
    </row>
    <row r="221" spans="1:19" x14ac:dyDescent="0.35">
      <c r="A221" s="1">
        <v>45616</v>
      </c>
      <c r="B221" t="s">
        <v>15</v>
      </c>
      <c r="C221" t="s">
        <v>41</v>
      </c>
      <c r="D221">
        <v>113</v>
      </c>
      <c r="E221" t="s">
        <v>60</v>
      </c>
      <c r="F221">
        <v>130</v>
      </c>
      <c r="G221" t="s">
        <v>69</v>
      </c>
      <c r="I221">
        <v>16087</v>
      </c>
      <c r="J221" t="s">
        <v>78</v>
      </c>
      <c r="K221" t="s">
        <v>143</v>
      </c>
      <c r="M221" t="str">
        <f>Table1[[#This Row],[Winner]]&amp;"/"&amp;Table1[[#This Row],[Lost]]</f>
        <v>Houston Rockets/Indiana Pacers</v>
      </c>
      <c r="N221" t="str">
        <f t="shared" si="19"/>
        <v>Houston Rockets</v>
      </c>
      <c r="O221">
        <f t="shared" si="20"/>
        <v>130</v>
      </c>
      <c r="P221" s="8">
        <f t="shared" si="21"/>
        <v>17</v>
      </c>
      <c r="Q221" t="str">
        <f t="shared" si="22"/>
        <v>Indiana Pacers</v>
      </c>
      <c r="R221">
        <f t="shared" si="23"/>
        <v>113</v>
      </c>
      <c r="S221" s="3">
        <f t="shared" si="24"/>
        <v>-17</v>
      </c>
    </row>
    <row r="222" spans="1:19" x14ac:dyDescent="0.35">
      <c r="A222" s="1">
        <v>45616</v>
      </c>
      <c r="B222" t="s">
        <v>15</v>
      </c>
      <c r="C222" t="s">
        <v>54</v>
      </c>
      <c r="D222">
        <v>111</v>
      </c>
      <c r="E222" t="s">
        <v>48</v>
      </c>
      <c r="F222">
        <v>117</v>
      </c>
      <c r="G222" t="s">
        <v>69</v>
      </c>
      <c r="I222">
        <v>15533</v>
      </c>
      <c r="J222" t="s">
        <v>94</v>
      </c>
      <c r="K222" t="s">
        <v>157</v>
      </c>
      <c r="M222" t="str">
        <f>Table1[[#This Row],[Winner]]&amp;"/"&amp;Table1[[#This Row],[Lost]]</f>
        <v>Memphis Grizzlies/Philadelphia 76ers</v>
      </c>
      <c r="N222" t="str">
        <f t="shared" si="19"/>
        <v>Memphis Grizzlies</v>
      </c>
      <c r="O222">
        <f t="shared" si="20"/>
        <v>117</v>
      </c>
      <c r="P222" s="8">
        <f t="shared" si="21"/>
        <v>6</v>
      </c>
      <c r="Q222" t="str">
        <f t="shared" si="22"/>
        <v>Philadelphia 76ers</v>
      </c>
      <c r="R222">
        <f t="shared" si="23"/>
        <v>111</v>
      </c>
      <c r="S222" s="3">
        <f t="shared" si="24"/>
        <v>-6</v>
      </c>
    </row>
    <row r="223" spans="1:19" x14ac:dyDescent="0.35">
      <c r="A223" s="1">
        <v>45616</v>
      </c>
      <c r="B223" t="s">
        <v>15</v>
      </c>
      <c r="C223" t="s">
        <v>67</v>
      </c>
      <c r="D223">
        <v>99</v>
      </c>
      <c r="E223" t="s">
        <v>53</v>
      </c>
      <c r="F223">
        <v>109</v>
      </c>
      <c r="G223" t="s">
        <v>69</v>
      </c>
      <c r="I223">
        <v>17752</v>
      </c>
      <c r="J223" t="s">
        <v>82</v>
      </c>
      <c r="K223" t="s">
        <v>164</v>
      </c>
      <c r="M223" t="str">
        <f>Table1[[#This Row],[Winner]]&amp;"/"&amp;Table1[[#This Row],[Lost]]</f>
        <v>Oklahoma City Thunder/Portland Trail Blazers</v>
      </c>
      <c r="N223" t="str">
        <f t="shared" si="19"/>
        <v>Oklahoma City Thunder</v>
      </c>
      <c r="O223">
        <f t="shared" si="20"/>
        <v>109</v>
      </c>
      <c r="P223" s="8">
        <f t="shared" si="21"/>
        <v>10</v>
      </c>
      <c r="Q223" t="str">
        <f t="shared" si="22"/>
        <v>Portland Trail Blazers</v>
      </c>
      <c r="R223">
        <f t="shared" si="23"/>
        <v>99</v>
      </c>
      <c r="S223" s="3">
        <f t="shared" si="24"/>
        <v>-10</v>
      </c>
    </row>
    <row r="224" spans="1:19" x14ac:dyDescent="0.35">
      <c r="A224" s="1">
        <v>45616</v>
      </c>
      <c r="B224" t="s">
        <v>13</v>
      </c>
      <c r="C224" t="s">
        <v>63</v>
      </c>
      <c r="D224">
        <v>97</v>
      </c>
      <c r="E224" t="s">
        <v>50</v>
      </c>
      <c r="F224">
        <v>120</v>
      </c>
      <c r="G224" t="s">
        <v>69</v>
      </c>
      <c r="I224">
        <v>18064</v>
      </c>
      <c r="J224" t="s">
        <v>106</v>
      </c>
      <c r="K224" t="s">
        <v>165</v>
      </c>
      <c r="M224" t="str">
        <f>Table1[[#This Row],[Winner]]&amp;"/"&amp;Table1[[#This Row],[Lost]]</f>
        <v>Golden State Warriors/Atlanta Hawks</v>
      </c>
      <c r="N224" t="str">
        <f t="shared" si="19"/>
        <v>Golden State Warriors</v>
      </c>
      <c r="O224">
        <f t="shared" si="20"/>
        <v>120</v>
      </c>
      <c r="P224" s="8">
        <f t="shared" si="21"/>
        <v>23</v>
      </c>
      <c r="Q224" t="str">
        <f t="shared" si="22"/>
        <v>Atlanta Hawks</v>
      </c>
      <c r="R224">
        <f t="shared" si="23"/>
        <v>97</v>
      </c>
      <c r="S224" s="3">
        <f t="shared" si="24"/>
        <v>-23</v>
      </c>
    </row>
    <row r="225" spans="1:19" x14ac:dyDescent="0.35">
      <c r="A225" s="1">
        <v>45616</v>
      </c>
      <c r="B225" t="s">
        <v>13</v>
      </c>
      <c r="C225" t="s">
        <v>39</v>
      </c>
      <c r="D225">
        <v>138</v>
      </c>
      <c r="E225" t="s">
        <v>49</v>
      </c>
      <c r="F225">
        <v>122</v>
      </c>
      <c r="G225" t="s">
        <v>69</v>
      </c>
      <c r="I225">
        <v>17071</v>
      </c>
      <c r="J225" t="s">
        <v>90</v>
      </c>
      <c r="K225" t="s">
        <v>161</v>
      </c>
      <c r="M225" t="str">
        <f>Table1[[#This Row],[Winner]]&amp;"/"&amp;Table1[[#This Row],[Lost]]</f>
        <v>New York Knicks/Phoenix Suns</v>
      </c>
      <c r="N225" t="str">
        <f t="shared" si="19"/>
        <v>New York Knicks</v>
      </c>
      <c r="O225">
        <f t="shared" si="20"/>
        <v>138</v>
      </c>
      <c r="P225" s="8">
        <f t="shared" si="21"/>
        <v>16</v>
      </c>
      <c r="Q225" t="str">
        <f t="shared" si="22"/>
        <v>Phoenix Suns</v>
      </c>
      <c r="R225">
        <f t="shared" si="23"/>
        <v>122</v>
      </c>
      <c r="S225" s="3">
        <f t="shared" si="24"/>
        <v>-16</v>
      </c>
    </row>
    <row r="226" spans="1:19" x14ac:dyDescent="0.35">
      <c r="A226" s="1">
        <v>45616</v>
      </c>
      <c r="B226" t="s">
        <v>20</v>
      </c>
      <c r="C226" t="s">
        <v>43</v>
      </c>
      <c r="D226">
        <v>93</v>
      </c>
      <c r="E226" t="s">
        <v>57</v>
      </c>
      <c r="F226">
        <v>104</v>
      </c>
      <c r="G226" t="s">
        <v>69</v>
      </c>
      <c r="I226">
        <v>16563</v>
      </c>
      <c r="J226" t="s">
        <v>90</v>
      </c>
      <c r="K226" t="s">
        <v>146</v>
      </c>
      <c r="M226" t="str">
        <f>Table1[[#This Row],[Winner]]&amp;"/"&amp;Table1[[#This Row],[Lost]]</f>
        <v>Los Angeles Clippers/Orlando Magic</v>
      </c>
      <c r="N226" t="str">
        <f t="shared" si="19"/>
        <v>Los Angeles Clippers</v>
      </c>
      <c r="O226">
        <f t="shared" si="20"/>
        <v>104</v>
      </c>
      <c r="P226" s="8">
        <f t="shared" si="21"/>
        <v>11</v>
      </c>
      <c r="Q226" t="str">
        <f t="shared" si="22"/>
        <v>Orlando Magic</v>
      </c>
      <c r="R226">
        <f t="shared" si="23"/>
        <v>93</v>
      </c>
      <c r="S226" s="3">
        <f t="shared" si="24"/>
        <v>-11</v>
      </c>
    </row>
    <row r="227" spans="1:19" x14ac:dyDescent="0.35">
      <c r="A227" s="1">
        <v>45617</v>
      </c>
      <c r="B227" t="s">
        <v>14</v>
      </c>
      <c r="C227" t="s">
        <v>55</v>
      </c>
      <c r="D227">
        <v>121</v>
      </c>
      <c r="E227" t="s">
        <v>46</v>
      </c>
      <c r="F227">
        <v>123</v>
      </c>
      <c r="G227" t="s">
        <v>69</v>
      </c>
      <c r="H227" t="s">
        <v>70</v>
      </c>
      <c r="I227">
        <v>14671</v>
      </c>
      <c r="J227" t="s">
        <v>116</v>
      </c>
      <c r="K227" t="s">
        <v>156</v>
      </c>
      <c r="M227" t="str">
        <f>Table1[[#This Row],[Winner]]&amp;"/"&amp;Table1[[#This Row],[Lost]]</f>
        <v>Charlotte Hornets/Detroit Pistons</v>
      </c>
      <c r="N227" t="str">
        <f t="shared" si="19"/>
        <v>Charlotte Hornets</v>
      </c>
      <c r="O227">
        <f t="shared" si="20"/>
        <v>123</v>
      </c>
      <c r="P227" s="8">
        <f t="shared" si="21"/>
        <v>2</v>
      </c>
      <c r="Q227" t="str">
        <f t="shared" si="22"/>
        <v>Detroit Pistons</v>
      </c>
      <c r="R227">
        <f t="shared" si="23"/>
        <v>121</v>
      </c>
      <c r="S227" s="3">
        <f t="shared" si="24"/>
        <v>-2</v>
      </c>
    </row>
    <row r="228" spans="1:19" x14ac:dyDescent="0.35">
      <c r="A228" s="1">
        <v>45617</v>
      </c>
      <c r="B228" t="s">
        <v>12</v>
      </c>
      <c r="C228" t="s">
        <v>40</v>
      </c>
      <c r="D228">
        <v>105</v>
      </c>
      <c r="E228" t="s">
        <v>59</v>
      </c>
      <c r="F228">
        <v>110</v>
      </c>
      <c r="G228" t="s">
        <v>69</v>
      </c>
      <c r="I228">
        <v>19296</v>
      </c>
      <c r="J228" t="s">
        <v>97</v>
      </c>
      <c r="K228" t="s">
        <v>142</v>
      </c>
      <c r="M228" t="str">
        <f>Table1[[#This Row],[Winner]]&amp;"/"&amp;Table1[[#This Row],[Lost]]</f>
        <v>Toronto Raptors/Minnesota Timberwolves</v>
      </c>
      <c r="N228" t="str">
        <f t="shared" si="19"/>
        <v>Toronto Raptors</v>
      </c>
      <c r="O228">
        <f t="shared" si="20"/>
        <v>110</v>
      </c>
      <c r="P228" s="8">
        <f t="shared" si="21"/>
        <v>5</v>
      </c>
      <c r="Q228" t="str">
        <f t="shared" si="22"/>
        <v>Minnesota Timberwolves</v>
      </c>
      <c r="R228">
        <f t="shared" si="23"/>
        <v>105</v>
      </c>
      <c r="S228" s="3">
        <f t="shared" si="24"/>
        <v>-5</v>
      </c>
    </row>
    <row r="229" spans="1:19" x14ac:dyDescent="0.35">
      <c r="A229" s="1">
        <v>45617</v>
      </c>
      <c r="B229" t="s">
        <v>15</v>
      </c>
      <c r="C229" t="s">
        <v>66</v>
      </c>
      <c r="D229">
        <v>118</v>
      </c>
      <c r="E229" t="s">
        <v>52</v>
      </c>
      <c r="F229">
        <v>126</v>
      </c>
      <c r="G229" t="s">
        <v>69</v>
      </c>
      <c r="I229">
        <v>17087</v>
      </c>
      <c r="J229" t="s">
        <v>83</v>
      </c>
      <c r="K229" t="s">
        <v>160</v>
      </c>
      <c r="M229" t="str">
        <f>Table1[[#This Row],[Winner]]&amp;"/"&amp;Table1[[#This Row],[Lost]]</f>
        <v>San Antonio Spurs/Utah Jazz</v>
      </c>
      <c r="N229" t="str">
        <f t="shared" si="19"/>
        <v>San Antonio Spurs</v>
      </c>
      <c r="O229">
        <f t="shared" si="20"/>
        <v>126</v>
      </c>
      <c r="P229" s="8">
        <f t="shared" si="21"/>
        <v>8</v>
      </c>
      <c r="Q229" t="str">
        <f t="shared" si="22"/>
        <v>Utah Jazz</v>
      </c>
      <c r="R229">
        <f t="shared" si="23"/>
        <v>118</v>
      </c>
      <c r="S229" s="3">
        <f t="shared" si="24"/>
        <v>-8</v>
      </c>
    </row>
    <row r="230" spans="1:19" x14ac:dyDescent="0.35">
      <c r="A230" s="1">
        <v>45617</v>
      </c>
      <c r="B230" t="s">
        <v>20</v>
      </c>
      <c r="C230" t="s">
        <v>43</v>
      </c>
      <c r="D230">
        <v>119</v>
      </c>
      <c r="E230" t="s">
        <v>68</v>
      </c>
      <c r="F230">
        <v>118</v>
      </c>
      <c r="G230" t="s">
        <v>69</v>
      </c>
      <c r="I230">
        <v>18997</v>
      </c>
      <c r="J230" t="s">
        <v>87</v>
      </c>
      <c r="K230" t="s">
        <v>137</v>
      </c>
      <c r="M230" t="str">
        <f>Table1[[#This Row],[Winner]]&amp;"/"&amp;Table1[[#This Row],[Lost]]</f>
        <v>Orlando Magic/Los Angeles Lakers</v>
      </c>
      <c r="N230" t="str">
        <f t="shared" si="19"/>
        <v>Orlando Magic</v>
      </c>
      <c r="O230">
        <f t="shared" si="20"/>
        <v>119</v>
      </c>
      <c r="P230" s="8">
        <f t="shared" si="21"/>
        <v>1</v>
      </c>
      <c r="Q230" t="str">
        <f t="shared" si="22"/>
        <v>Los Angeles Lakers</v>
      </c>
      <c r="R230">
        <f t="shared" si="23"/>
        <v>118</v>
      </c>
      <c r="S230" s="3">
        <f t="shared" si="24"/>
        <v>-1</v>
      </c>
    </row>
    <row r="231" spans="1:19" x14ac:dyDescent="0.35">
      <c r="A231" s="1">
        <v>45618</v>
      </c>
      <c r="B231" t="s">
        <v>14</v>
      </c>
      <c r="C231" t="s">
        <v>42</v>
      </c>
      <c r="D231">
        <v>98</v>
      </c>
      <c r="E231" t="s">
        <v>54</v>
      </c>
      <c r="F231">
        <v>113</v>
      </c>
      <c r="G231" t="s">
        <v>69</v>
      </c>
      <c r="I231">
        <v>19817</v>
      </c>
      <c r="J231" t="s">
        <v>112</v>
      </c>
      <c r="K231" t="s">
        <v>141</v>
      </c>
      <c r="L231" t="s">
        <v>170</v>
      </c>
      <c r="M231" t="str">
        <f>Table1[[#This Row],[Winner]]&amp;"/"&amp;Table1[[#This Row],[Lost]]</f>
        <v>Philadelphia 76ers/Brooklyn Nets</v>
      </c>
      <c r="N231" t="str">
        <f t="shared" si="19"/>
        <v>Philadelphia 76ers</v>
      </c>
      <c r="O231">
        <f t="shared" si="20"/>
        <v>113</v>
      </c>
      <c r="P231" s="8">
        <f t="shared" si="21"/>
        <v>15</v>
      </c>
      <c r="Q231" t="str">
        <f t="shared" si="22"/>
        <v>Brooklyn Nets</v>
      </c>
      <c r="R231">
        <f t="shared" si="23"/>
        <v>98</v>
      </c>
      <c r="S231" s="3">
        <f t="shared" si="24"/>
        <v>-15</v>
      </c>
    </row>
    <row r="232" spans="1:19" x14ac:dyDescent="0.35">
      <c r="A232" s="1">
        <v>45618</v>
      </c>
      <c r="B232" t="s">
        <v>14</v>
      </c>
      <c r="C232" t="s">
        <v>51</v>
      </c>
      <c r="D232">
        <v>108</v>
      </c>
      <c r="E232" t="s">
        <v>64</v>
      </c>
      <c r="F232">
        <v>96</v>
      </c>
      <c r="G232" t="s">
        <v>69</v>
      </c>
      <c r="I232">
        <v>20385</v>
      </c>
      <c r="J232" t="s">
        <v>97</v>
      </c>
      <c r="K232" t="s">
        <v>148</v>
      </c>
      <c r="L232" t="s">
        <v>170</v>
      </c>
      <c r="M232" t="str">
        <f>Table1[[#This Row],[Winner]]&amp;"/"&amp;Table1[[#This Row],[Lost]]</f>
        <v>Boston Celtics/Washington Wizards</v>
      </c>
      <c r="N232" t="str">
        <f t="shared" si="19"/>
        <v>Boston Celtics</v>
      </c>
      <c r="O232">
        <f t="shared" si="20"/>
        <v>108</v>
      </c>
      <c r="P232" s="8">
        <f t="shared" si="21"/>
        <v>12</v>
      </c>
      <c r="Q232" t="str">
        <f t="shared" si="22"/>
        <v>Washington Wizards</v>
      </c>
      <c r="R232">
        <f t="shared" si="23"/>
        <v>96</v>
      </c>
      <c r="S232" s="3">
        <f t="shared" si="24"/>
        <v>-12</v>
      </c>
    </row>
    <row r="233" spans="1:19" x14ac:dyDescent="0.35">
      <c r="A233" s="1">
        <v>45618</v>
      </c>
      <c r="B233" t="s">
        <v>12</v>
      </c>
      <c r="C233" t="s">
        <v>50</v>
      </c>
      <c r="D233">
        <v>112</v>
      </c>
      <c r="E233" t="s">
        <v>56</v>
      </c>
      <c r="F233">
        <v>108</v>
      </c>
      <c r="G233" t="s">
        <v>69</v>
      </c>
      <c r="I233">
        <v>16820</v>
      </c>
      <c r="J233" t="s">
        <v>77</v>
      </c>
      <c r="K233" t="s">
        <v>144</v>
      </c>
      <c r="L233" t="s">
        <v>170</v>
      </c>
      <c r="M233" t="str">
        <f>Table1[[#This Row],[Winner]]&amp;"/"&amp;Table1[[#This Row],[Lost]]</f>
        <v>Golden State Warriors/New Orleans Pelicans</v>
      </c>
      <c r="N233" t="str">
        <f t="shared" si="19"/>
        <v>Golden State Warriors</v>
      </c>
      <c r="O233">
        <f t="shared" si="20"/>
        <v>112</v>
      </c>
      <c r="P233" s="8">
        <f t="shared" si="21"/>
        <v>4</v>
      </c>
      <c r="Q233" t="str">
        <f t="shared" si="22"/>
        <v>New Orleans Pelicans</v>
      </c>
      <c r="R233">
        <f t="shared" si="23"/>
        <v>108</v>
      </c>
      <c r="S233" s="3">
        <f t="shared" si="24"/>
        <v>-4</v>
      </c>
    </row>
    <row r="234" spans="1:19" x14ac:dyDescent="0.35">
      <c r="A234" s="1">
        <v>45618</v>
      </c>
      <c r="B234" t="s">
        <v>15</v>
      </c>
      <c r="C234" t="s">
        <v>63</v>
      </c>
      <c r="D234">
        <v>122</v>
      </c>
      <c r="E234" t="s">
        <v>47</v>
      </c>
      <c r="F234">
        <v>136</v>
      </c>
      <c r="G234" t="s">
        <v>69</v>
      </c>
      <c r="I234">
        <v>19979</v>
      </c>
      <c r="J234" t="s">
        <v>106</v>
      </c>
      <c r="K234" t="s">
        <v>159</v>
      </c>
      <c r="L234" t="s">
        <v>170</v>
      </c>
      <c r="M234" t="str">
        <f>Table1[[#This Row],[Winner]]&amp;"/"&amp;Table1[[#This Row],[Lost]]</f>
        <v>Chicago Bulls/Atlanta Hawks</v>
      </c>
      <c r="N234" t="str">
        <f t="shared" si="19"/>
        <v>Chicago Bulls</v>
      </c>
      <c r="O234">
        <f t="shared" si="20"/>
        <v>136</v>
      </c>
      <c r="P234" s="8">
        <f t="shared" si="21"/>
        <v>14</v>
      </c>
      <c r="Q234" t="str">
        <f t="shared" si="22"/>
        <v>Atlanta Hawks</v>
      </c>
      <c r="R234">
        <f t="shared" si="23"/>
        <v>122</v>
      </c>
      <c r="S234" s="3">
        <f t="shared" si="24"/>
        <v>-14</v>
      </c>
    </row>
    <row r="235" spans="1:19" x14ac:dyDescent="0.35">
      <c r="A235" s="1">
        <v>45618</v>
      </c>
      <c r="B235" t="s">
        <v>15</v>
      </c>
      <c r="C235" t="s">
        <v>67</v>
      </c>
      <c r="D235">
        <v>88</v>
      </c>
      <c r="E235" t="s">
        <v>60</v>
      </c>
      <c r="F235">
        <v>116</v>
      </c>
      <c r="G235" t="s">
        <v>69</v>
      </c>
      <c r="I235">
        <v>15546</v>
      </c>
      <c r="J235" t="s">
        <v>84</v>
      </c>
      <c r="K235" t="s">
        <v>143</v>
      </c>
      <c r="L235" t="s">
        <v>170</v>
      </c>
      <c r="M235" t="str">
        <f>Table1[[#This Row],[Winner]]&amp;"/"&amp;Table1[[#This Row],[Lost]]</f>
        <v>Houston Rockets/Portland Trail Blazers</v>
      </c>
      <c r="N235" t="str">
        <f t="shared" si="19"/>
        <v>Houston Rockets</v>
      </c>
      <c r="O235">
        <f t="shared" si="20"/>
        <v>116</v>
      </c>
      <c r="P235" s="8">
        <f t="shared" si="21"/>
        <v>28</v>
      </c>
      <c r="Q235" t="str">
        <f t="shared" si="22"/>
        <v>Portland Trail Blazers</v>
      </c>
      <c r="R235">
        <f t="shared" si="23"/>
        <v>88</v>
      </c>
      <c r="S235" s="3">
        <f t="shared" si="24"/>
        <v>-28</v>
      </c>
    </row>
    <row r="236" spans="1:19" x14ac:dyDescent="0.35">
      <c r="A236" s="1">
        <v>45618</v>
      </c>
      <c r="B236" t="s">
        <v>15</v>
      </c>
      <c r="C236" t="s">
        <v>41</v>
      </c>
      <c r="D236">
        <v>117</v>
      </c>
      <c r="E236" t="s">
        <v>44</v>
      </c>
      <c r="F236">
        <v>129</v>
      </c>
      <c r="G236" t="s">
        <v>69</v>
      </c>
      <c r="I236">
        <v>17341</v>
      </c>
      <c r="J236" t="s">
        <v>90</v>
      </c>
      <c r="K236" t="s">
        <v>155</v>
      </c>
      <c r="L236" t="s">
        <v>170</v>
      </c>
      <c r="M236" t="str">
        <f>Table1[[#This Row],[Winner]]&amp;"/"&amp;Table1[[#This Row],[Lost]]</f>
        <v>Milwaukee Bucks/Indiana Pacers</v>
      </c>
      <c r="N236" t="str">
        <f t="shared" si="19"/>
        <v>Milwaukee Bucks</v>
      </c>
      <c r="O236">
        <f t="shared" si="20"/>
        <v>129</v>
      </c>
      <c r="P236" s="8">
        <f t="shared" si="21"/>
        <v>12</v>
      </c>
      <c r="Q236" t="str">
        <f t="shared" si="22"/>
        <v>Indiana Pacers</v>
      </c>
      <c r="R236">
        <f t="shared" si="23"/>
        <v>117</v>
      </c>
      <c r="S236" s="3">
        <f t="shared" si="24"/>
        <v>-12</v>
      </c>
    </row>
    <row r="237" spans="1:19" x14ac:dyDescent="0.35">
      <c r="A237" s="1">
        <v>45618</v>
      </c>
      <c r="B237" t="s">
        <v>13</v>
      </c>
      <c r="C237" t="s">
        <v>61</v>
      </c>
      <c r="D237">
        <v>123</v>
      </c>
      <c r="E237" t="s">
        <v>65</v>
      </c>
      <c r="F237">
        <v>120</v>
      </c>
      <c r="G237" t="s">
        <v>69</v>
      </c>
      <c r="I237">
        <v>19923</v>
      </c>
      <c r="J237" t="s">
        <v>117</v>
      </c>
      <c r="K237" t="s">
        <v>151</v>
      </c>
      <c r="L237" t="s">
        <v>170</v>
      </c>
      <c r="M237" t="str">
        <f>Table1[[#This Row],[Winner]]&amp;"/"&amp;Table1[[#This Row],[Lost]]</f>
        <v>Dallas Mavericks/Denver Nuggets</v>
      </c>
      <c r="N237" t="str">
        <f t="shared" si="19"/>
        <v>Dallas Mavericks</v>
      </c>
      <c r="O237">
        <f t="shared" si="20"/>
        <v>123</v>
      </c>
      <c r="P237" s="8">
        <f t="shared" si="21"/>
        <v>3</v>
      </c>
      <c r="Q237" t="str">
        <f t="shared" si="22"/>
        <v>Denver Nuggets</v>
      </c>
      <c r="R237">
        <f t="shared" si="23"/>
        <v>120</v>
      </c>
      <c r="S237" s="3">
        <f t="shared" si="24"/>
        <v>-3</v>
      </c>
    </row>
    <row r="238" spans="1:19" x14ac:dyDescent="0.35">
      <c r="A238" s="1">
        <v>45618</v>
      </c>
      <c r="B238" t="s">
        <v>20</v>
      </c>
      <c r="C238" t="s">
        <v>62</v>
      </c>
      <c r="D238">
        <v>88</v>
      </c>
      <c r="E238" t="s">
        <v>57</v>
      </c>
      <c r="F238">
        <v>104</v>
      </c>
      <c r="G238" t="s">
        <v>69</v>
      </c>
      <c r="I238">
        <v>16228</v>
      </c>
      <c r="K238" t="s">
        <v>146</v>
      </c>
      <c r="L238" t="s">
        <v>170</v>
      </c>
      <c r="M238" t="str">
        <f>Table1[[#This Row],[Winner]]&amp;"/"&amp;Table1[[#This Row],[Lost]]</f>
        <v>Los Angeles Clippers/Sacramento Kings</v>
      </c>
      <c r="N238" t="str">
        <f t="shared" si="19"/>
        <v>Los Angeles Clippers</v>
      </c>
      <c r="O238">
        <f t="shared" si="20"/>
        <v>104</v>
      </c>
      <c r="P238" s="8">
        <f t="shared" si="21"/>
        <v>16</v>
      </c>
      <c r="Q238" t="str">
        <f t="shared" si="22"/>
        <v>Sacramento Kings</v>
      </c>
      <c r="R238">
        <f t="shared" si="23"/>
        <v>88</v>
      </c>
      <c r="S238" s="3">
        <f t="shared" si="24"/>
        <v>-16</v>
      </c>
    </row>
    <row r="239" spans="1:19" x14ac:dyDescent="0.35">
      <c r="A239" s="1">
        <v>45619</v>
      </c>
      <c r="B239" t="s">
        <v>18</v>
      </c>
      <c r="C239" t="s">
        <v>39</v>
      </c>
      <c r="D239">
        <v>106</v>
      </c>
      <c r="E239" t="s">
        <v>66</v>
      </c>
      <c r="F239">
        <v>121</v>
      </c>
      <c r="G239" t="s">
        <v>69</v>
      </c>
      <c r="I239">
        <v>18175</v>
      </c>
      <c r="J239" t="s">
        <v>89</v>
      </c>
      <c r="K239" t="s">
        <v>145</v>
      </c>
      <c r="M239" t="str">
        <f>Table1[[#This Row],[Winner]]&amp;"/"&amp;Table1[[#This Row],[Lost]]</f>
        <v>Utah Jazz/New York Knicks</v>
      </c>
      <c r="N239" t="str">
        <f t="shared" si="19"/>
        <v>Utah Jazz</v>
      </c>
      <c r="O239">
        <f t="shared" si="20"/>
        <v>121</v>
      </c>
      <c r="P239" s="8">
        <f t="shared" si="21"/>
        <v>15</v>
      </c>
      <c r="Q239" t="str">
        <f t="shared" si="22"/>
        <v>New York Knicks</v>
      </c>
      <c r="R239">
        <f t="shared" si="23"/>
        <v>106</v>
      </c>
      <c r="S239" s="3">
        <f t="shared" si="24"/>
        <v>-15</v>
      </c>
    </row>
    <row r="240" spans="1:19" x14ac:dyDescent="0.35">
      <c r="A240" s="1">
        <v>45619</v>
      </c>
      <c r="B240" t="s">
        <v>14</v>
      </c>
      <c r="C240" t="s">
        <v>55</v>
      </c>
      <c r="D240">
        <v>100</v>
      </c>
      <c r="E240" t="s">
        <v>43</v>
      </c>
      <c r="F240">
        <v>111</v>
      </c>
      <c r="G240" t="s">
        <v>69</v>
      </c>
      <c r="I240">
        <v>19094</v>
      </c>
      <c r="J240" t="s">
        <v>88</v>
      </c>
      <c r="K240" t="s">
        <v>152</v>
      </c>
      <c r="M240" t="str">
        <f>Table1[[#This Row],[Winner]]&amp;"/"&amp;Table1[[#This Row],[Lost]]</f>
        <v>Orlando Magic/Detroit Pistons</v>
      </c>
      <c r="N240" t="str">
        <f t="shared" si="19"/>
        <v>Orlando Magic</v>
      </c>
      <c r="O240">
        <f t="shared" si="20"/>
        <v>111</v>
      </c>
      <c r="P240" s="8">
        <f t="shared" si="21"/>
        <v>11</v>
      </c>
      <c r="Q240" t="str">
        <f t="shared" si="22"/>
        <v>Detroit Pistons</v>
      </c>
      <c r="R240">
        <f t="shared" si="23"/>
        <v>100</v>
      </c>
      <c r="S240" s="3">
        <f t="shared" si="24"/>
        <v>-11</v>
      </c>
    </row>
    <row r="241" spans="1:19" x14ac:dyDescent="0.35">
      <c r="A241" s="1">
        <v>45619</v>
      </c>
      <c r="B241" t="s">
        <v>15</v>
      </c>
      <c r="C241" t="s">
        <v>48</v>
      </c>
      <c r="D241">
        <v>142</v>
      </c>
      <c r="E241" t="s">
        <v>47</v>
      </c>
      <c r="F241">
        <v>131</v>
      </c>
      <c r="G241" t="s">
        <v>69</v>
      </c>
      <c r="I241">
        <v>19449</v>
      </c>
      <c r="J241" t="s">
        <v>89</v>
      </c>
      <c r="K241" t="s">
        <v>159</v>
      </c>
      <c r="M241" t="str">
        <f>Table1[[#This Row],[Winner]]&amp;"/"&amp;Table1[[#This Row],[Lost]]</f>
        <v>Memphis Grizzlies/Chicago Bulls</v>
      </c>
      <c r="N241" t="str">
        <f t="shared" si="19"/>
        <v>Memphis Grizzlies</v>
      </c>
      <c r="O241">
        <f t="shared" si="20"/>
        <v>142</v>
      </c>
      <c r="P241" s="8">
        <f t="shared" si="21"/>
        <v>11</v>
      </c>
      <c r="Q241" t="str">
        <f t="shared" si="22"/>
        <v>Chicago Bulls</v>
      </c>
      <c r="R241">
        <f t="shared" si="23"/>
        <v>131</v>
      </c>
      <c r="S241" s="3">
        <f t="shared" si="24"/>
        <v>-11</v>
      </c>
    </row>
    <row r="242" spans="1:19" x14ac:dyDescent="0.35">
      <c r="A242" s="1">
        <v>45619</v>
      </c>
      <c r="B242" t="s">
        <v>15</v>
      </c>
      <c r="C242" t="s">
        <v>67</v>
      </c>
      <c r="D242">
        <v>104</v>
      </c>
      <c r="E242" t="s">
        <v>60</v>
      </c>
      <c r="F242">
        <v>98</v>
      </c>
      <c r="G242" t="s">
        <v>69</v>
      </c>
      <c r="I242">
        <v>16102</v>
      </c>
      <c r="J242" t="s">
        <v>77</v>
      </c>
      <c r="K242" t="s">
        <v>143</v>
      </c>
      <c r="M242" t="str">
        <f>Table1[[#This Row],[Winner]]&amp;"/"&amp;Table1[[#This Row],[Lost]]</f>
        <v>Portland Trail Blazers/Houston Rockets</v>
      </c>
      <c r="N242" t="str">
        <f t="shared" si="19"/>
        <v>Portland Trail Blazers</v>
      </c>
      <c r="O242">
        <f t="shared" si="20"/>
        <v>104</v>
      </c>
      <c r="P242" s="8">
        <f t="shared" si="21"/>
        <v>6</v>
      </c>
      <c r="Q242" t="str">
        <f t="shared" si="22"/>
        <v>Houston Rockets</v>
      </c>
      <c r="R242">
        <f t="shared" si="23"/>
        <v>98</v>
      </c>
      <c r="S242" s="3">
        <f t="shared" si="24"/>
        <v>-6</v>
      </c>
    </row>
    <row r="243" spans="1:19" x14ac:dyDescent="0.35">
      <c r="A243" s="1">
        <v>45619</v>
      </c>
      <c r="B243" t="s">
        <v>15</v>
      </c>
      <c r="C243" t="s">
        <v>46</v>
      </c>
      <c r="D243">
        <v>119</v>
      </c>
      <c r="E243" t="s">
        <v>44</v>
      </c>
      <c r="F243">
        <v>125</v>
      </c>
      <c r="G243" t="s">
        <v>69</v>
      </c>
      <c r="I243">
        <v>17341</v>
      </c>
      <c r="J243" t="s">
        <v>87</v>
      </c>
      <c r="K243" t="s">
        <v>155</v>
      </c>
      <c r="M243" t="str">
        <f>Table1[[#This Row],[Winner]]&amp;"/"&amp;Table1[[#This Row],[Lost]]</f>
        <v>Milwaukee Bucks/Charlotte Hornets</v>
      </c>
      <c r="N243" t="str">
        <f t="shared" si="19"/>
        <v>Milwaukee Bucks</v>
      </c>
      <c r="O243">
        <f t="shared" si="20"/>
        <v>125</v>
      </c>
      <c r="P243" s="8">
        <f t="shared" si="21"/>
        <v>6</v>
      </c>
      <c r="Q243" t="str">
        <f t="shared" si="22"/>
        <v>Charlotte Hornets</v>
      </c>
      <c r="R243">
        <f t="shared" si="23"/>
        <v>119</v>
      </c>
      <c r="S243" s="3">
        <f t="shared" si="24"/>
        <v>-6</v>
      </c>
    </row>
    <row r="244" spans="1:19" x14ac:dyDescent="0.35">
      <c r="A244" s="1">
        <v>45619</v>
      </c>
      <c r="B244" t="s">
        <v>19</v>
      </c>
      <c r="C244" t="s">
        <v>50</v>
      </c>
      <c r="D244">
        <v>94</v>
      </c>
      <c r="E244" t="s">
        <v>52</v>
      </c>
      <c r="F244">
        <v>104</v>
      </c>
      <c r="G244" t="s">
        <v>69</v>
      </c>
      <c r="I244">
        <v>18847</v>
      </c>
      <c r="J244" t="s">
        <v>84</v>
      </c>
      <c r="K244" t="s">
        <v>160</v>
      </c>
      <c r="M244" t="str">
        <f>Table1[[#This Row],[Winner]]&amp;"/"&amp;Table1[[#This Row],[Lost]]</f>
        <v>San Antonio Spurs/Golden State Warriors</v>
      </c>
      <c r="N244" t="str">
        <f t="shared" si="19"/>
        <v>San Antonio Spurs</v>
      </c>
      <c r="O244">
        <f t="shared" si="20"/>
        <v>104</v>
      </c>
      <c r="P244" s="8">
        <f t="shared" si="21"/>
        <v>10</v>
      </c>
      <c r="Q244" t="str">
        <f t="shared" si="22"/>
        <v>Golden State Warriors</v>
      </c>
      <c r="R244">
        <f t="shared" si="23"/>
        <v>94</v>
      </c>
      <c r="S244" s="3">
        <f t="shared" si="24"/>
        <v>-10</v>
      </c>
    </row>
    <row r="245" spans="1:19" x14ac:dyDescent="0.35">
      <c r="A245" s="1">
        <v>45619</v>
      </c>
      <c r="B245" t="s">
        <v>20</v>
      </c>
      <c r="C245" t="s">
        <v>65</v>
      </c>
      <c r="D245">
        <v>127</v>
      </c>
      <c r="E245" t="s">
        <v>68</v>
      </c>
      <c r="F245">
        <v>102</v>
      </c>
      <c r="G245" t="s">
        <v>69</v>
      </c>
      <c r="I245">
        <v>18997</v>
      </c>
      <c r="J245" t="s">
        <v>110</v>
      </c>
      <c r="K245" t="s">
        <v>137</v>
      </c>
      <c r="M245" t="str">
        <f>Table1[[#This Row],[Winner]]&amp;"/"&amp;Table1[[#This Row],[Lost]]</f>
        <v>Denver Nuggets/Los Angeles Lakers</v>
      </c>
      <c r="N245" t="str">
        <f t="shared" si="19"/>
        <v>Denver Nuggets</v>
      </c>
      <c r="O245">
        <f t="shared" si="20"/>
        <v>127</v>
      </c>
      <c r="P245" s="8">
        <f t="shared" si="21"/>
        <v>25</v>
      </c>
      <c r="Q245" t="str">
        <f t="shared" si="22"/>
        <v>Los Angeles Lakers</v>
      </c>
      <c r="R245">
        <f t="shared" si="23"/>
        <v>102</v>
      </c>
      <c r="S245" s="3">
        <f t="shared" si="24"/>
        <v>-25</v>
      </c>
    </row>
    <row r="246" spans="1:19" x14ac:dyDescent="0.35">
      <c r="A246" s="1">
        <v>45620</v>
      </c>
      <c r="B246" t="s">
        <v>21</v>
      </c>
      <c r="C246" t="s">
        <v>40</v>
      </c>
      <c r="D246">
        <v>105</v>
      </c>
      <c r="E246" t="s">
        <v>51</v>
      </c>
      <c r="F246">
        <v>107</v>
      </c>
      <c r="G246" t="s">
        <v>69</v>
      </c>
      <c r="I246">
        <v>19156</v>
      </c>
      <c r="J246" t="s">
        <v>111</v>
      </c>
      <c r="K246" t="s">
        <v>136</v>
      </c>
      <c r="M246" t="str">
        <f>Table1[[#This Row],[Winner]]&amp;"/"&amp;Table1[[#This Row],[Lost]]</f>
        <v>Boston Celtics/Minnesota Timberwolves</v>
      </c>
      <c r="N246" t="str">
        <f t="shared" si="19"/>
        <v>Boston Celtics</v>
      </c>
      <c r="O246">
        <f t="shared" si="20"/>
        <v>107</v>
      </c>
      <c r="P246" s="8">
        <f t="shared" si="21"/>
        <v>2</v>
      </c>
      <c r="Q246" t="str">
        <f t="shared" si="22"/>
        <v>Minnesota Timberwolves</v>
      </c>
      <c r="R246">
        <f t="shared" si="23"/>
        <v>105</v>
      </c>
      <c r="S246" s="3">
        <f t="shared" si="24"/>
        <v>-2</v>
      </c>
    </row>
    <row r="247" spans="1:19" x14ac:dyDescent="0.35">
      <c r="A247" s="1">
        <v>45620</v>
      </c>
      <c r="B247" t="s">
        <v>18</v>
      </c>
      <c r="C247" t="s">
        <v>64</v>
      </c>
      <c r="D247">
        <v>103</v>
      </c>
      <c r="E247" t="s">
        <v>41</v>
      </c>
      <c r="F247">
        <v>115</v>
      </c>
      <c r="G247" t="s">
        <v>69</v>
      </c>
      <c r="I247">
        <v>17274</v>
      </c>
      <c r="J247" t="s">
        <v>80</v>
      </c>
      <c r="K247" t="s">
        <v>162</v>
      </c>
      <c r="M247" t="str">
        <f>Table1[[#This Row],[Winner]]&amp;"/"&amp;Table1[[#This Row],[Lost]]</f>
        <v>Indiana Pacers/Washington Wizards</v>
      </c>
      <c r="N247" t="str">
        <f t="shared" si="19"/>
        <v>Indiana Pacers</v>
      </c>
      <c r="O247">
        <f t="shared" si="20"/>
        <v>115</v>
      </c>
      <c r="P247" s="8">
        <f t="shared" si="21"/>
        <v>12</v>
      </c>
      <c r="Q247" t="str">
        <f t="shared" si="22"/>
        <v>Washington Wizards</v>
      </c>
      <c r="R247">
        <f t="shared" si="23"/>
        <v>103</v>
      </c>
      <c r="S247" s="3">
        <f t="shared" si="24"/>
        <v>-12</v>
      </c>
    </row>
    <row r="248" spans="1:19" x14ac:dyDescent="0.35">
      <c r="A248" s="1">
        <v>45620</v>
      </c>
      <c r="B248" t="s">
        <v>22</v>
      </c>
      <c r="C248" t="s">
        <v>61</v>
      </c>
      <c r="D248">
        <v>118</v>
      </c>
      <c r="E248" t="s">
        <v>58</v>
      </c>
      <c r="F248">
        <v>123</v>
      </c>
      <c r="G248" t="s">
        <v>69</v>
      </c>
      <c r="H248" t="s">
        <v>70</v>
      </c>
      <c r="I248">
        <v>19714</v>
      </c>
      <c r="J248" t="s">
        <v>118</v>
      </c>
      <c r="K248" t="s">
        <v>140</v>
      </c>
      <c r="M248" t="str">
        <f>Table1[[#This Row],[Winner]]&amp;"/"&amp;Table1[[#This Row],[Lost]]</f>
        <v>Miami Heat/Dallas Mavericks</v>
      </c>
      <c r="N248" t="str">
        <f t="shared" si="19"/>
        <v>Miami Heat</v>
      </c>
      <c r="O248">
        <f t="shared" si="20"/>
        <v>123</v>
      </c>
      <c r="P248" s="8">
        <f t="shared" si="21"/>
        <v>5</v>
      </c>
      <c r="Q248" t="str">
        <f t="shared" si="22"/>
        <v>Dallas Mavericks</v>
      </c>
      <c r="R248">
        <f t="shared" si="23"/>
        <v>118</v>
      </c>
      <c r="S248" s="3">
        <f t="shared" si="24"/>
        <v>-5</v>
      </c>
    </row>
    <row r="249" spans="1:19" x14ac:dyDescent="0.35">
      <c r="A249" s="1">
        <v>45620</v>
      </c>
      <c r="B249" t="s">
        <v>22</v>
      </c>
      <c r="C249" t="s">
        <v>57</v>
      </c>
      <c r="D249">
        <v>125</v>
      </c>
      <c r="E249" t="s">
        <v>54</v>
      </c>
      <c r="F249">
        <v>99</v>
      </c>
      <c r="G249" t="s">
        <v>69</v>
      </c>
      <c r="I249">
        <v>19780</v>
      </c>
      <c r="J249" t="s">
        <v>88</v>
      </c>
      <c r="K249" t="s">
        <v>141</v>
      </c>
      <c r="M249" t="str">
        <f>Table1[[#This Row],[Winner]]&amp;"/"&amp;Table1[[#This Row],[Lost]]</f>
        <v>Los Angeles Clippers/Philadelphia 76ers</v>
      </c>
      <c r="N249" t="str">
        <f t="shared" si="19"/>
        <v>Los Angeles Clippers</v>
      </c>
      <c r="O249">
        <f t="shared" si="20"/>
        <v>125</v>
      </c>
      <c r="P249" s="8">
        <f t="shared" si="21"/>
        <v>26</v>
      </c>
      <c r="Q249" t="str">
        <f t="shared" si="22"/>
        <v>Philadelphia 76ers</v>
      </c>
      <c r="R249">
        <f t="shared" si="23"/>
        <v>99</v>
      </c>
      <c r="S249" s="3">
        <f t="shared" si="24"/>
        <v>-26</v>
      </c>
    </row>
    <row r="250" spans="1:19" x14ac:dyDescent="0.35">
      <c r="A250" s="1">
        <v>45620</v>
      </c>
      <c r="B250" t="s">
        <v>12</v>
      </c>
      <c r="C250" t="s">
        <v>59</v>
      </c>
      <c r="D250">
        <v>108</v>
      </c>
      <c r="E250" t="s">
        <v>45</v>
      </c>
      <c r="F250">
        <v>122</v>
      </c>
      <c r="G250" t="s">
        <v>69</v>
      </c>
      <c r="I250">
        <v>19432</v>
      </c>
      <c r="J250" t="s">
        <v>82</v>
      </c>
      <c r="K250" t="s">
        <v>153</v>
      </c>
      <c r="M250" t="str">
        <f>Table1[[#This Row],[Winner]]&amp;"/"&amp;Table1[[#This Row],[Lost]]</f>
        <v>Cleveland Cavaliers/Toronto Raptors</v>
      </c>
      <c r="N250" t="str">
        <f t="shared" si="19"/>
        <v>Cleveland Cavaliers</v>
      </c>
      <c r="O250">
        <f t="shared" si="20"/>
        <v>122</v>
      </c>
      <c r="P250" s="8">
        <f t="shared" si="21"/>
        <v>14</v>
      </c>
      <c r="Q250" t="str">
        <f t="shared" si="22"/>
        <v>Toronto Raptors</v>
      </c>
      <c r="R250">
        <f t="shared" si="23"/>
        <v>108</v>
      </c>
      <c r="S250" s="3">
        <f t="shared" si="24"/>
        <v>-14</v>
      </c>
    </row>
    <row r="251" spans="1:19" x14ac:dyDescent="0.35">
      <c r="A251" s="1">
        <v>45620</v>
      </c>
      <c r="B251" t="s">
        <v>16</v>
      </c>
      <c r="C251" t="s">
        <v>42</v>
      </c>
      <c r="D251">
        <v>108</v>
      </c>
      <c r="E251" t="s">
        <v>62</v>
      </c>
      <c r="F251">
        <v>103</v>
      </c>
      <c r="G251" t="s">
        <v>69</v>
      </c>
      <c r="I251">
        <v>16750</v>
      </c>
      <c r="J251" t="s">
        <v>97</v>
      </c>
      <c r="K251" t="s">
        <v>150</v>
      </c>
      <c r="M251" t="str">
        <f>Table1[[#This Row],[Winner]]&amp;"/"&amp;Table1[[#This Row],[Lost]]</f>
        <v>Brooklyn Nets/Sacramento Kings</v>
      </c>
      <c r="N251" t="str">
        <f t="shared" si="19"/>
        <v>Brooklyn Nets</v>
      </c>
      <c r="O251">
        <f t="shared" si="20"/>
        <v>108</v>
      </c>
      <c r="P251" s="8">
        <f t="shared" si="21"/>
        <v>5</v>
      </c>
      <c r="Q251" t="str">
        <f t="shared" si="22"/>
        <v>Sacramento Kings</v>
      </c>
      <c r="R251">
        <f t="shared" si="23"/>
        <v>103</v>
      </c>
      <c r="S251" s="3">
        <f t="shared" si="24"/>
        <v>-5</v>
      </c>
    </row>
    <row r="252" spans="1:19" x14ac:dyDescent="0.35">
      <c r="A252" s="1">
        <v>45621</v>
      </c>
      <c r="B252" t="s">
        <v>14</v>
      </c>
      <c r="C252" t="s">
        <v>43</v>
      </c>
      <c r="D252">
        <v>95</v>
      </c>
      <c r="E252" t="s">
        <v>46</v>
      </c>
      <c r="F252">
        <v>84</v>
      </c>
      <c r="G252" t="s">
        <v>69</v>
      </c>
      <c r="I252">
        <v>14898</v>
      </c>
      <c r="J252" t="s">
        <v>79</v>
      </c>
      <c r="K252" t="s">
        <v>156</v>
      </c>
      <c r="M252" t="str">
        <f>Table1[[#This Row],[Winner]]&amp;"/"&amp;Table1[[#This Row],[Lost]]</f>
        <v>Orlando Magic/Charlotte Hornets</v>
      </c>
      <c r="N252" t="str">
        <f t="shared" si="19"/>
        <v>Orlando Magic</v>
      </c>
      <c r="O252">
        <f t="shared" si="20"/>
        <v>95</v>
      </c>
      <c r="P252" s="8">
        <f t="shared" si="21"/>
        <v>11</v>
      </c>
      <c r="Q252" t="str">
        <f t="shared" si="22"/>
        <v>Charlotte Hornets</v>
      </c>
      <c r="R252">
        <f t="shared" si="23"/>
        <v>84</v>
      </c>
      <c r="S252" s="3">
        <f t="shared" si="24"/>
        <v>-11</v>
      </c>
    </row>
    <row r="253" spans="1:19" x14ac:dyDescent="0.35">
      <c r="A253" s="1">
        <v>45621</v>
      </c>
      <c r="B253" t="s">
        <v>14</v>
      </c>
      <c r="C253" t="s">
        <v>59</v>
      </c>
      <c r="D253">
        <v>100</v>
      </c>
      <c r="E253" t="s">
        <v>55</v>
      </c>
      <c r="F253">
        <v>102</v>
      </c>
      <c r="G253" t="s">
        <v>69</v>
      </c>
      <c r="I253">
        <v>18421</v>
      </c>
      <c r="J253" t="s">
        <v>97</v>
      </c>
      <c r="K253" t="s">
        <v>138</v>
      </c>
      <c r="M253" t="str">
        <f>Table1[[#This Row],[Winner]]&amp;"/"&amp;Table1[[#This Row],[Lost]]</f>
        <v>Detroit Pistons/Toronto Raptors</v>
      </c>
      <c r="N253" t="str">
        <f t="shared" si="19"/>
        <v>Detroit Pistons</v>
      </c>
      <c r="O253">
        <f t="shared" si="20"/>
        <v>102</v>
      </c>
      <c r="P253" s="8">
        <f t="shared" si="21"/>
        <v>2</v>
      </c>
      <c r="Q253" t="str">
        <f t="shared" si="22"/>
        <v>Toronto Raptors</v>
      </c>
      <c r="R253">
        <f t="shared" si="23"/>
        <v>100</v>
      </c>
      <c r="S253" s="3">
        <f t="shared" si="24"/>
        <v>-2</v>
      </c>
    </row>
    <row r="254" spans="1:19" x14ac:dyDescent="0.35">
      <c r="A254" s="1">
        <v>45621</v>
      </c>
      <c r="B254" t="s">
        <v>14</v>
      </c>
      <c r="C254" t="s">
        <v>56</v>
      </c>
      <c r="D254">
        <v>110</v>
      </c>
      <c r="E254" t="s">
        <v>41</v>
      </c>
      <c r="F254">
        <v>114</v>
      </c>
      <c r="G254" t="s">
        <v>69</v>
      </c>
      <c r="I254">
        <v>16059</v>
      </c>
      <c r="J254" t="s">
        <v>84</v>
      </c>
      <c r="K254" t="s">
        <v>162</v>
      </c>
      <c r="M254" t="str">
        <f>Table1[[#This Row],[Winner]]&amp;"/"&amp;Table1[[#This Row],[Lost]]</f>
        <v>Indiana Pacers/New Orleans Pelicans</v>
      </c>
      <c r="N254" t="str">
        <f t="shared" si="19"/>
        <v>Indiana Pacers</v>
      </c>
      <c r="O254">
        <f t="shared" si="20"/>
        <v>114</v>
      </c>
      <c r="P254" s="8">
        <f t="shared" si="21"/>
        <v>4</v>
      </c>
      <c r="Q254" t="str">
        <f t="shared" si="22"/>
        <v>New Orleans Pelicans</v>
      </c>
      <c r="R254">
        <f t="shared" si="23"/>
        <v>110</v>
      </c>
      <c r="S254" s="3">
        <f t="shared" si="24"/>
        <v>-4</v>
      </c>
    </row>
    <row r="255" spans="1:19" x14ac:dyDescent="0.35">
      <c r="A255" s="1">
        <v>45621</v>
      </c>
      <c r="B255" t="s">
        <v>12</v>
      </c>
      <c r="C255" t="s">
        <v>61</v>
      </c>
      <c r="D255">
        <v>129</v>
      </c>
      <c r="E255" t="s">
        <v>63</v>
      </c>
      <c r="F255">
        <v>119</v>
      </c>
      <c r="G255" t="s">
        <v>69</v>
      </c>
      <c r="I255">
        <v>17186</v>
      </c>
      <c r="J255" t="s">
        <v>89</v>
      </c>
      <c r="K255" t="s">
        <v>139</v>
      </c>
      <c r="M255" t="str">
        <f>Table1[[#This Row],[Winner]]&amp;"/"&amp;Table1[[#This Row],[Lost]]</f>
        <v>Dallas Mavericks/Atlanta Hawks</v>
      </c>
      <c r="N255" t="str">
        <f t="shared" si="19"/>
        <v>Dallas Mavericks</v>
      </c>
      <c r="O255">
        <f t="shared" si="20"/>
        <v>129</v>
      </c>
      <c r="P255" s="8">
        <f t="shared" si="21"/>
        <v>10</v>
      </c>
      <c r="Q255" t="str">
        <f t="shared" si="22"/>
        <v>Atlanta Hawks</v>
      </c>
      <c r="R255">
        <f t="shared" si="23"/>
        <v>119</v>
      </c>
      <c r="S255" s="3">
        <f t="shared" si="24"/>
        <v>-10</v>
      </c>
    </row>
    <row r="256" spans="1:19" x14ac:dyDescent="0.35">
      <c r="A256" s="1">
        <v>45621</v>
      </c>
      <c r="B256" t="s">
        <v>12</v>
      </c>
      <c r="C256" t="s">
        <v>57</v>
      </c>
      <c r="D256">
        <v>94</v>
      </c>
      <c r="E256" t="s">
        <v>51</v>
      </c>
      <c r="F256">
        <v>126</v>
      </c>
      <c r="G256" t="s">
        <v>69</v>
      </c>
      <c r="I256">
        <v>19156</v>
      </c>
      <c r="J256" t="s">
        <v>119</v>
      </c>
      <c r="K256" t="s">
        <v>136</v>
      </c>
      <c r="M256" t="str">
        <f>Table1[[#This Row],[Winner]]&amp;"/"&amp;Table1[[#This Row],[Lost]]</f>
        <v>Boston Celtics/Los Angeles Clippers</v>
      </c>
      <c r="N256" t="str">
        <f t="shared" si="19"/>
        <v>Boston Celtics</v>
      </c>
      <c r="O256">
        <f t="shared" si="20"/>
        <v>126</v>
      </c>
      <c r="P256" s="8">
        <f t="shared" si="21"/>
        <v>32</v>
      </c>
      <c r="Q256" t="str">
        <f t="shared" si="22"/>
        <v>Los Angeles Clippers</v>
      </c>
      <c r="R256">
        <f t="shared" si="23"/>
        <v>94</v>
      </c>
      <c r="S256" s="3">
        <f t="shared" si="24"/>
        <v>-32</v>
      </c>
    </row>
    <row r="257" spans="1:19" x14ac:dyDescent="0.35">
      <c r="A257" s="1">
        <v>45621</v>
      </c>
      <c r="B257" t="s">
        <v>15</v>
      </c>
      <c r="C257" t="s">
        <v>67</v>
      </c>
      <c r="D257">
        <v>98</v>
      </c>
      <c r="E257" t="s">
        <v>48</v>
      </c>
      <c r="F257">
        <v>123</v>
      </c>
      <c r="G257" t="s">
        <v>69</v>
      </c>
      <c r="I257">
        <v>15796</v>
      </c>
      <c r="J257" t="s">
        <v>90</v>
      </c>
      <c r="K257" t="s">
        <v>157</v>
      </c>
      <c r="M257" t="str">
        <f>Table1[[#This Row],[Winner]]&amp;"/"&amp;Table1[[#This Row],[Lost]]</f>
        <v>Memphis Grizzlies/Portland Trail Blazers</v>
      </c>
      <c r="N257" t="str">
        <f t="shared" si="19"/>
        <v>Memphis Grizzlies</v>
      </c>
      <c r="O257">
        <f t="shared" si="20"/>
        <v>123</v>
      </c>
      <c r="P257" s="8">
        <f t="shared" si="21"/>
        <v>25</v>
      </c>
      <c r="Q257" t="str">
        <f t="shared" si="22"/>
        <v>Portland Trail Blazers</v>
      </c>
      <c r="R257">
        <f t="shared" si="23"/>
        <v>98</v>
      </c>
      <c r="S257" s="3">
        <f t="shared" si="24"/>
        <v>-25</v>
      </c>
    </row>
    <row r="258" spans="1:19" x14ac:dyDescent="0.35">
      <c r="A258" s="1">
        <v>45621</v>
      </c>
      <c r="B258" t="s">
        <v>16</v>
      </c>
      <c r="C258" t="s">
        <v>39</v>
      </c>
      <c r="D258">
        <v>145</v>
      </c>
      <c r="E258" t="s">
        <v>65</v>
      </c>
      <c r="F258">
        <v>118</v>
      </c>
      <c r="G258" t="s">
        <v>69</v>
      </c>
      <c r="I258">
        <v>19842</v>
      </c>
      <c r="K258" t="s">
        <v>151</v>
      </c>
      <c r="M258" t="str">
        <f>Table1[[#This Row],[Winner]]&amp;"/"&amp;Table1[[#This Row],[Lost]]</f>
        <v>New York Knicks/Denver Nuggets</v>
      </c>
      <c r="N258" t="str">
        <f t="shared" si="19"/>
        <v>New York Knicks</v>
      </c>
      <c r="O258">
        <f t="shared" si="20"/>
        <v>145</v>
      </c>
      <c r="P258" s="8">
        <f t="shared" si="21"/>
        <v>27</v>
      </c>
      <c r="Q258" t="str">
        <f t="shared" si="22"/>
        <v>Denver Nuggets</v>
      </c>
      <c r="R258">
        <f t="shared" si="23"/>
        <v>118</v>
      </c>
      <c r="S258" s="3">
        <f t="shared" si="24"/>
        <v>-27</v>
      </c>
    </row>
    <row r="259" spans="1:19" x14ac:dyDescent="0.35">
      <c r="A259" s="1">
        <v>45621</v>
      </c>
      <c r="B259" t="s">
        <v>13</v>
      </c>
      <c r="C259" t="s">
        <v>42</v>
      </c>
      <c r="D259">
        <v>128</v>
      </c>
      <c r="E259" t="s">
        <v>50</v>
      </c>
      <c r="F259">
        <v>120</v>
      </c>
      <c r="G259" t="s">
        <v>69</v>
      </c>
      <c r="I259">
        <v>18064</v>
      </c>
      <c r="J259" t="s">
        <v>83</v>
      </c>
      <c r="K259" t="s">
        <v>165</v>
      </c>
      <c r="M259" t="str">
        <f>Table1[[#This Row],[Winner]]&amp;"/"&amp;Table1[[#This Row],[Lost]]</f>
        <v>Brooklyn Nets/Golden State Warriors</v>
      </c>
      <c r="N259" t="str">
        <f t="shared" ref="N259:N322" si="25">IF(D259&gt;F259,C259,E259)</f>
        <v>Brooklyn Nets</v>
      </c>
      <c r="O259">
        <f t="shared" ref="O259:O322" si="26">IF(D259&gt;F259,D259,F259)</f>
        <v>128</v>
      </c>
      <c r="P259" s="8">
        <f t="shared" ref="P259:P322" si="27">O259-R259</f>
        <v>8</v>
      </c>
      <c r="Q259" t="str">
        <f t="shared" ref="Q259:Q322" si="28">IF(D259&gt;F259,E259,C259)</f>
        <v>Golden State Warriors</v>
      </c>
      <c r="R259">
        <f t="shared" ref="R259:R322" si="29">IF(D259&gt;F259,F259,D259)</f>
        <v>120</v>
      </c>
      <c r="S259" s="3">
        <f t="shared" ref="S259:S322" si="30">R259-O259</f>
        <v>-8</v>
      </c>
    </row>
    <row r="260" spans="1:19" x14ac:dyDescent="0.35">
      <c r="A260" s="1">
        <v>45621</v>
      </c>
      <c r="B260" t="s">
        <v>13</v>
      </c>
      <c r="C260" t="s">
        <v>53</v>
      </c>
      <c r="D260">
        <v>130</v>
      </c>
      <c r="E260" t="s">
        <v>62</v>
      </c>
      <c r="F260">
        <v>109</v>
      </c>
      <c r="G260" t="s">
        <v>69</v>
      </c>
      <c r="I260">
        <v>17832</v>
      </c>
      <c r="J260" t="s">
        <v>80</v>
      </c>
      <c r="K260" t="s">
        <v>150</v>
      </c>
      <c r="M260" t="str">
        <f>Table1[[#This Row],[Winner]]&amp;"/"&amp;Table1[[#This Row],[Lost]]</f>
        <v>Oklahoma City Thunder/Sacramento Kings</v>
      </c>
      <c r="N260" t="str">
        <f t="shared" si="25"/>
        <v>Oklahoma City Thunder</v>
      </c>
      <c r="O260">
        <f t="shared" si="26"/>
        <v>130</v>
      </c>
      <c r="P260" s="8">
        <f t="shared" si="27"/>
        <v>21</v>
      </c>
      <c r="Q260" t="str">
        <f t="shared" si="28"/>
        <v>Sacramento Kings</v>
      </c>
      <c r="R260">
        <f t="shared" si="29"/>
        <v>109</v>
      </c>
      <c r="S260" s="3">
        <f t="shared" si="30"/>
        <v>-21</v>
      </c>
    </row>
    <row r="261" spans="1:19" x14ac:dyDescent="0.35">
      <c r="A261" s="1">
        <v>45622</v>
      </c>
      <c r="B261" t="s">
        <v>14</v>
      </c>
      <c r="C261" t="s">
        <v>47</v>
      </c>
      <c r="D261">
        <v>127</v>
      </c>
      <c r="E261" t="s">
        <v>64</v>
      </c>
      <c r="F261">
        <v>108</v>
      </c>
      <c r="G261" t="s">
        <v>69</v>
      </c>
      <c r="I261">
        <v>15921</v>
      </c>
      <c r="J261" t="s">
        <v>88</v>
      </c>
      <c r="K261" t="s">
        <v>148</v>
      </c>
      <c r="L261" t="s">
        <v>170</v>
      </c>
      <c r="M261" t="str">
        <f>Table1[[#This Row],[Winner]]&amp;"/"&amp;Table1[[#This Row],[Lost]]</f>
        <v>Chicago Bulls/Washington Wizards</v>
      </c>
      <c r="N261" t="str">
        <f t="shared" si="25"/>
        <v>Chicago Bulls</v>
      </c>
      <c r="O261">
        <f t="shared" si="26"/>
        <v>127</v>
      </c>
      <c r="P261" s="8">
        <f t="shared" si="27"/>
        <v>19</v>
      </c>
      <c r="Q261" t="str">
        <f t="shared" si="28"/>
        <v>Washington Wizards</v>
      </c>
      <c r="R261">
        <f t="shared" si="29"/>
        <v>108</v>
      </c>
      <c r="S261" s="3">
        <f t="shared" si="30"/>
        <v>-19</v>
      </c>
    </row>
    <row r="262" spans="1:19" x14ac:dyDescent="0.35">
      <c r="A262" s="1">
        <v>45622</v>
      </c>
      <c r="B262" t="s">
        <v>12</v>
      </c>
      <c r="C262" t="s">
        <v>44</v>
      </c>
      <c r="D262">
        <v>106</v>
      </c>
      <c r="E262" t="s">
        <v>58</v>
      </c>
      <c r="F262">
        <v>103</v>
      </c>
      <c r="G262" t="s">
        <v>69</v>
      </c>
      <c r="I262">
        <v>19622</v>
      </c>
      <c r="J262" t="s">
        <v>87</v>
      </c>
      <c r="K262" t="s">
        <v>140</v>
      </c>
      <c r="L262" t="s">
        <v>170</v>
      </c>
      <c r="M262" t="str">
        <f>Table1[[#This Row],[Winner]]&amp;"/"&amp;Table1[[#This Row],[Lost]]</f>
        <v>Milwaukee Bucks/Miami Heat</v>
      </c>
      <c r="N262" t="str">
        <f t="shared" si="25"/>
        <v>Milwaukee Bucks</v>
      </c>
      <c r="O262">
        <f t="shared" si="26"/>
        <v>106</v>
      </c>
      <c r="P262" s="8">
        <f t="shared" si="27"/>
        <v>3</v>
      </c>
      <c r="Q262" t="str">
        <f t="shared" si="28"/>
        <v>Miami Heat</v>
      </c>
      <c r="R262">
        <f t="shared" si="29"/>
        <v>103</v>
      </c>
      <c r="S262" s="3">
        <f t="shared" si="30"/>
        <v>-3</v>
      </c>
    </row>
    <row r="263" spans="1:19" x14ac:dyDescent="0.35">
      <c r="A263" s="1">
        <v>45622</v>
      </c>
      <c r="B263" t="s">
        <v>15</v>
      </c>
      <c r="C263" t="s">
        <v>60</v>
      </c>
      <c r="D263">
        <v>117</v>
      </c>
      <c r="E263" t="s">
        <v>40</v>
      </c>
      <c r="F263">
        <v>111</v>
      </c>
      <c r="G263" t="s">
        <v>69</v>
      </c>
      <c r="H263" t="s">
        <v>70</v>
      </c>
      <c r="I263">
        <v>18978</v>
      </c>
      <c r="J263" t="s">
        <v>78</v>
      </c>
      <c r="K263" t="s">
        <v>158</v>
      </c>
      <c r="L263" t="s">
        <v>170</v>
      </c>
      <c r="M263" t="str">
        <f>Table1[[#This Row],[Winner]]&amp;"/"&amp;Table1[[#This Row],[Lost]]</f>
        <v>Houston Rockets/Minnesota Timberwolves</v>
      </c>
      <c r="N263" t="str">
        <f t="shared" si="25"/>
        <v>Houston Rockets</v>
      </c>
      <c r="O263">
        <f t="shared" si="26"/>
        <v>117</v>
      </c>
      <c r="P263" s="8">
        <f t="shared" si="27"/>
        <v>6</v>
      </c>
      <c r="Q263" t="str">
        <f t="shared" si="28"/>
        <v>Minnesota Timberwolves</v>
      </c>
      <c r="R263">
        <f t="shared" si="29"/>
        <v>111</v>
      </c>
      <c r="S263" s="3">
        <f t="shared" si="30"/>
        <v>-6</v>
      </c>
    </row>
    <row r="264" spans="1:19" x14ac:dyDescent="0.35">
      <c r="A264" s="1">
        <v>45622</v>
      </c>
      <c r="B264" t="s">
        <v>16</v>
      </c>
      <c r="C264" t="s">
        <v>52</v>
      </c>
      <c r="D264">
        <v>128</v>
      </c>
      <c r="E264" t="s">
        <v>66</v>
      </c>
      <c r="F264">
        <v>115</v>
      </c>
      <c r="G264" t="s">
        <v>69</v>
      </c>
      <c r="I264">
        <v>18175</v>
      </c>
      <c r="J264" t="s">
        <v>94</v>
      </c>
      <c r="K264" t="s">
        <v>145</v>
      </c>
      <c r="L264" t="s">
        <v>170</v>
      </c>
      <c r="M264" t="str">
        <f>Table1[[#This Row],[Winner]]&amp;"/"&amp;Table1[[#This Row],[Lost]]</f>
        <v>San Antonio Spurs/Utah Jazz</v>
      </c>
      <c r="N264" t="str">
        <f t="shared" si="25"/>
        <v>San Antonio Spurs</v>
      </c>
      <c r="O264">
        <f t="shared" si="26"/>
        <v>128</v>
      </c>
      <c r="P264" s="8">
        <f t="shared" si="27"/>
        <v>13</v>
      </c>
      <c r="Q264" t="str">
        <f t="shared" si="28"/>
        <v>Utah Jazz</v>
      </c>
      <c r="R264">
        <f t="shared" si="29"/>
        <v>115</v>
      </c>
      <c r="S264" s="3">
        <f t="shared" si="30"/>
        <v>-13</v>
      </c>
    </row>
    <row r="265" spans="1:19" x14ac:dyDescent="0.35">
      <c r="A265" s="1">
        <v>45622</v>
      </c>
      <c r="B265" t="s">
        <v>13</v>
      </c>
      <c r="C265" t="s">
        <v>68</v>
      </c>
      <c r="D265">
        <v>100</v>
      </c>
      <c r="E265" t="s">
        <v>49</v>
      </c>
      <c r="F265">
        <v>127</v>
      </c>
      <c r="G265" t="s">
        <v>69</v>
      </c>
      <c r="I265">
        <v>17071</v>
      </c>
      <c r="J265" t="s">
        <v>78</v>
      </c>
      <c r="K265" t="s">
        <v>161</v>
      </c>
      <c r="L265" t="s">
        <v>170</v>
      </c>
      <c r="M265" t="str">
        <f>Table1[[#This Row],[Winner]]&amp;"/"&amp;Table1[[#This Row],[Lost]]</f>
        <v>Phoenix Suns/Los Angeles Lakers</v>
      </c>
      <c r="N265" t="str">
        <f t="shared" si="25"/>
        <v>Phoenix Suns</v>
      </c>
      <c r="O265">
        <f t="shared" si="26"/>
        <v>127</v>
      </c>
      <c r="P265" s="8">
        <f t="shared" si="27"/>
        <v>27</v>
      </c>
      <c r="Q265" t="str">
        <f t="shared" si="28"/>
        <v>Los Angeles Lakers</v>
      </c>
      <c r="R265">
        <f t="shared" si="29"/>
        <v>100</v>
      </c>
      <c r="S265" s="3">
        <f t="shared" si="30"/>
        <v>-27</v>
      </c>
    </row>
    <row r="266" spans="1:19" x14ac:dyDescent="0.35">
      <c r="A266" s="1">
        <v>45623</v>
      </c>
      <c r="B266" t="s">
        <v>14</v>
      </c>
      <c r="C266" t="s">
        <v>58</v>
      </c>
      <c r="D266">
        <v>98</v>
      </c>
      <c r="E266" t="s">
        <v>46</v>
      </c>
      <c r="F266">
        <v>94</v>
      </c>
      <c r="G266" t="s">
        <v>69</v>
      </c>
      <c r="I266">
        <v>17710</v>
      </c>
      <c r="J266" t="s">
        <v>109</v>
      </c>
      <c r="K266" t="s">
        <v>156</v>
      </c>
      <c r="M266" t="str">
        <f>Table1[[#This Row],[Winner]]&amp;"/"&amp;Table1[[#This Row],[Lost]]</f>
        <v>Miami Heat/Charlotte Hornets</v>
      </c>
      <c r="N266" t="str">
        <f t="shared" si="25"/>
        <v>Miami Heat</v>
      </c>
      <c r="O266">
        <f t="shared" si="26"/>
        <v>98</v>
      </c>
      <c r="P266" s="8">
        <f t="shared" si="27"/>
        <v>4</v>
      </c>
      <c r="Q266" t="str">
        <f t="shared" si="28"/>
        <v>Charlotte Hornets</v>
      </c>
      <c r="R266">
        <f t="shared" si="29"/>
        <v>94</v>
      </c>
      <c r="S266" s="3">
        <f t="shared" si="30"/>
        <v>-4</v>
      </c>
    </row>
    <row r="267" spans="1:19" x14ac:dyDescent="0.35">
      <c r="A267" s="1">
        <v>45623</v>
      </c>
      <c r="B267" t="s">
        <v>14</v>
      </c>
      <c r="C267" t="s">
        <v>63</v>
      </c>
      <c r="D267">
        <v>135</v>
      </c>
      <c r="E267" t="s">
        <v>45</v>
      </c>
      <c r="F267">
        <v>124</v>
      </c>
      <c r="G267" t="s">
        <v>69</v>
      </c>
      <c r="I267">
        <v>19432</v>
      </c>
      <c r="J267" t="s">
        <v>78</v>
      </c>
      <c r="K267" t="s">
        <v>153</v>
      </c>
      <c r="M267" t="str">
        <f>Table1[[#This Row],[Winner]]&amp;"/"&amp;Table1[[#This Row],[Lost]]</f>
        <v>Atlanta Hawks/Cleveland Cavaliers</v>
      </c>
      <c r="N267" t="str">
        <f t="shared" si="25"/>
        <v>Atlanta Hawks</v>
      </c>
      <c r="O267">
        <f t="shared" si="26"/>
        <v>135</v>
      </c>
      <c r="P267" s="8">
        <f t="shared" si="27"/>
        <v>11</v>
      </c>
      <c r="Q267" t="str">
        <f t="shared" si="28"/>
        <v>Cleveland Cavaliers</v>
      </c>
      <c r="R267">
        <f t="shared" si="29"/>
        <v>124</v>
      </c>
      <c r="S267" s="3">
        <f t="shared" si="30"/>
        <v>-11</v>
      </c>
    </row>
    <row r="268" spans="1:19" x14ac:dyDescent="0.35">
      <c r="A268" s="1">
        <v>45623</v>
      </c>
      <c r="B268" t="s">
        <v>14</v>
      </c>
      <c r="C268" t="s">
        <v>67</v>
      </c>
      <c r="D268">
        <v>114</v>
      </c>
      <c r="E268" t="s">
        <v>41</v>
      </c>
      <c r="F268">
        <v>121</v>
      </c>
      <c r="G268" t="s">
        <v>69</v>
      </c>
      <c r="I268">
        <v>17274</v>
      </c>
      <c r="J268" t="s">
        <v>99</v>
      </c>
      <c r="K268" t="s">
        <v>162</v>
      </c>
      <c r="M268" t="str">
        <f>Table1[[#This Row],[Winner]]&amp;"/"&amp;Table1[[#This Row],[Lost]]</f>
        <v>Indiana Pacers/Portland Trail Blazers</v>
      </c>
      <c r="N268" t="str">
        <f t="shared" si="25"/>
        <v>Indiana Pacers</v>
      </c>
      <c r="O268">
        <f t="shared" si="26"/>
        <v>121</v>
      </c>
      <c r="P268" s="8">
        <f t="shared" si="27"/>
        <v>7</v>
      </c>
      <c r="Q268" t="str">
        <f t="shared" si="28"/>
        <v>Portland Trail Blazers</v>
      </c>
      <c r="R268">
        <f t="shared" si="29"/>
        <v>114</v>
      </c>
      <c r="S268" s="3">
        <f t="shared" si="30"/>
        <v>-7</v>
      </c>
    </row>
    <row r="269" spans="1:19" x14ac:dyDescent="0.35">
      <c r="A269" s="1">
        <v>45623</v>
      </c>
      <c r="B269" t="s">
        <v>14</v>
      </c>
      <c r="C269" t="s">
        <v>47</v>
      </c>
      <c r="D269">
        <v>119</v>
      </c>
      <c r="E269" t="s">
        <v>43</v>
      </c>
      <c r="F269">
        <v>133</v>
      </c>
      <c r="G269" t="s">
        <v>69</v>
      </c>
      <c r="I269">
        <v>18309</v>
      </c>
      <c r="J269" t="s">
        <v>91</v>
      </c>
      <c r="K269" t="s">
        <v>152</v>
      </c>
      <c r="M269" t="str">
        <f>Table1[[#This Row],[Winner]]&amp;"/"&amp;Table1[[#This Row],[Lost]]</f>
        <v>Orlando Magic/Chicago Bulls</v>
      </c>
      <c r="N269" t="str">
        <f t="shared" si="25"/>
        <v>Orlando Magic</v>
      </c>
      <c r="O269">
        <f t="shared" si="26"/>
        <v>133</v>
      </c>
      <c r="P269" s="8">
        <f t="shared" si="27"/>
        <v>14</v>
      </c>
      <c r="Q269" t="str">
        <f t="shared" si="28"/>
        <v>Chicago Bulls</v>
      </c>
      <c r="R269">
        <f t="shared" si="29"/>
        <v>119</v>
      </c>
      <c r="S269" s="3">
        <f t="shared" si="30"/>
        <v>-14</v>
      </c>
    </row>
    <row r="270" spans="1:19" x14ac:dyDescent="0.35">
      <c r="A270" s="1">
        <v>45623</v>
      </c>
      <c r="B270" t="s">
        <v>14</v>
      </c>
      <c r="C270" t="s">
        <v>60</v>
      </c>
      <c r="D270">
        <v>122</v>
      </c>
      <c r="E270" t="s">
        <v>54</v>
      </c>
      <c r="F270">
        <v>115</v>
      </c>
      <c r="G270" t="s">
        <v>69</v>
      </c>
      <c r="H270" t="s">
        <v>70</v>
      </c>
      <c r="I270">
        <v>19765</v>
      </c>
      <c r="J270" t="s">
        <v>120</v>
      </c>
      <c r="K270" t="s">
        <v>141</v>
      </c>
      <c r="M270" t="str">
        <f>Table1[[#This Row],[Winner]]&amp;"/"&amp;Table1[[#This Row],[Lost]]</f>
        <v>Houston Rockets/Philadelphia 76ers</v>
      </c>
      <c r="N270" t="str">
        <f t="shared" si="25"/>
        <v>Houston Rockets</v>
      </c>
      <c r="O270">
        <f t="shared" si="26"/>
        <v>122</v>
      </c>
      <c r="P270" s="8">
        <f t="shared" si="27"/>
        <v>7</v>
      </c>
      <c r="Q270" t="str">
        <f t="shared" si="28"/>
        <v>Philadelphia 76ers</v>
      </c>
      <c r="R270">
        <f t="shared" si="29"/>
        <v>115</v>
      </c>
      <c r="S270" s="3">
        <f t="shared" si="30"/>
        <v>-7</v>
      </c>
    </row>
    <row r="271" spans="1:19" x14ac:dyDescent="0.35">
      <c r="A271" s="1">
        <v>45623</v>
      </c>
      <c r="B271" t="s">
        <v>14</v>
      </c>
      <c r="C271" t="s">
        <v>57</v>
      </c>
      <c r="D271">
        <v>121</v>
      </c>
      <c r="E271" t="s">
        <v>64</v>
      </c>
      <c r="F271">
        <v>96</v>
      </c>
      <c r="G271" t="s">
        <v>69</v>
      </c>
      <c r="I271">
        <v>15066</v>
      </c>
      <c r="J271" t="s">
        <v>91</v>
      </c>
      <c r="K271" t="s">
        <v>148</v>
      </c>
      <c r="M271" t="str">
        <f>Table1[[#This Row],[Winner]]&amp;"/"&amp;Table1[[#This Row],[Lost]]</f>
        <v>Los Angeles Clippers/Washington Wizards</v>
      </c>
      <c r="N271" t="str">
        <f t="shared" si="25"/>
        <v>Los Angeles Clippers</v>
      </c>
      <c r="O271">
        <f t="shared" si="26"/>
        <v>121</v>
      </c>
      <c r="P271" s="8">
        <f t="shared" si="27"/>
        <v>25</v>
      </c>
      <c r="Q271" t="str">
        <f t="shared" si="28"/>
        <v>Washington Wizards</v>
      </c>
      <c r="R271">
        <f t="shared" si="29"/>
        <v>96</v>
      </c>
      <c r="S271" s="3">
        <f t="shared" si="30"/>
        <v>-25</v>
      </c>
    </row>
    <row r="272" spans="1:19" x14ac:dyDescent="0.35">
      <c r="A272" s="1">
        <v>45623</v>
      </c>
      <c r="B272" t="s">
        <v>12</v>
      </c>
      <c r="C272" t="s">
        <v>39</v>
      </c>
      <c r="D272">
        <v>114</v>
      </c>
      <c r="E272" t="s">
        <v>61</v>
      </c>
      <c r="F272">
        <v>129</v>
      </c>
      <c r="G272" t="s">
        <v>69</v>
      </c>
      <c r="I272">
        <v>20413</v>
      </c>
      <c r="J272" t="s">
        <v>82</v>
      </c>
      <c r="K272" t="s">
        <v>149</v>
      </c>
      <c r="M272" t="str">
        <f>Table1[[#This Row],[Winner]]&amp;"/"&amp;Table1[[#This Row],[Lost]]</f>
        <v>Dallas Mavericks/New York Knicks</v>
      </c>
      <c r="N272" t="str">
        <f t="shared" si="25"/>
        <v>Dallas Mavericks</v>
      </c>
      <c r="O272">
        <f t="shared" si="26"/>
        <v>129</v>
      </c>
      <c r="P272" s="8">
        <f t="shared" si="27"/>
        <v>15</v>
      </c>
      <c r="Q272" t="str">
        <f t="shared" si="28"/>
        <v>New York Knicks</v>
      </c>
      <c r="R272">
        <f t="shared" si="29"/>
        <v>114</v>
      </c>
      <c r="S272" s="3">
        <f t="shared" si="30"/>
        <v>-15</v>
      </c>
    </row>
    <row r="273" spans="1:19" x14ac:dyDescent="0.35">
      <c r="A273" s="1">
        <v>45623</v>
      </c>
      <c r="B273" t="s">
        <v>15</v>
      </c>
      <c r="C273" t="s">
        <v>55</v>
      </c>
      <c r="D273">
        <v>111</v>
      </c>
      <c r="E273" t="s">
        <v>48</v>
      </c>
      <c r="F273">
        <v>131</v>
      </c>
      <c r="G273" t="s">
        <v>69</v>
      </c>
      <c r="I273">
        <v>16261</v>
      </c>
      <c r="J273" t="s">
        <v>80</v>
      </c>
      <c r="K273" t="s">
        <v>157</v>
      </c>
      <c r="M273" t="str">
        <f>Table1[[#This Row],[Winner]]&amp;"/"&amp;Table1[[#This Row],[Lost]]</f>
        <v>Memphis Grizzlies/Detroit Pistons</v>
      </c>
      <c r="N273" t="str">
        <f t="shared" si="25"/>
        <v>Memphis Grizzlies</v>
      </c>
      <c r="O273">
        <f t="shared" si="26"/>
        <v>131</v>
      </c>
      <c r="P273" s="8">
        <f t="shared" si="27"/>
        <v>20</v>
      </c>
      <c r="Q273" t="str">
        <f t="shared" si="28"/>
        <v>Detroit Pistons</v>
      </c>
      <c r="R273">
        <f t="shared" si="29"/>
        <v>111</v>
      </c>
      <c r="S273" s="3">
        <f t="shared" si="30"/>
        <v>-20</v>
      </c>
    </row>
    <row r="274" spans="1:19" x14ac:dyDescent="0.35">
      <c r="A274" s="1">
        <v>45623</v>
      </c>
      <c r="B274" t="s">
        <v>15</v>
      </c>
      <c r="C274" t="s">
        <v>62</v>
      </c>
      <c r="D274">
        <v>115</v>
      </c>
      <c r="E274" t="s">
        <v>40</v>
      </c>
      <c r="F274">
        <v>104</v>
      </c>
      <c r="G274" t="s">
        <v>69</v>
      </c>
      <c r="I274">
        <v>18978</v>
      </c>
      <c r="J274" t="s">
        <v>82</v>
      </c>
      <c r="K274" t="s">
        <v>158</v>
      </c>
      <c r="M274" t="str">
        <f>Table1[[#This Row],[Winner]]&amp;"/"&amp;Table1[[#This Row],[Lost]]</f>
        <v>Sacramento Kings/Minnesota Timberwolves</v>
      </c>
      <c r="N274" t="str">
        <f t="shared" si="25"/>
        <v>Sacramento Kings</v>
      </c>
      <c r="O274">
        <f t="shared" si="26"/>
        <v>115</v>
      </c>
      <c r="P274" s="8">
        <f t="shared" si="27"/>
        <v>11</v>
      </c>
      <c r="Q274" t="str">
        <f t="shared" si="28"/>
        <v>Minnesota Timberwolves</v>
      </c>
      <c r="R274">
        <f t="shared" si="29"/>
        <v>104</v>
      </c>
      <c r="S274" s="3">
        <f t="shared" si="30"/>
        <v>-11</v>
      </c>
    </row>
    <row r="275" spans="1:19" x14ac:dyDescent="0.35">
      <c r="A275" s="1">
        <v>45623</v>
      </c>
      <c r="B275" t="s">
        <v>15</v>
      </c>
      <c r="C275" t="s">
        <v>59</v>
      </c>
      <c r="D275">
        <v>119</v>
      </c>
      <c r="E275" t="s">
        <v>56</v>
      </c>
      <c r="F275">
        <v>93</v>
      </c>
      <c r="G275" t="s">
        <v>69</v>
      </c>
      <c r="I275">
        <v>17307</v>
      </c>
      <c r="J275" t="s">
        <v>115</v>
      </c>
      <c r="K275" t="s">
        <v>144</v>
      </c>
      <c r="M275" t="str">
        <f>Table1[[#This Row],[Winner]]&amp;"/"&amp;Table1[[#This Row],[Lost]]</f>
        <v>Toronto Raptors/New Orleans Pelicans</v>
      </c>
      <c r="N275" t="str">
        <f t="shared" si="25"/>
        <v>Toronto Raptors</v>
      </c>
      <c r="O275">
        <f t="shared" si="26"/>
        <v>119</v>
      </c>
      <c r="P275" s="8">
        <f t="shared" si="27"/>
        <v>26</v>
      </c>
      <c r="Q275" t="str">
        <f t="shared" si="28"/>
        <v>New Orleans Pelicans</v>
      </c>
      <c r="R275">
        <f t="shared" si="29"/>
        <v>93</v>
      </c>
      <c r="S275" s="3">
        <f t="shared" si="30"/>
        <v>-26</v>
      </c>
    </row>
    <row r="276" spans="1:19" x14ac:dyDescent="0.35">
      <c r="A276" s="1">
        <v>45623</v>
      </c>
      <c r="B276" t="s">
        <v>19</v>
      </c>
      <c r="C276" t="s">
        <v>68</v>
      </c>
      <c r="D276">
        <v>119</v>
      </c>
      <c r="E276" t="s">
        <v>52</v>
      </c>
      <c r="F276">
        <v>101</v>
      </c>
      <c r="G276" t="s">
        <v>69</v>
      </c>
      <c r="I276">
        <v>19120</v>
      </c>
      <c r="J276" t="s">
        <v>110</v>
      </c>
      <c r="K276" t="s">
        <v>160</v>
      </c>
      <c r="M276" t="str">
        <f>Table1[[#This Row],[Winner]]&amp;"/"&amp;Table1[[#This Row],[Lost]]</f>
        <v>Los Angeles Lakers/San Antonio Spurs</v>
      </c>
      <c r="N276" t="str">
        <f t="shared" si="25"/>
        <v>Los Angeles Lakers</v>
      </c>
      <c r="O276">
        <f t="shared" si="26"/>
        <v>119</v>
      </c>
      <c r="P276" s="8">
        <f t="shared" si="27"/>
        <v>18</v>
      </c>
      <c r="Q276" t="str">
        <f t="shared" si="28"/>
        <v>San Antonio Spurs</v>
      </c>
      <c r="R276">
        <f t="shared" si="29"/>
        <v>101</v>
      </c>
      <c r="S276" s="3">
        <f t="shared" si="30"/>
        <v>-18</v>
      </c>
    </row>
    <row r="277" spans="1:19" x14ac:dyDescent="0.35">
      <c r="A277" s="1">
        <v>45623</v>
      </c>
      <c r="B277" t="s">
        <v>16</v>
      </c>
      <c r="C277" t="s">
        <v>42</v>
      </c>
      <c r="D277">
        <v>127</v>
      </c>
      <c r="E277" t="s">
        <v>49</v>
      </c>
      <c r="F277">
        <v>117</v>
      </c>
      <c r="G277" t="s">
        <v>69</v>
      </c>
      <c r="I277">
        <v>17071</v>
      </c>
      <c r="J277" t="s">
        <v>74</v>
      </c>
      <c r="K277" t="s">
        <v>161</v>
      </c>
      <c r="M277" t="str">
        <f>Table1[[#This Row],[Winner]]&amp;"/"&amp;Table1[[#This Row],[Lost]]</f>
        <v>Brooklyn Nets/Phoenix Suns</v>
      </c>
      <c r="N277" t="str">
        <f t="shared" si="25"/>
        <v>Brooklyn Nets</v>
      </c>
      <c r="O277">
        <f t="shared" si="26"/>
        <v>127</v>
      </c>
      <c r="P277" s="8">
        <f t="shared" si="27"/>
        <v>10</v>
      </c>
      <c r="Q277" t="str">
        <f t="shared" si="28"/>
        <v>Phoenix Suns</v>
      </c>
      <c r="R277">
        <f t="shared" si="29"/>
        <v>117</v>
      </c>
      <c r="S277" s="3">
        <f t="shared" si="30"/>
        <v>-10</v>
      </c>
    </row>
    <row r="278" spans="1:19" x14ac:dyDescent="0.35">
      <c r="A278" s="1">
        <v>45623</v>
      </c>
      <c r="B278" t="s">
        <v>16</v>
      </c>
      <c r="C278" t="s">
        <v>65</v>
      </c>
      <c r="D278">
        <v>122</v>
      </c>
      <c r="E278" t="s">
        <v>66</v>
      </c>
      <c r="F278">
        <v>103</v>
      </c>
      <c r="G278" t="s">
        <v>69</v>
      </c>
      <c r="I278">
        <v>18175</v>
      </c>
      <c r="J278" t="s">
        <v>110</v>
      </c>
      <c r="K278" t="s">
        <v>145</v>
      </c>
      <c r="M278" t="str">
        <f>Table1[[#This Row],[Winner]]&amp;"/"&amp;Table1[[#This Row],[Lost]]</f>
        <v>Denver Nuggets/Utah Jazz</v>
      </c>
      <c r="N278" t="str">
        <f t="shared" si="25"/>
        <v>Denver Nuggets</v>
      </c>
      <c r="O278">
        <f t="shared" si="26"/>
        <v>122</v>
      </c>
      <c r="P278" s="8">
        <f t="shared" si="27"/>
        <v>19</v>
      </c>
      <c r="Q278" t="str">
        <f t="shared" si="28"/>
        <v>Utah Jazz</v>
      </c>
      <c r="R278">
        <f t="shared" si="29"/>
        <v>103</v>
      </c>
      <c r="S278" s="3">
        <f t="shared" si="30"/>
        <v>-19</v>
      </c>
    </row>
    <row r="279" spans="1:19" x14ac:dyDescent="0.35">
      <c r="A279" s="1">
        <v>45623</v>
      </c>
      <c r="B279" t="s">
        <v>13</v>
      </c>
      <c r="C279" t="s">
        <v>53</v>
      </c>
      <c r="D279">
        <v>105</v>
      </c>
      <c r="E279" t="s">
        <v>50</v>
      </c>
      <c r="F279">
        <v>101</v>
      </c>
      <c r="G279" t="s">
        <v>69</v>
      </c>
      <c r="I279">
        <v>18064</v>
      </c>
      <c r="J279" t="s">
        <v>97</v>
      </c>
      <c r="K279" t="s">
        <v>165</v>
      </c>
      <c r="M279" t="str">
        <f>Table1[[#This Row],[Winner]]&amp;"/"&amp;Table1[[#This Row],[Lost]]</f>
        <v>Oklahoma City Thunder/Golden State Warriors</v>
      </c>
      <c r="N279" t="str">
        <f t="shared" si="25"/>
        <v>Oklahoma City Thunder</v>
      </c>
      <c r="O279">
        <f t="shared" si="26"/>
        <v>105</v>
      </c>
      <c r="P279" s="8">
        <f t="shared" si="27"/>
        <v>4</v>
      </c>
      <c r="Q279" t="str">
        <f t="shared" si="28"/>
        <v>Golden State Warriors</v>
      </c>
      <c r="R279">
        <f t="shared" si="29"/>
        <v>101</v>
      </c>
      <c r="S279" s="3">
        <f t="shared" si="30"/>
        <v>-4</v>
      </c>
    </row>
    <row r="280" spans="1:19" x14ac:dyDescent="0.35">
      <c r="A280" s="1">
        <v>45625</v>
      </c>
      <c r="B280" t="s">
        <v>31</v>
      </c>
      <c r="C280" t="s">
        <v>39</v>
      </c>
      <c r="D280">
        <v>99</v>
      </c>
      <c r="E280" t="s">
        <v>46</v>
      </c>
      <c r="F280">
        <v>98</v>
      </c>
      <c r="G280" t="s">
        <v>69</v>
      </c>
      <c r="I280">
        <v>19313</v>
      </c>
      <c r="J280" t="s">
        <v>82</v>
      </c>
      <c r="K280" t="s">
        <v>156</v>
      </c>
      <c r="L280" t="s">
        <v>170</v>
      </c>
      <c r="M280" t="str">
        <f>Table1[[#This Row],[Winner]]&amp;"/"&amp;Table1[[#This Row],[Lost]]</f>
        <v>New York Knicks/Charlotte Hornets</v>
      </c>
      <c r="N280" t="str">
        <f t="shared" si="25"/>
        <v>New York Knicks</v>
      </c>
      <c r="O280">
        <f t="shared" si="26"/>
        <v>99</v>
      </c>
      <c r="P280" s="8">
        <f t="shared" si="27"/>
        <v>1</v>
      </c>
      <c r="Q280" t="str">
        <f t="shared" si="28"/>
        <v>Charlotte Hornets</v>
      </c>
      <c r="R280">
        <f t="shared" si="29"/>
        <v>98</v>
      </c>
      <c r="S280" s="3">
        <f t="shared" si="30"/>
        <v>-1</v>
      </c>
    </row>
    <row r="281" spans="1:19" x14ac:dyDescent="0.35">
      <c r="A281" s="1">
        <v>45625</v>
      </c>
      <c r="B281" t="s">
        <v>32</v>
      </c>
      <c r="C281" t="s">
        <v>45</v>
      </c>
      <c r="D281">
        <v>101</v>
      </c>
      <c r="E281" t="s">
        <v>63</v>
      </c>
      <c r="F281">
        <v>117</v>
      </c>
      <c r="G281" t="s">
        <v>69</v>
      </c>
      <c r="I281">
        <v>17881</v>
      </c>
      <c r="J281" t="s">
        <v>91</v>
      </c>
      <c r="K281" t="s">
        <v>139</v>
      </c>
      <c r="L281" t="s">
        <v>170</v>
      </c>
      <c r="M281" t="str">
        <f>Table1[[#This Row],[Winner]]&amp;"/"&amp;Table1[[#This Row],[Lost]]</f>
        <v>Atlanta Hawks/Cleveland Cavaliers</v>
      </c>
      <c r="N281" t="str">
        <f t="shared" si="25"/>
        <v>Atlanta Hawks</v>
      </c>
      <c r="O281">
        <f t="shared" si="26"/>
        <v>117</v>
      </c>
      <c r="P281" s="8">
        <f t="shared" si="27"/>
        <v>16</v>
      </c>
      <c r="Q281" t="str">
        <f t="shared" si="28"/>
        <v>Cleveland Cavaliers</v>
      </c>
      <c r="R281">
        <f t="shared" si="29"/>
        <v>101</v>
      </c>
      <c r="S281" s="3">
        <f t="shared" si="30"/>
        <v>-16</v>
      </c>
    </row>
    <row r="282" spans="1:19" x14ac:dyDescent="0.35">
      <c r="A282" s="1">
        <v>45625</v>
      </c>
      <c r="B282" t="s">
        <v>18</v>
      </c>
      <c r="C282" t="s">
        <v>56</v>
      </c>
      <c r="D282">
        <v>109</v>
      </c>
      <c r="E282" t="s">
        <v>48</v>
      </c>
      <c r="F282">
        <v>120</v>
      </c>
      <c r="G282" t="s">
        <v>69</v>
      </c>
      <c r="I282">
        <v>17014</v>
      </c>
      <c r="J282" t="s">
        <v>92</v>
      </c>
      <c r="K282" t="s">
        <v>157</v>
      </c>
      <c r="L282" t="s">
        <v>170</v>
      </c>
      <c r="M282" t="str">
        <f>Table1[[#This Row],[Winner]]&amp;"/"&amp;Table1[[#This Row],[Lost]]</f>
        <v>Memphis Grizzlies/New Orleans Pelicans</v>
      </c>
      <c r="N282" t="str">
        <f t="shared" si="25"/>
        <v>Memphis Grizzlies</v>
      </c>
      <c r="O282">
        <f t="shared" si="26"/>
        <v>120</v>
      </c>
      <c r="P282" s="8">
        <f t="shared" si="27"/>
        <v>11</v>
      </c>
      <c r="Q282" t="str">
        <f t="shared" si="28"/>
        <v>New Orleans Pelicans</v>
      </c>
      <c r="R282">
        <f t="shared" si="29"/>
        <v>109</v>
      </c>
      <c r="S282" s="3">
        <f t="shared" si="30"/>
        <v>-11</v>
      </c>
    </row>
    <row r="283" spans="1:19" x14ac:dyDescent="0.35">
      <c r="A283" s="1">
        <v>45625</v>
      </c>
      <c r="B283" t="s">
        <v>12</v>
      </c>
      <c r="C283" t="s">
        <v>43</v>
      </c>
      <c r="D283">
        <v>123</v>
      </c>
      <c r="E283" t="s">
        <v>42</v>
      </c>
      <c r="F283">
        <v>100</v>
      </c>
      <c r="G283" t="s">
        <v>69</v>
      </c>
      <c r="I283">
        <v>18143</v>
      </c>
      <c r="J283" t="s">
        <v>88</v>
      </c>
      <c r="K283" t="s">
        <v>163</v>
      </c>
      <c r="L283" t="s">
        <v>170</v>
      </c>
      <c r="M283" t="str">
        <f>Table1[[#This Row],[Winner]]&amp;"/"&amp;Table1[[#This Row],[Lost]]</f>
        <v>Orlando Magic/Brooklyn Nets</v>
      </c>
      <c r="N283" t="str">
        <f t="shared" si="25"/>
        <v>Orlando Magic</v>
      </c>
      <c r="O283">
        <f t="shared" si="26"/>
        <v>123</v>
      </c>
      <c r="P283" s="8">
        <f t="shared" si="27"/>
        <v>23</v>
      </c>
      <c r="Q283" t="str">
        <f t="shared" si="28"/>
        <v>Brooklyn Nets</v>
      </c>
      <c r="R283">
        <f t="shared" si="29"/>
        <v>100</v>
      </c>
      <c r="S283" s="3">
        <f t="shared" si="30"/>
        <v>-23</v>
      </c>
    </row>
    <row r="284" spans="1:19" x14ac:dyDescent="0.35">
      <c r="A284" s="1">
        <v>45625</v>
      </c>
      <c r="B284" t="s">
        <v>12</v>
      </c>
      <c r="C284" t="s">
        <v>57</v>
      </c>
      <c r="D284">
        <v>92</v>
      </c>
      <c r="E284" t="s">
        <v>40</v>
      </c>
      <c r="F284">
        <v>93</v>
      </c>
      <c r="G284" t="s">
        <v>69</v>
      </c>
      <c r="I284">
        <v>18978</v>
      </c>
      <c r="J284" t="s">
        <v>84</v>
      </c>
      <c r="K284" t="s">
        <v>158</v>
      </c>
      <c r="L284" t="s">
        <v>170</v>
      </c>
      <c r="M284" t="str">
        <f>Table1[[#This Row],[Winner]]&amp;"/"&amp;Table1[[#This Row],[Lost]]</f>
        <v>Minnesota Timberwolves/Los Angeles Clippers</v>
      </c>
      <c r="N284" t="str">
        <f t="shared" si="25"/>
        <v>Minnesota Timberwolves</v>
      </c>
      <c r="O284">
        <f t="shared" si="26"/>
        <v>93</v>
      </c>
      <c r="P284" s="8">
        <f t="shared" si="27"/>
        <v>1</v>
      </c>
      <c r="Q284" t="str">
        <f t="shared" si="28"/>
        <v>Los Angeles Clippers</v>
      </c>
      <c r="R284">
        <f t="shared" si="29"/>
        <v>92</v>
      </c>
      <c r="S284" s="3">
        <f t="shared" si="30"/>
        <v>-1</v>
      </c>
    </row>
    <row r="285" spans="1:19" x14ac:dyDescent="0.35">
      <c r="A285" s="1">
        <v>45625</v>
      </c>
      <c r="B285" t="s">
        <v>15</v>
      </c>
      <c r="C285" t="s">
        <v>51</v>
      </c>
      <c r="D285">
        <v>138</v>
      </c>
      <c r="E285" t="s">
        <v>47</v>
      </c>
      <c r="F285">
        <v>129</v>
      </c>
      <c r="G285" t="s">
        <v>69</v>
      </c>
      <c r="I285">
        <v>19798</v>
      </c>
      <c r="J285" t="s">
        <v>106</v>
      </c>
      <c r="K285" t="s">
        <v>159</v>
      </c>
      <c r="L285" t="s">
        <v>170</v>
      </c>
      <c r="M285" t="str">
        <f>Table1[[#This Row],[Winner]]&amp;"/"&amp;Table1[[#This Row],[Lost]]</f>
        <v>Boston Celtics/Chicago Bulls</v>
      </c>
      <c r="N285" t="str">
        <f t="shared" si="25"/>
        <v>Boston Celtics</v>
      </c>
      <c r="O285">
        <f t="shared" si="26"/>
        <v>138</v>
      </c>
      <c r="P285" s="8">
        <f t="shared" si="27"/>
        <v>9</v>
      </c>
      <c r="Q285" t="str">
        <f t="shared" si="28"/>
        <v>Chicago Bulls</v>
      </c>
      <c r="R285">
        <f t="shared" si="29"/>
        <v>129</v>
      </c>
      <c r="S285" s="3">
        <f t="shared" si="30"/>
        <v>-9</v>
      </c>
    </row>
    <row r="286" spans="1:19" x14ac:dyDescent="0.35">
      <c r="A286" s="1">
        <v>45625</v>
      </c>
      <c r="B286" t="s">
        <v>15</v>
      </c>
      <c r="C286" t="s">
        <v>55</v>
      </c>
      <c r="D286">
        <v>130</v>
      </c>
      <c r="E286" t="s">
        <v>41</v>
      </c>
      <c r="F286">
        <v>106</v>
      </c>
      <c r="G286" t="s">
        <v>69</v>
      </c>
      <c r="I286">
        <v>17274</v>
      </c>
      <c r="J286" t="s">
        <v>80</v>
      </c>
      <c r="K286" t="s">
        <v>162</v>
      </c>
      <c r="L286" t="s">
        <v>170</v>
      </c>
      <c r="M286" t="str">
        <f>Table1[[#This Row],[Winner]]&amp;"/"&amp;Table1[[#This Row],[Lost]]</f>
        <v>Detroit Pistons/Indiana Pacers</v>
      </c>
      <c r="N286" t="str">
        <f t="shared" si="25"/>
        <v>Detroit Pistons</v>
      </c>
      <c r="O286">
        <f t="shared" si="26"/>
        <v>130</v>
      </c>
      <c r="P286" s="8">
        <f t="shared" si="27"/>
        <v>24</v>
      </c>
      <c r="Q286" t="str">
        <f t="shared" si="28"/>
        <v>Indiana Pacers</v>
      </c>
      <c r="R286">
        <f t="shared" si="29"/>
        <v>106</v>
      </c>
      <c r="S286" s="3">
        <f t="shared" si="30"/>
        <v>-24</v>
      </c>
    </row>
    <row r="287" spans="1:19" x14ac:dyDescent="0.35">
      <c r="A287" s="1">
        <v>45625</v>
      </c>
      <c r="B287" t="s">
        <v>15</v>
      </c>
      <c r="C287" t="s">
        <v>59</v>
      </c>
      <c r="D287">
        <v>111</v>
      </c>
      <c r="E287" t="s">
        <v>58</v>
      </c>
      <c r="F287">
        <v>121</v>
      </c>
      <c r="G287" t="s">
        <v>69</v>
      </c>
      <c r="I287">
        <v>19607</v>
      </c>
      <c r="J287" t="s">
        <v>88</v>
      </c>
      <c r="K287" t="s">
        <v>140</v>
      </c>
      <c r="L287" t="s">
        <v>170</v>
      </c>
      <c r="M287" t="str">
        <f>Table1[[#This Row],[Winner]]&amp;"/"&amp;Table1[[#This Row],[Lost]]</f>
        <v>Miami Heat/Toronto Raptors</v>
      </c>
      <c r="N287" t="str">
        <f t="shared" si="25"/>
        <v>Miami Heat</v>
      </c>
      <c r="O287">
        <f t="shared" si="26"/>
        <v>121</v>
      </c>
      <c r="P287" s="8">
        <f t="shared" si="27"/>
        <v>10</v>
      </c>
      <c r="Q287" t="str">
        <f t="shared" si="28"/>
        <v>Toronto Raptors</v>
      </c>
      <c r="R287">
        <f t="shared" si="29"/>
        <v>111</v>
      </c>
      <c r="S287" s="3">
        <f t="shared" si="30"/>
        <v>-10</v>
      </c>
    </row>
    <row r="288" spans="1:19" x14ac:dyDescent="0.35">
      <c r="A288" s="1">
        <v>45625</v>
      </c>
      <c r="B288" t="s">
        <v>13</v>
      </c>
      <c r="C288" t="s">
        <v>53</v>
      </c>
      <c r="D288">
        <v>101</v>
      </c>
      <c r="E288" t="s">
        <v>68</v>
      </c>
      <c r="F288">
        <v>93</v>
      </c>
      <c r="G288" t="s">
        <v>69</v>
      </c>
      <c r="I288">
        <v>18997</v>
      </c>
      <c r="J288" t="s">
        <v>90</v>
      </c>
      <c r="K288" t="s">
        <v>137</v>
      </c>
      <c r="L288" t="s">
        <v>170</v>
      </c>
      <c r="M288" t="str">
        <f>Table1[[#This Row],[Winner]]&amp;"/"&amp;Table1[[#This Row],[Lost]]</f>
        <v>Oklahoma City Thunder/Los Angeles Lakers</v>
      </c>
      <c r="N288" t="str">
        <f t="shared" si="25"/>
        <v>Oklahoma City Thunder</v>
      </c>
      <c r="O288">
        <f t="shared" si="26"/>
        <v>101</v>
      </c>
      <c r="P288" s="8">
        <f t="shared" si="27"/>
        <v>8</v>
      </c>
      <c r="Q288" t="str">
        <f t="shared" si="28"/>
        <v>Los Angeles Lakers</v>
      </c>
      <c r="R288">
        <f t="shared" si="29"/>
        <v>93</v>
      </c>
      <c r="S288" s="3">
        <f t="shared" si="30"/>
        <v>-8</v>
      </c>
    </row>
    <row r="289" spans="1:19" x14ac:dyDescent="0.35">
      <c r="A289" s="1">
        <v>45625</v>
      </c>
      <c r="B289" t="s">
        <v>13</v>
      </c>
      <c r="C289" t="s">
        <v>62</v>
      </c>
      <c r="D289">
        <v>106</v>
      </c>
      <c r="E289" t="s">
        <v>67</v>
      </c>
      <c r="F289">
        <v>115</v>
      </c>
      <c r="G289" t="s">
        <v>69</v>
      </c>
      <c r="I289">
        <v>17565</v>
      </c>
      <c r="J289" t="s">
        <v>91</v>
      </c>
      <c r="K289" t="s">
        <v>147</v>
      </c>
      <c r="L289" t="s">
        <v>170</v>
      </c>
      <c r="M289" t="str">
        <f>Table1[[#This Row],[Winner]]&amp;"/"&amp;Table1[[#This Row],[Lost]]</f>
        <v>Portland Trail Blazers/Sacramento Kings</v>
      </c>
      <c r="N289" t="str">
        <f t="shared" si="25"/>
        <v>Portland Trail Blazers</v>
      </c>
      <c r="O289">
        <f t="shared" si="26"/>
        <v>115</v>
      </c>
      <c r="P289" s="8">
        <f t="shared" si="27"/>
        <v>9</v>
      </c>
      <c r="Q289" t="str">
        <f t="shared" si="28"/>
        <v>Sacramento Kings</v>
      </c>
      <c r="R289">
        <f t="shared" si="29"/>
        <v>106</v>
      </c>
      <c r="S289" s="3">
        <f t="shared" si="30"/>
        <v>-9</v>
      </c>
    </row>
    <row r="290" spans="1:19" x14ac:dyDescent="0.35">
      <c r="A290" s="1">
        <v>45626</v>
      </c>
      <c r="B290" t="s">
        <v>22</v>
      </c>
      <c r="C290" t="s">
        <v>63</v>
      </c>
      <c r="D290">
        <v>107</v>
      </c>
      <c r="E290" t="s">
        <v>46</v>
      </c>
      <c r="F290">
        <v>104</v>
      </c>
      <c r="G290" t="s">
        <v>69</v>
      </c>
      <c r="I290">
        <v>17969</v>
      </c>
      <c r="J290" t="s">
        <v>79</v>
      </c>
      <c r="K290" t="s">
        <v>156</v>
      </c>
      <c r="M290" t="str">
        <f>Table1[[#This Row],[Winner]]&amp;"/"&amp;Table1[[#This Row],[Lost]]</f>
        <v>Atlanta Hawks/Charlotte Hornets</v>
      </c>
      <c r="N290" t="str">
        <f t="shared" si="25"/>
        <v>Atlanta Hawks</v>
      </c>
      <c r="O290">
        <f t="shared" si="26"/>
        <v>107</v>
      </c>
      <c r="P290" s="8">
        <f t="shared" si="27"/>
        <v>3</v>
      </c>
      <c r="Q290" t="str">
        <f t="shared" si="28"/>
        <v>Charlotte Hornets</v>
      </c>
      <c r="R290">
        <f t="shared" si="29"/>
        <v>104</v>
      </c>
      <c r="S290" s="3">
        <f t="shared" si="30"/>
        <v>-3</v>
      </c>
    </row>
    <row r="291" spans="1:19" x14ac:dyDescent="0.35">
      <c r="A291" s="1">
        <v>45626</v>
      </c>
      <c r="B291" t="s">
        <v>14</v>
      </c>
      <c r="C291" t="s">
        <v>54</v>
      </c>
      <c r="D291">
        <v>111</v>
      </c>
      <c r="E291" t="s">
        <v>55</v>
      </c>
      <c r="F291">
        <v>96</v>
      </c>
      <c r="G291" t="s">
        <v>69</v>
      </c>
      <c r="I291">
        <v>22062</v>
      </c>
      <c r="J291" t="s">
        <v>91</v>
      </c>
      <c r="K291" t="s">
        <v>138</v>
      </c>
      <c r="M291" t="str">
        <f>Table1[[#This Row],[Winner]]&amp;"/"&amp;Table1[[#This Row],[Lost]]</f>
        <v>Philadelphia 76ers/Detroit Pistons</v>
      </c>
      <c r="N291" t="str">
        <f t="shared" si="25"/>
        <v>Philadelphia 76ers</v>
      </c>
      <c r="O291">
        <f t="shared" si="26"/>
        <v>111</v>
      </c>
      <c r="P291" s="8">
        <f t="shared" si="27"/>
        <v>15</v>
      </c>
      <c r="Q291" t="str">
        <f t="shared" si="28"/>
        <v>Detroit Pistons</v>
      </c>
      <c r="R291">
        <f t="shared" si="29"/>
        <v>96</v>
      </c>
      <c r="S291" s="3">
        <f t="shared" si="30"/>
        <v>-15</v>
      </c>
    </row>
    <row r="292" spans="1:19" x14ac:dyDescent="0.35">
      <c r="A292" s="1">
        <v>45626</v>
      </c>
      <c r="B292" t="s">
        <v>15</v>
      </c>
      <c r="C292" t="s">
        <v>64</v>
      </c>
      <c r="D292">
        <v>114</v>
      </c>
      <c r="E292" t="s">
        <v>44</v>
      </c>
      <c r="F292">
        <v>124</v>
      </c>
      <c r="G292" t="s">
        <v>69</v>
      </c>
      <c r="I292">
        <v>17341</v>
      </c>
      <c r="J292" t="s">
        <v>79</v>
      </c>
      <c r="K292" t="s">
        <v>155</v>
      </c>
      <c r="M292" t="str">
        <f>Table1[[#This Row],[Winner]]&amp;"/"&amp;Table1[[#This Row],[Lost]]</f>
        <v>Milwaukee Bucks/Washington Wizards</v>
      </c>
      <c r="N292" t="str">
        <f t="shared" si="25"/>
        <v>Milwaukee Bucks</v>
      </c>
      <c r="O292">
        <f t="shared" si="26"/>
        <v>124</v>
      </c>
      <c r="P292" s="8">
        <f t="shared" si="27"/>
        <v>10</v>
      </c>
      <c r="Q292" t="str">
        <f t="shared" si="28"/>
        <v>Washington Wizards</v>
      </c>
      <c r="R292">
        <f t="shared" si="29"/>
        <v>114</v>
      </c>
      <c r="S292" s="3">
        <f t="shared" si="30"/>
        <v>-10</v>
      </c>
    </row>
    <row r="293" spans="1:19" x14ac:dyDescent="0.35">
      <c r="A293" s="1">
        <v>45626</v>
      </c>
      <c r="B293" t="s">
        <v>16</v>
      </c>
      <c r="C293" t="s">
        <v>50</v>
      </c>
      <c r="D293">
        <v>105</v>
      </c>
      <c r="E293" t="s">
        <v>49</v>
      </c>
      <c r="F293">
        <v>113</v>
      </c>
      <c r="G293" t="s">
        <v>69</v>
      </c>
      <c r="I293">
        <v>17071</v>
      </c>
      <c r="J293" t="s">
        <v>80</v>
      </c>
      <c r="K293" t="s">
        <v>161</v>
      </c>
      <c r="M293" t="str">
        <f>Table1[[#This Row],[Winner]]&amp;"/"&amp;Table1[[#This Row],[Lost]]</f>
        <v>Phoenix Suns/Golden State Warriors</v>
      </c>
      <c r="N293" t="str">
        <f t="shared" si="25"/>
        <v>Phoenix Suns</v>
      </c>
      <c r="O293">
        <f t="shared" si="26"/>
        <v>113</v>
      </c>
      <c r="P293" s="8">
        <f t="shared" si="27"/>
        <v>8</v>
      </c>
      <c r="Q293" t="str">
        <f t="shared" si="28"/>
        <v>Golden State Warriors</v>
      </c>
      <c r="R293">
        <f t="shared" si="29"/>
        <v>105</v>
      </c>
      <c r="S293" s="3">
        <f t="shared" si="30"/>
        <v>-8</v>
      </c>
    </row>
    <row r="294" spans="1:19" x14ac:dyDescent="0.35">
      <c r="A294" s="1">
        <v>45626</v>
      </c>
      <c r="B294" t="s">
        <v>17</v>
      </c>
      <c r="C294" t="s">
        <v>61</v>
      </c>
      <c r="D294">
        <v>106</v>
      </c>
      <c r="E294" t="s">
        <v>66</v>
      </c>
      <c r="F294">
        <v>94</v>
      </c>
      <c r="G294" t="s">
        <v>69</v>
      </c>
      <c r="I294">
        <v>18175</v>
      </c>
      <c r="J294" t="s">
        <v>72</v>
      </c>
      <c r="K294" t="s">
        <v>145</v>
      </c>
      <c r="M294" t="str">
        <f>Table1[[#This Row],[Winner]]&amp;"/"&amp;Table1[[#This Row],[Lost]]</f>
        <v>Dallas Mavericks/Utah Jazz</v>
      </c>
      <c r="N294" t="str">
        <f t="shared" si="25"/>
        <v>Dallas Mavericks</v>
      </c>
      <c r="O294">
        <f t="shared" si="26"/>
        <v>106</v>
      </c>
      <c r="P294" s="8">
        <f t="shared" si="27"/>
        <v>12</v>
      </c>
      <c r="Q294" t="str">
        <f t="shared" si="28"/>
        <v>Utah Jazz</v>
      </c>
      <c r="R294">
        <f t="shared" si="29"/>
        <v>94</v>
      </c>
      <c r="S294" s="3">
        <f t="shared" si="30"/>
        <v>-12</v>
      </c>
    </row>
    <row r="295" spans="1:19" x14ac:dyDescent="0.35">
      <c r="A295" s="1">
        <v>45627</v>
      </c>
      <c r="B295" t="s">
        <v>21</v>
      </c>
      <c r="C295" t="s">
        <v>43</v>
      </c>
      <c r="D295">
        <v>100</v>
      </c>
      <c r="E295" t="s">
        <v>42</v>
      </c>
      <c r="F295">
        <v>92</v>
      </c>
      <c r="G295" t="s">
        <v>69</v>
      </c>
      <c r="I295">
        <v>16505</v>
      </c>
      <c r="J295" t="s">
        <v>113</v>
      </c>
      <c r="K295" t="s">
        <v>163</v>
      </c>
      <c r="M295" t="str">
        <f>Table1[[#This Row],[Winner]]&amp;"/"&amp;Table1[[#This Row],[Lost]]</f>
        <v>Orlando Magic/Brooklyn Nets</v>
      </c>
      <c r="N295" t="str">
        <f t="shared" si="25"/>
        <v>Orlando Magic</v>
      </c>
      <c r="O295">
        <f t="shared" si="26"/>
        <v>100</v>
      </c>
      <c r="P295" s="8">
        <f t="shared" si="27"/>
        <v>8</v>
      </c>
      <c r="Q295" t="str">
        <f t="shared" si="28"/>
        <v>Brooklyn Nets</v>
      </c>
      <c r="R295">
        <f t="shared" si="29"/>
        <v>92</v>
      </c>
      <c r="S295" s="3">
        <f t="shared" si="30"/>
        <v>-8</v>
      </c>
    </row>
    <row r="296" spans="1:19" x14ac:dyDescent="0.35">
      <c r="A296" s="1">
        <v>45627</v>
      </c>
      <c r="B296" t="s">
        <v>21</v>
      </c>
      <c r="C296" t="s">
        <v>41</v>
      </c>
      <c r="D296">
        <v>121</v>
      </c>
      <c r="E296" t="s">
        <v>48</v>
      </c>
      <c r="F296">
        <v>136</v>
      </c>
      <c r="G296" t="s">
        <v>69</v>
      </c>
      <c r="I296">
        <v>15901</v>
      </c>
      <c r="J296" t="s">
        <v>78</v>
      </c>
      <c r="K296" t="s">
        <v>157</v>
      </c>
      <c r="M296" t="str">
        <f>Table1[[#This Row],[Winner]]&amp;"/"&amp;Table1[[#This Row],[Lost]]</f>
        <v>Memphis Grizzlies/Indiana Pacers</v>
      </c>
      <c r="N296" t="str">
        <f t="shared" si="25"/>
        <v>Memphis Grizzlies</v>
      </c>
      <c r="O296">
        <f t="shared" si="26"/>
        <v>136</v>
      </c>
      <c r="P296" s="8">
        <f t="shared" si="27"/>
        <v>15</v>
      </c>
      <c r="Q296" t="str">
        <f t="shared" si="28"/>
        <v>Indiana Pacers</v>
      </c>
      <c r="R296">
        <f t="shared" si="29"/>
        <v>121</v>
      </c>
      <c r="S296" s="3">
        <f t="shared" si="30"/>
        <v>-15</v>
      </c>
    </row>
    <row r="297" spans="1:19" x14ac:dyDescent="0.35">
      <c r="A297" s="1">
        <v>45627</v>
      </c>
      <c r="B297" t="s">
        <v>22</v>
      </c>
      <c r="C297" t="s">
        <v>51</v>
      </c>
      <c r="D297">
        <v>111</v>
      </c>
      <c r="E297" t="s">
        <v>45</v>
      </c>
      <c r="F297">
        <v>115</v>
      </c>
      <c r="G297" t="s">
        <v>69</v>
      </c>
      <c r="I297">
        <v>19432</v>
      </c>
      <c r="J297" t="s">
        <v>90</v>
      </c>
      <c r="K297" t="s">
        <v>153</v>
      </c>
      <c r="M297" t="str">
        <f>Table1[[#This Row],[Winner]]&amp;"/"&amp;Table1[[#This Row],[Lost]]</f>
        <v>Cleveland Cavaliers/Boston Celtics</v>
      </c>
      <c r="N297" t="str">
        <f t="shared" si="25"/>
        <v>Cleveland Cavaliers</v>
      </c>
      <c r="O297">
        <f t="shared" si="26"/>
        <v>115</v>
      </c>
      <c r="P297" s="8">
        <f t="shared" si="27"/>
        <v>4</v>
      </c>
      <c r="Q297" t="str">
        <f t="shared" si="28"/>
        <v>Boston Celtics</v>
      </c>
      <c r="R297">
        <f t="shared" si="29"/>
        <v>111</v>
      </c>
      <c r="S297" s="3">
        <f t="shared" si="30"/>
        <v>-4</v>
      </c>
    </row>
    <row r="298" spans="1:19" x14ac:dyDescent="0.35">
      <c r="A298" s="1">
        <v>45627</v>
      </c>
      <c r="B298" t="s">
        <v>22</v>
      </c>
      <c r="C298" t="s">
        <v>56</v>
      </c>
      <c r="D298">
        <v>85</v>
      </c>
      <c r="E298" t="s">
        <v>39</v>
      </c>
      <c r="F298">
        <v>118</v>
      </c>
      <c r="G298" t="s">
        <v>69</v>
      </c>
      <c r="I298">
        <v>19812</v>
      </c>
      <c r="J298" t="s">
        <v>111</v>
      </c>
      <c r="K298" t="s">
        <v>154</v>
      </c>
      <c r="M298" t="str">
        <f>Table1[[#This Row],[Winner]]&amp;"/"&amp;Table1[[#This Row],[Lost]]</f>
        <v>New York Knicks/New Orleans Pelicans</v>
      </c>
      <c r="N298" t="str">
        <f t="shared" si="25"/>
        <v>New York Knicks</v>
      </c>
      <c r="O298">
        <f t="shared" si="26"/>
        <v>118</v>
      </c>
      <c r="P298" s="8">
        <f t="shared" si="27"/>
        <v>33</v>
      </c>
      <c r="Q298" t="str">
        <f t="shared" si="28"/>
        <v>New Orleans Pelicans</v>
      </c>
      <c r="R298">
        <f t="shared" si="29"/>
        <v>85</v>
      </c>
      <c r="S298" s="3">
        <f t="shared" si="30"/>
        <v>-33</v>
      </c>
    </row>
    <row r="299" spans="1:19" x14ac:dyDescent="0.35">
      <c r="A299" s="1">
        <v>45627</v>
      </c>
      <c r="B299" t="s">
        <v>22</v>
      </c>
      <c r="C299" t="s">
        <v>58</v>
      </c>
      <c r="D299">
        <v>116</v>
      </c>
      <c r="E299" t="s">
        <v>59</v>
      </c>
      <c r="F299">
        <v>119</v>
      </c>
      <c r="G299" t="s">
        <v>69</v>
      </c>
      <c r="I299">
        <v>18153</v>
      </c>
      <c r="J299" t="s">
        <v>90</v>
      </c>
      <c r="K299" t="s">
        <v>142</v>
      </c>
      <c r="M299" t="str">
        <f>Table1[[#This Row],[Winner]]&amp;"/"&amp;Table1[[#This Row],[Lost]]</f>
        <v>Toronto Raptors/Miami Heat</v>
      </c>
      <c r="N299" t="str">
        <f t="shared" si="25"/>
        <v>Toronto Raptors</v>
      </c>
      <c r="O299">
        <f t="shared" si="26"/>
        <v>119</v>
      </c>
      <c r="P299" s="8">
        <f t="shared" si="27"/>
        <v>3</v>
      </c>
      <c r="Q299" t="str">
        <f t="shared" si="28"/>
        <v>Miami Heat</v>
      </c>
      <c r="R299">
        <f t="shared" si="29"/>
        <v>116</v>
      </c>
      <c r="S299" s="3">
        <f t="shared" si="30"/>
        <v>-3</v>
      </c>
    </row>
    <row r="300" spans="1:19" x14ac:dyDescent="0.35">
      <c r="A300" s="1">
        <v>45627</v>
      </c>
      <c r="B300" t="s">
        <v>14</v>
      </c>
      <c r="C300" t="s">
        <v>53</v>
      </c>
      <c r="D300">
        <v>116</v>
      </c>
      <c r="E300" t="s">
        <v>60</v>
      </c>
      <c r="F300">
        <v>119</v>
      </c>
      <c r="G300" t="s">
        <v>69</v>
      </c>
      <c r="I300">
        <v>18055</v>
      </c>
      <c r="J300" t="s">
        <v>95</v>
      </c>
      <c r="K300" t="s">
        <v>143</v>
      </c>
      <c r="M300" t="str">
        <f>Table1[[#This Row],[Winner]]&amp;"/"&amp;Table1[[#This Row],[Lost]]</f>
        <v>Houston Rockets/Oklahoma City Thunder</v>
      </c>
      <c r="N300" t="str">
        <f t="shared" si="25"/>
        <v>Houston Rockets</v>
      </c>
      <c r="O300">
        <f t="shared" si="26"/>
        <v>119</v>
      </c>
      <c r="P300" s="8">
        <f t="shared" si="27"/>
        <v>3</v>
      </c>
      <c r="Q300" t="str">
        <f t="shared" si="28"/>
        <v>Oklahoma City Thunder</v>
      </c>
      <c r="R300">
        <f t="shared" si="29"/>
        <v>116</v>
      </c>
      <c r="S300" s="3">
        <f t="shared" si="30"/>
        <v>-3</v>
      </c>
    </row>
    <row r="301" spans="1:19" x14ac:dyDescent="0.35">
      <c r="A301" s="1">
        <v>45627</v>
      </c>
      <c r="B301" t="s">
        <v>15</v>
      </c>
      <c r="C301" t="s">
        <v>68</v>
      </c>
      <c r="D301">
        <v>105</v>
      </c>
      <c r="E301" t="s">
        <v>66</v>
      </c>
      <c r="F301">
        <v>104</v>
      </c>
      <c r="G301" t="s">
        <v>69</v>
      </c>
      <c r="I301">
        <v>18175</v>
      </c>
      <c r="J301" t="s">
        <v>92</v>
      </c>
      <c r="K301" t="s">
        <v>145</v>
      </c>
      <c r="M301" t="str">
        <f>Table1[[#This Row],[Winner]]&amp;"/"&amp;Table1[[#This Row],[Lost]]</f>
        <v>Los Angeles Lakers/Utah Jazz</v>
      </c>
      <c r="N301" t="str">
        <f t="shared" si="25"/>
        <v>Los Angeles Lakers</v>
      </c>
      <c r="O301">
        <f t="shared" si="26"/>
        <v>105</v>
      </c>
      <c r="P301" s="8">
        <f t="shared" si="27"/>
        <v>1</v>
      </c>
      <c r="Q301" t="str">
        <f t="shared" si="28"/>
        <v>Utah Jazz</v>
      </c>
      <c r="R301">
        <f t="shared" si="29"/>
        <v>104</v>
      </c>
      <c r="S301" s="3">
        <f t="shared" si="30"/>
        <v>-1</v>
      </c>
    </row>
    <row r="302" spans="1:19" x14ac:dyDescent="0.35">
      <c r="A302" s="1">
        <v>45627</v>
      </c>
      <c r="B302" t="s">
        <v>16</v>
      </c>
      <c r="C302" t="s">
        <v>61</v>
      </c>
      <c r="D302">
        <v>137</v>
      </c>
      <c r="E302" t="s">
        <v>67</v>
      </c>
      <c r="F302">
        <v>131</v>
      </c>
      <c r="G302" t="s">
        <v>69</v>
      </c>
      <c r="I302">
        <v>16205</v>
      </c>
      <c r="J302" t="s">
        <v>80</v>
      </c>
      <c r="K302" t="s">
        <v>147</v>
      </c>
      <c r="M302" t="str">
        <f>Table1[[#This Row],[Winner]]&amp;"/"&amp;Table1[[#This Row],[Lost]]</f>
        <v>Dallas Mavericks/Portland Trail Blazers</v>
      </c>
      <c r="N302" t="str">
        <f t="shared" si="25"/>
        <v>Dallas Mavericks</v>
      </c>
      <c r="O302">
        <f t="shared" si="26"/>
        <v>137</v>
      </c>
      <c r="P302" s="8">
        <f t="shared" si="27"/>
        <v>6</v>
      </c>
      <c r="Q302" t="str">
        <f t="shared" si="28"/>
        <v>Portland Trail Blazers</v>
      </c>
      <c r="R302">
        <f t="shared" si="29"/>
        <v>131</v>
      </c>
      <c r="S302" s="3">
        <f t="shared" si="30"/>
        <v>-6</v>
      </c>
    </row>
    <row r="303" spans="1:19" x14ac:dyDescent="0.35">
      <c r="A303" s="1">
        <v>45627</v>
      </c>
      <c r="B303" t="s">
        <v>16</v>
      </c>
      <c r="C303" t="s">
        <v>52</v>
      </c>
      <c r="D303">
        <v>127</v>
      </c>
      <c r="E303" t="s">
        <v>62</v>
      </c>
      <c r="F303">
        <v>125</v>
      </c>
      <c r="G303" t="s">
        <v>69</v>
      </c>
      <c r="I303">
        <v>16014</v>
      </c>
      <c r="J303" t="s">
        <v>78</v>
      </c>
      <c r="K303" t="s">
        <v>150</v>
      </c>
      <c r="M303" t="str">
        <f>Table1[[#This Row],[Winner]]&amp;"/"&amp;Table1[[#This Row],[Lost]]</f>
        <v>San Antonio Spurs/Sacramento Kings</v>
      </c>
      <c r="N303" t="str">
        <f t="shared" si="25"/>
        <v>San Antonio Spurs</v>
      </c>
      <c r="O303">
        <f t="shared" si="26"/>
        <v>127</v>
      </c>
      <c r="P303" s="8">
        <f t="shared" si="27"/>
        <v>2</v>
      </c>
      <c r="Q303" t="str">
        <f t="shared" si="28"/>
        <v>Sacramento Kings</v>
      </c>
      <c r="R303">
        <f t="shared" si="29"/>
        <v>125</v>
      </c>
      <c r="S303" s="3">
        <f t="shared" si="30"/>
        <v>-2</v>
      </c>
    </row>
    <row r="304" spans="1:19" x14ac:dyDescent="0.35">
      <c r="A304" s="1">
        <v>45627</v>
      </c>
      <c r="B304" t="s">
        <v>13</v>
      </c>
      <c r="C304" t="s">
        <v>65</v>
      </c>
      <c r="D304">
        <v>122</v>
      </c>
      <c r="E304" t="s">
        <v>57</v>
      </c>
      <c r="F304">
        <v>126</v>
      </c>
      <c r="G304" t="s">
        <v>69</v>
      </c>
      <c r="I304">
        <v>16182</v>
      </c>
      <c r="J304" t="s">
        <v>90</v>
      </c>
      <c r="K304" t="s">
        <v>146</v>
      </c>
      <c r="M304" t="str">
        <f>Table1[[#This Row],[Winner]]&amp;"/"&amp;Table1[[#This Row],[Lost]]</f>
        <v>Los Angeles Clippers/Denver Nuggets</v>
      </c>
      <c r="N304" t="str">
        <f t="shared" si="25"/>
        <v>Los Angeles Clippers</v>
      </c>
      <c r="O304">
        <f t="shared" si="26"/>
        <v>126</v>
      </c>
      <c r="P304" s="8">
        <f t="shared" si="27"/>
        <v>4</v>
      </c>
      <c r="Q304" t="str">
        <f t="shared" si="28"/>
        <v>Denver Nuggets</v>
      </c>
      <c r="R304">
        <f t="shared" si="29"/>
        <v>122</v>
      </c>
      <c r="S304" s="3">
        <f t="shared" si="30"/>
        <v>-4</v>
      </c>
    </row>
    <row r="305" spans="1:19" x14ac:dyDescent="0.35">
      <c r="A305" s="1">
        <v>45628</v>
      </c>
      <c r="B305" t="s">
        <v>12</v>
      </c>
      <c r="C305" t="s">
        <v>56</v>
      </c>
      <c r="D305">
        <v>112</v>
      </c>
      <c r="E305" t="s">
        <v>63</v>
      </c>
      <c r="F305">
        <v>124</v>
      </c>
      <c r="G305" t="s">
        <v>69</v>
      </c>
      <c r="I305">
        <v>15034</v>
      </c>
      <c r="J305" t="s">
        <v>91</v>
      </c>
      <c r="K305" t="s">
        <v>139</v>
      </c>
      <c r="M305" t="str">
        <f>Table1[[#This Row],[Winner]]&amp;"/"&amp;Table1[[#This Row],[Lost]]</f>
        <v>Atlanta Hawks/New Orleans Pelicans</v>
      </c>
      <c r="N305" t="str">
        <f t="shared" si="25"/>
        <v>Atlanta Hawks</v>
      </c>
      <c r="O305">
        <f t="shared" si="26"/>
        <v>124</v>
      </c>
      <c r="P305" s="8">
        <f t="shared" si="27"/>
        <v>12</v>
      </c>
      <c r="Q305" t="str">
        <f t="shared" si="28"/>
        <v>New Orleans Pelicans</v>
      </c>
      <c r="R305">
        <f t="shared" si="29"/>
        <v>112</v>
      </c>
      <c r="S305" s="3">
        <f t="shared" si="30"/>
        <v>-12</v>
      </c>
    </row>
    <row r="306" spans="1:19" x14ac:dyDescent="0.35">
      <c r="A306" s="1">
        <v>45628</v>
      </c>
      <c r="B306" t="s">
        <v>12</v>
      </c>
      <c r="C306" t="s">
        <v>58</v>
      </c>
      <c r="D306">
        <v>89</v>
      </c>
      <c r="E306" t="s">
        <v>51</v>
      </c>
      <c r="F306">
        <v>108</v>
      </c>
      <c r="G306" t="s">
        <v>69</v>
      </c>
      <c r="I306">
        <v>19156</v>
      </c>
      <c r="J306" t="s">
        <v>107</v>
      </c>
      <c r="K306" t="s">
        <v>136</v>
      </c>
      <c r="M306" t="str">
        <f>Table1[[#This Row],[Winner]]&amp;"/"&amp;Table1[[#This Row],[Lost]]</f>
        <v>Boston Celtics/Miami Heat</v>
      </c>
      <c r="N306" t="str">
        <f t="shared" si="25"/>
        <v>Boston Celtics</v>
      </c>
      <c r="O306">
        <f t="shared" si="26"/>
        <v>108</v>
      </c>
      <c r="P306" s="8">
        <f t="shared" si="27"/>
        <v>19</v>
      </c>
      <c r="Q306" t="str">
        <f t="shared" si="28"/>
        <v>Miami Heat</v>
      </c>
      <c r="R306">
        <f t="shared" si="29"/>
        <v>89</v>
      </c>
      <c r="S306" s="3">
        <f t="shared" si="30"/>
        <v>-19</v>
      </c>
    </row>
    <row r="307" spans="1:19" x14ac:dyDescent="0.35">
      <c r="A307" s="1">
        <v>45628</v>
      </c>
      <c r="B307" t="s">
        <v>15</v>
      </c>
      <c r="C307" t="s">
        <v>42</v>
      </c>
      <c r="D307">
        <v>102</v>
      </c>
      <c r="E307" t="s">
        <v>47</v>
      </c>
      <c r="F307">
        <v>128</v>
      </c>
      <c r="G307" t="s">
        <v>69</v>
      </c>
      <c r="I307">
        <v>19131</v>
      </c>
      <c r="J307" t="s">
        <v>92</v>
      </c>
      <c r="K307" t="s">
        <v>159</v>
      </c>
      <c r="M307" t="str">
        <f>Table1[[#This Row],[Winner]]&amp;"/"&amp;Table1[[#This Row],[Lost]]</f>
        <v>Chicago Bulls/Brooklyn Nets</v>
      </c>
      <c r="N307" t="str">
        <f t="shared" si="25"/>
        <v>Chicago Bulls</v>
      </c>
      <c r="O307">
        <f t="shared" si="26"/>
        <v>128</v>
      </c>
      <c r="P307" s="8">
        <f t="shared" si="27"/>
        <v>26</v>
      </c>
      <c r="Q307" t="str">
        <f t="shared" si="28"/>
        <v>Brooklyn Nets</v>
      </c>
      <c r="R307">
        <f t="shared" si="29"/>
        <v>102</v>
      </c>
      <c r="S307" s="3">
        <f t="shared" si="30"/>
        <v>-26</v>
      </c>
    </row>
    <row r="308" spans="1:19" x14ac:dyDescent="0.35">
      <c r="A308" s="1">
        <v>45628</v>
      </c>
      <c r="B308" t="s">
        <v>15</v>
      </c>
      <c r="C308" t="s">
        <v>68</v>
      </c>
      <c r="D308">
        <v>80</v>
      </c>
      <c r="E308" t="s">
        <v>40</v>
      </c>
      <c r="F308">
        <v>109</v>
      </c>
      <c r="G308" t="s">
        <v>69</v>
      </c>
      <c r="I308">
        <v>18978</v>
      </c>
      <c r="J308" t="s">
        <v>111</v>
      </c>
      <c r="K308" t="s">
        <v>158</v>
      </c>
      <c r="M308" t="str">
        <f>Table1[[#This Row],[Winner]]&amp;"/"&amp;Table1[[#This Row],[Lost]]</f>
        <v>Minnesota Timberwolves/Los Angeles Lakers</v>
      </c>
      <c r="N308" t="str">
        <f t="shared" si="25"/>
        <v>Minnesota Timberwolves</v>
      </c>
      <c r="O308">
        <f t="shared" si="26"/>
        <v>109</v>
      </c>
      <c r="P308" s="8">
        <f t="shared" si="27"/>
        <v>29</v>
      </c>
      <c r="Q308" t="str">
        <f t="shared" si="28"/>
        <v>Los Angeles Lakers</v>
      </c>
      <c r="R308">
        <f t="shared" si="29"/>
        <v>80</v>
      </c>
      <c r="S308" s="3">
        <f t="shared" si="30"/>
        <v>-29</v>
      </c>
    </row>
    <row r="309" spans="1:19" x14ac:dyDescent="0.35">
      <c r="A309" s="1">
        <v>45629</v>
      </c>
      <c r="B309" t="s">
        <v>14</v>
      </c>
      <c r="C309" t="s">
        <v>54</v>
      </c>
      <c r="D309">
        <v>110</v>
      </c>
      <c r="E309" t="s">
        <v>46</v>
      </c>
      <c r="F309">
        <v>104</v>
      </c>
      <c r="G309" t="s">
        <v>69</v>
      </c>
      <c r="I309">
        <v>14956</v>
      </c>
      <c r="J309" t="s">
        <v>78</v>
      </c>
      <c r="K309" t="s">
        <v>156</v>
      </c>
      <c r="L309" t="s">
        <v>170</v>
      </c>
      <c r="M309" t="str">
        <f>Table1[[#This Row],[Winner]]&amp;"/"&amp;Table1[[#This Row],[Lost]]</f>
        <v>Philadelphia 76ers/Charlotte Hornets</v>
      </c>
      <c r="N309" t="str">
        <f t="shared" si="25"/>
        <v>Philadelphia 76ers</v>
      </c>
      <c r="O309">
        <f t="shared" si="26"/>
        <v>110</v>
      </c>
      <c r="P309" s="8">
        <f t="shared" si="27"/>
        <v>6</v>
      </c>
      <c r="Q309" t="str">
        <f t="shared" si="28"/>
        <v>Charlotte Hornets</v>
      </c>
      <c r="R309">
        <f t="shared" si="29"/>
        <v>104</v>
      </c>
      <c r="S309" s="3">
        <f t="shared" si="30"/>
        <v>-6</v>
      </c>
    </row>
    <row r="310" spans="1:19" x14ac:dyDescent="0.35">
      <c r="A310" s="1">
        <v>45629</v>
      </c>
      <c r="B310" t="s">
        <v>14</v>
      </c>
      <c r="C310" t="s">
        <v>64</v>
      </c>
      <c r="D310">
        <v>87</v>
      </c>
      <c r="E310" t="s">
        <v>45</v>
      </c>
      <c r="F310">
        <v>118</v>
      </c>
      <c r="G310" t="s">
        <v>69</v>
      </c>
      <c r="I310">
        <v>19432</v>
      </c>
      <c r="J310" t="s">
        <v>92</v>
      </c>
      <c r="K310" t="s">
        <v>153</v>
      </c>
      <c r="L310" t="s">
        <v>170</v>
      </c>
      <c r="M310" t="str">
        <f>Table1[[#This Row],[Winner]]&amp;"/"&amp;Table1[[#This Row],[Lost]]</f>
        <v>Cleveland Cavaliers/Washington Wizards</v>
      </c>
      <c r="N310" t="str">
        <f t="shared" si="25"/>
        <v>Cleveland Cavaliers</v>
      </c>
      <c r="O310">
        <f t="shared" si="26"/>
        <v>118</v>
      </c>
      <c r="P310" s="8">
        <f t="shared" si="27"/>
        <v>31</v>
      </c>
      <c r="Q310" t="str">
        <f t="shared" si="28"/>
        <v>Washington Wizards</v>
      </c>
      <c r="R310">
        <f t="shared" si="29"/>
        <v>87</v>
      </c>
      <c r="S310" s="3">
        <f t="shared" si="30"/>
        <v>-31</v>
      </c>
    </row>
    <row r="311" spans="1:19" x14ac:dyDescent="0.35">
      <c r="A311" s="1">
        <v>45629</v>
      </c>
      <c r="B311" t="s">
        <v>14</v>
      </c>
      <c r="C311" t="s">
        <v>44</v>
      </c>
      <c r="D311">
        <v>128</v>
      </c>
      <c r="E311" t="s">
        <v>55</v>
      </c>
      <c r="F311">
        <v>107</v>
      </c>
      <c r="G311" t="s">
        <v>69</v>
      </c>
      <c r="I311">
        <v>17988</v>
      </c>
      <c r="J311" t="s">
        <v>84</v>
      </c>
      <c r="K311" t="s">
        <v>138</v>
      </c>
      <c r="L311" t="s">
        <v>170</v>
      </c>
      <c r="M311" t="str">
        <f>Table1[[#This Row],[Winner]]&amp;"/"&amp;Table1[[#This Row],[Lost]]</f>
        <v>Milwaukee Bucks/Detroit Pistons</v>
      </c>
      <c r="N311" t="str">
        <f t="shared" si="25"/>
        <v>Milwaukee Bucks</v>
      </c>
      <c r="O311">
        <f t="shared" si="26"/>
        <v>128</v>
      </c>
      <c r="P311" s="8">
        <f t="shared" si="27"/>
        <v>21</v>
      </c>
      <c r="Q311" t="str">
        <f t="shared" si="28"/>
        <v>Detroit Pistons</v>
      </c>
      <c r="R311">
        <f t="shared" si="29"/>
        <v>107</v>
      </c>
      <c r="S311" s="3">
        <f t="shared" si="30"/>
        <v>-21</v>
      </c>
    </row>
    <row r="312" spans="1:19" x14ac:dyDescent="0.35">
      <c r="A312" s="1">
        <v>45629</v>
      </c>
      <c r="B312" t="s">
        <v>12</v>
      </c>
      <c r="C312" t="s">
        <v>43</v>
      </c>
      <c r="D312">
        <v>106</v>
      </c>
      <c r="E312" t="s">
        <v>39</v>
      </c>
      <c r="F312">
        <v>121</v>
      </c>
      <c r="G312" t="s">
        <v>69</v>
      </c>
      <c r="I312">
        <v>19812</v>
      </c>
      <c r="J312" t="s">
        <v>73</v>
      </c>
      <c r="K312" t="s">
        <v>154</v>
      </c>
      <c r="L312" t="s">
        <v>170</v>
      </c>
      <c r="M312" t="str">
        <f>Table1[[#This Row],[Winner]]&amp;"/"&amp;Table1[[#This Row],[Lost]]</f>
        <v>New York Knicks/Orlando Magic</v>
      </c>
      <c r="N312" t="str">
        <f t="shared" si="25"/>
        <v>New York Knicks</v>
      </c>
      <c r="O312">
        <f t="shared" si="26"/>
        <v>121</v>
      </c>
      <c r="P312" s="8">
        <f t="shared" si="27"/>
        <v>15</v>
      </c>
      <c r="Q312" t="str">
        <f t="shared" si="28"/>
        <v>Orlando Magic</v>
      </c>
      <c r="R312">
        <f t="shared" si="29"/>
        <v>106</v>
      </c>
      <c r="S312" s="3">
        <f t="shared" si="30"/>
        <v>-15</v>
      </c>
    </row>
    <row r="313" spans="1:19" x14ac:dyDescent="0.35">
      <c r="A313" s="1">
        <v>45629</v>
      </c>
      <c r="B313" t="s">
        <v>12</v>
      </c>
      <c r="C313" t="s">
        <v>41</v>
      </c>
      <c r="D313">
        <v>111</v>
      </c>
      <c r="E313" t="s">
        <v>59</v>
      </c>
      <c r="F313">
        <v>122</v>
      </c>
      <c r="G313" t="s">
        <v>69</v>
      </c>
      <c r="I313">
        <v>17741</v>
      </c>
      <c r="J313" t="s">
        <v>82</v>
      </c>
      <c r="K313" t="s">
        <v>142</v>
      </c>
      <c r="L313" t="s">
        <v>170</v>
      </c>
      <c r="M313" t="str">
        <f>Table1[[#This Row],[Winner]]&amp;"/"&amp;Table1[[#This Row],[Lost]]</f>
        <v>Toronto Raptors/Indiana Pacers</v>
      </c>
      <c r="N313" t="str">
        <f t="shared" si="25"/>
        <v>Toronto Raptors</v>
      </c>
      <c r="O313">
        <f t="shared" si="26"/>
        <v>122</v>
      </c>
      <c r="P313" s="8">
        <f t="shared" si="27"/>
        <v>11</v>
      </c>
      <c r="Q313" t="str">
        <f t="shared" si="28"/>
        <v>Indiana Pacers</v>
      </c>
      <c r="R313">
        <f t="shared" si="29"/>
        <v>111</v>
      </c>
      <c r="S313" s="3">
        <f t="shared" si="30"/>
        <v>-11</v>
      </c>
    </row>
    <row r="314" spans="1:19" x14ac:dyDescent="0.35">
      <c r="A314" s="1">
        <v>45629</v>
      </c>
      <c r="B314" t="s">
        <v>15</v>
      </c>
      <c r="C314" t="s">
        <v>66</v>
      </c>
      <c r="D314">
        <v>106</v>
      </c>
      <c r="E314" t="s">
        <v>53</v>
      </c>
      <c r="F314">
        <v>133</v>
      </c>
      <c r="G314" t="s">
        <v>69</v>
      </c>
      <c r="I314">
        <v>17711</v>
      </c>
      <c r="J314" t="s">
        <v>88</v>
      </c>
      <c r="K314" t="s">
        <v>164</v>
      </c>
      <c r="L314" t="s">
        <v>170</v>
      </c>
      <c r="M314" t="str">
        <f>Table1[[#This Row],[Winner]]&amp;"/"&amp;Table1[[#This Row],[Lost]]</f>
        <v>Oklahoma City Thunder/Utah Jazz</v>
      </c>
      <c r="N314" t="str">
        <f t="shared" si="25"/>
        <v>Oklahoma City Thunder</v>
      </c>
      <c r="O314">
        <f t="shared" si="26"/>
        <v>133</v>
      </c>
      <c r="P314" s="8">
        <f t="shared" si="27"/>
        <v>27</v>
      </c>
      <c r="Q314" t="str">
        <f t="shared" si="28"/>
        <v>Utah Jazz</v>
      </c>
      <c r="R314">
        <f t="shared" si="29"/>
        <v>106</v>
      </c>
      <c r="S314" s="3">
        <f t="shared" si="30"/>
        <v>-27</v>
      </c>
    </row>
    <row r="315" spans="1:19" x14ac:dyDescent="0.35">
      <c r="A315" s="1">
        <v>45629</v>
      </c>
      <c r="B315" t="s">
        <v>19</v>
      </c>
      <c r="C315" t="s">
        <v>48</v>
      </c>
      <c r="D315">
        <v>116</v>
      </c>
      <c r="E315" t="s">
        <v>61</v>
      </c>
      <c r="F315">
        <v>121</v>
      </c>
      <c r="G315" t="s">
        <v>69</v>
      </c>
      <c r="I315">
        <v>20277</v>
      </c>
      <c r="J315" t="s">
        <v>95</v>
      </c>
      <c r="K315" t="s">
        <v>149</v>
      </c>
      <c r="L315" t="s">
        <v>170</v>
      </c>
      <c r="M315" t="str">
        <f>Table1[[#This Row],[Winner]]&amp;"/"&amp;Table1[[#This Row],[Lost]]</f>
        <v>Dallas Mavericks/Memphis Grizzlies</v>
      </c>
      <c r="N315" t="str">
        <f t="shared" si="25"/>
        <v>Dallas Mavericks</v>
      </c>
      <c r="O315">
        <f t="shared" si="26"/>
        <v>121</v>
      </c>
      <c r="P315" s="8">
        <f t="shared" si="27"/>
        <v>5</v>
      </c>
      <c r="Q315" t="str">
        <f t="shared" si="28"/>
        <v>Memphis Grizzlies</v>
      </c>
      <c r="R315">
        <f t="shared" si="29"/>
        <v>116</v>
      </c>
      <c r="S315" s="3">
        <f t="shared" si="30"/>
        <v>-5</v>
      </c>
    </row>
    <row r="316" spans="1:19" x14ac:dyDescent="0.35">
      <c r="A316" s="1">
        <v>45629</v>
      </c>
      <c r="B316" t="s">
        <v>16</v>
      </c>
      <c r="C316" t="s">
        <v>52</v>
      </c>
      <c r="D316">
        <v>93</v>
      </c>
      <c r="E316" t="s">
        <v>49</v>
      </c>
      <c r="F316">
        <v>104</v>
      </c>
      <c r="G316" t="s">
        <v>69</v>
      </c>
      <c r="I316">
        <v>17071</v>
      </c>
      <c r="J316" t="s">
        <v>99</v>
      </c>
      <c r="K316" t="s">
        <v>161</v>
      </c>
      <c r="L316" t="s">
        <v>170</v>
      </c>
      <c r="M316" t="str">
        <f>Table1[[#This Row],[Winner]]&amp;"/"&amp;Table1[[#This Row],[Lost]]</f>
        <v>Phoenix Suns/San Antonio Spurs</v>
      </c>
      <c r="N316" t="str">
        <f t="shared" si="25"/>
        <v>Phoenix Suns</v>
      </c>
      <c r="O316">
        <f t="shared" si="26"/>
        <v>104</v>
      </c>
      <c r="P316" s="8">
        <f t="shared" si="27"/>
        <v>11</v>
      </c>
      <c r="Q316" t="str">
        <f t="shared" si="28"/>
        <v>San Antonio Spurs</v>
      </c>
      <c r="R316">
        <f t="shared" si="29"/>
        <v>93</v>
      </c>
      <c r="S316" s="3">
        <f t="shared" si="30"/>
        <v>-11</v>
      </c>
    </row>
    <row r="317" spans="1:19" x14ac:dyDescent="0.35">
      <c r="A317" s="1">
        <v>45629</v>
      </c>
      <c r="B317" t="s">
        <v>13</v>
      </c>
      <c r="C317" t="s">
        <v>50</v>
      </c>
      <c r="D317">
        <v>115</v>
      </c>
      <c r="E317" t="s">
        <v>65</v>
      </c>
      <c r="F317">
        <v>119</v>
      </c>
      <c r="G317" t="s">
        <v>69</v>
      </c>
      <c r="I317">
        <v>19912</v>
      </c>
      <c r="J317" t="s">
        <v>73</v>
      </c>
      <c r="K317" t="s">
        <v>151</v>
      </c>
      <c r="L317" t="s">
        <v>170</v>
      </c>
      <c r="M317" t="str">
        <f>Table1[[#This Row],[Winner]]&amp;"/"&amp;Table1[[#This Row],[Lost]]</f>
        <v>Denver Nuggets/Golden State Warriors</v>
      </c>
      <c r="N317" t="str">
        <f t="shared" si="25"/>
        <v>Denver Nuggets</v>
      </c>
      <c r="O317">
        <f t="shared" si="26"/>
        <v>119</v>
      </c>
      <c r="P317" s="8">
        <f t="shared" si="27"/>
        <v>4</v>
      </c>
      <c r="Q317" t="str">
        <f t="shared" si="28"/>
        <v>Golden State Warriors</v>
      </c>
      <c r="R317">
        <f t="shared" si="29"/>
        <v>115</v>
      </c>
      <c r="S317" s="3">
        <f t="shared" si="30"/>
        <v>-4</v>
      </c>
    </row>
    <row r="318" spans="1:19" x14ac:dyDescent="0.35">
      <c r="A318" s="1">
        <v>45629</v>
      </c>
      <c r="B318" t="s">
        <v>13</v>
      </c>
      <c r="C318" t="s">
        <v>60</v>
      </c>
      <c r="D318">
        <v>111</v>
      </c>
      <c r="E318" t="s">
        <v>62</v>
      </c>
      <c r="F318">
        <v>120</v>
      </c>
      <c r="G318" t="s">
        <v>69</v>
      </c>
      <c r="I318">
        <v>15019</v>
      </c>
      <c r="J318" t="s">
        <v>87</v>
      </c>
      <c r="K318" t="s">
        <v>150</v>
      </c>
      <c r="L318" t="s">
        <v>170</v>
      </c>
      <c r="M318" t="str">
        <f>Table1[[#This Row],[Winner]]&amp;"/"&amp;Table1[[#This Row],[Lost]]</f>
        <v>Sacramento Kings/Houston Rockets</v>
      </c>
      <c r="N318" t="str">
        <f t="shared" si="25"/>
        <v>Sacramento Kings</v>
      </c>
      <c r="O318">
        <f t="shared" si="26"/>
        <v>120</v>
      </c>
      <c r="P318" s="8">
        <f t="shared" si="27"/>
        <v>9</v>
      </c>
      <c r="Q318" t="str">
        <f t="shared" si="28"/>
        <v>Houston Rockets</v>
      </c>
      <c r="R318">
        <f t="shared" si="29"/>
        <v>111</v>
      </c>
      <c r="S318" s="3">
        <f t="shared" si="30"/>
        <v>-9</v>
      </c>
    </row>
    <row r="319" spans="1:19" x14ac:dyDescent="0.35">
      <c r="A319" s="1">
        <v>45629</v>
      </c>
      <c r="B319" t="s">
        <v>20</v>
      </c>
      <c r="C319" t="s">
        <v>67</v>
      </c>
      <c r="D319">
        <v>105</v>
      </c>
      <c r="E319" t="s">
        <v>57</v>
      </c>
      <c r="F319">
        <v>127</v>
      </c>
      <c r="G319" t="s">
        <v>69</v>
      </c>
      <c r="I319">
        <v>15583</v>
      </c>
      <c r="J319" t="s">
        <v>112</v>
      </c>
      <c r="K319" t="s">
        <v>146</v>
      </c>
      <c r="L319" t="s">
        <v>170</v>
      </c>
      <c r="M319" t="str">
        <f>Table1[[#This Row],[Winner]]&amp;"/"&amp;Table1[[#This Row],[Lost]]</f>
        <v>Los Angeles Clippers/Portland Trail Blazers</v>
      </c>
      <c r="N319" t="str">
        <f t="shared" si="25"/>
        <v>Los Angeles Clippers</v>
      </c>
      <c r="O319">
        <f t="shared" si="26"/>
        <v>127</v>
      </c>
      <c r="P319" s="8">
        <f t="shared" si="27"/>
        <v>22</v>
      </c>
      <c r="Q319" t="str">
        <f t="shared" si="28"/>
        <v>Portland Trail Blazers</v>
      </c>
      <c r="R319">
        <f t="shared" si="29"/>
        <v>105</v>
      </c>
      <c r="S319" s="3">
        <f t="shared" si="30"/>
        <v>-22</v>
      </c>
    </row>
    <row r="320" spans="1:19" x14ac:dyDescent="0.35">
      <c r="A320" s="1">
        <v>45630</v>
      </c>
      <c r="B320" t="s">
        <v>12</v>
      </c>
      <c r="C320" t="s">
        <v>55</v>
      </c>
      <c r="D320">
        <v>120</v>
      </c>
      <c r="E320" t="s">
        <v>51</v>
      </c>
      <c r="F320">
        <v>130</v>
      </c>
      <c r="G320" t="s">
        <v>69</v>
      </c>
      <c r="I320">
        <v>19156</v>
      </c>
      <c r="J320" t="s">
        <v>91</v>
      </c>
      <c r="K320" t="s">
        <v>136</v>
      </c>
      <c r="M320" t="str">
        <f>Table1[[#This Row],[Winner]]&amp;"/"&amp;Table1[[#This Row],[Lost]]</f>
        <v>Boston Celtics/Detroit Pistons</v>
      </c>
      <c r="N320" t="str">
        <f t="shared" si="25"/>
        <v>Boston Celtics</v>
      </c>
      <c r="O320">
        <f t="shared" si="26"/>
        <v>130</v>
      </c>
      <c r="P320" s="8">
        <f t="shared" si="27"/>
        <v>10</v>
      </c>
      <c r="Q320" t="str">
        <f t="shared" si="28"/>
        <v>Detroit Pistons</v>
      </c>
      <c r="R320">
        <f t="shared" si="29"/>
        <v>120</v>
      </c>
      <c r="S320" s="3">
        <f t="shared" si="30"/>
        <v>-10</v>
      </c>
    </row>
    <row r="321" spans="1:19" x14ac:dyDescent="0.35">
      <c r="A321" s="1">
        <v>45630</v>
      </c>
      <c r="B321" t="s">
        <v>12</v>
      </c>
      <c r="C321" t="s">
        <v>41</v>
      </c>
      <c r="D321">
        <v>90</v>
      </c>
      <c r="E321" t="s">
        <v>42</v>
      </c>
      <c r="F321">
        <v>99</v>
      </c>
      <c r="G321" t="s">
        <v>69</v>
      </c>
      <c r="I321">
        <v>16748</v>
      </c>
      <c r="J321" t="s">
        <v>90</v>
      </c>
      <c r="K321" t="s">
        <v>163</v>
      </c>
      <c r="M321" t="str">
        <f>Table1[[#This Row],[Winner]]&amp;"/"&amp;Table1[[#This Row],[Lost]]</f>
        <v>Brooklyn Nets/Indiana Pacers</v>
      </c>
      <c r="N321" t="str">
        <f t="shared" si="25"/>
        <v>Brooklyn Nets</v>
      </c>
      <c r="O321">
        <f t="shared" si="26"/>
        <v>99</v>
      </c>
      <c r="P321" s="8">
        <f t="shared" si="27"/>
        <v>9</v>
      </c>
      <c r="Q321" t="str">
        <f t="shared" si="28"/>
        <v>Indiana Pacers</v>
      </c>
      <c r="R321">
        <f t="shared" si="29"/>
        <v>90</v>
      </c>
      <c r="S321" s="3">
        <f t="shared" si="30"/>
        <v>-9</v>
      </c>
    </row>
    <row r="322" spans="1:19" x14ac:dyDescent="0.35">
      <c r="A322" s="1">
        <v>45630</v>
      </c>
      <c r="B322" t="s">
        <v>12</v>
      </c>
      <c r="C322" t="s">
        <v>68</v>
      </c>
      <c r="D322">
        <v>93</v>
      </c>
      <c r="E322" t="s">
        <v>58</v>
      </c>
      <c r="F322">
        <v>134</v>
      </c>
      <c r="G322" t="s">
        <v>69</v>
      </c>
      <c r="I322">
        <v>19657</v>
      </c>
      <c r="J322" t="s">
        <v>98</v>
      </c>
      <c r="K322" t="s">
        <v>140</v>
      </c>
      <c r="M322" t="str">
        <f>Table1[[#This Row],[Winner]]&amp;"/"&amp;Table1[[#This Row],[Lost]]</f>
        <v>Miami Heat/Los Angeles Lakers</v>
      </c>
      <c r="N322" t="str">
        <f t="shared" si="25"/>
        <v>Miami Heat</v>
      </c>
      <c r="O322">
        <f t="shared" si="26"/>
        <v>134</v>
      </c>
      <c r="P322" s="8">
        <f t="shared" si="27"/>
        <v>41</v>
      </c>
      <c r="Q322" t="str">
        <f t="shared" si="28"/>
        <v>Los Angeles Lakers</v>
      </c>
      <c r="R322">
        <f t="shared" si="29"/>
        <v>93</v>
      </c>
      <c r="S322" s="3">
        <f t="shared" si="30"/>
        <v>-41</v>
      </c>
    </row>
    <row r="323" spans="1:19" x14ac:dyDescent="0.35">
      <c r="A323" s="1">
        <v>45630</v>
      </c>
      <c r="B323" t="s">
        <v>12</v>
      </c>
      <c r="C323" t="s">
        <v>43</v>
      </c>
      <c r="D323">
        <v>106</v>
      </c>
      <c r="E323" t="s">
        <v>54</v>
      </c>
      <c r="F323">
        <v>102</v>
      </c>
      <c r="G323" t="s">
        <v>69</v>
      </c>
      <c r="I323">
        <v>19851</v>
      </c>
      <c r="J323" t="s">
        <v>87</v>
      </c>
      <c r="K323" t="s">
        <v>141</v>
      </c>
      <c r="M323" t="str">
        <f>Table1[[#This Row],[Winner]]&amp;"/"&amp;Table1[[#This Row],[Lost]]</f>
        <v>Orlando Magic/Philadelphia 76ers</v>
      </c>
      <c r="N323" t="str">
        <f t="shared" ref="N323:N386" si="31">IF(D323&gt;F323,C323,E323)</f>
        <v>Orlando Magic</v>
      </c>
      <c r="O323">
        <f t="shared" ref="O323:O386" si="32">IF(D323&gt;F323,D323,F323)</f>
        <v>106</v>
      </c>
      <c r="P323" s="8">
        <f t="shared" ref="P323:P386" si="33">O323-R323</f>
        <v>4</v>
      </c>
      <c r="Q323" t="str">
        <f t="shared" ref="Q323:Q386" si="34">IF(D323&gt;F323,E323,C323)</f>
        <v>Philadelphia 76ers</v>
      </c>
      <c r="R323">
        <f t="shared" ref="R323:R386" si="35">IF(D323&gt;F323,F323,D323)</f>
        <v>102</v>
      </c>
      <c r="S323" s="3">
        <f t="shared" ref="S323:S386" si="36">R323-O323</f>
        <v>-4</v>
      </c>
    </row>
    <row r="324" spans="1:19" x14ac:dyDescent="0.35">
      <c r="A324" s="1">
        <v>45630</v>
      </c>
      <c r="B324" t="s">
        <v>15</v>
      </c>
      <c r="C324" t="s">
        <v>63</v>
      </c>
      <c r="D324">
        <v>119</v>
      </c>
      <c r="E324" t="s">
        <v>44</v>
      </c>
      <c r="F324">
        <v>104</v>
      </c>
      <c r="G324" t="s">
        <v>69</v>
      </c>
      <c r="I324">
        <v>17341</v>
      </c>
      <c r="J324" t="s">
        <v>87</v>
      </c>
      <c r="K324" t="s">
        <v>155</v>
      </c>
      <c r="M324" t="str">
        <f>Table1[[#This Row],[Winner]]&amp;"/"&amp;Table1[[#This Row],[Lost]]</f>
        <v>Atlanta Hawks/Milwaukee Bucks</v>
      </c>
      <c r="N324" t="str">
        <f t="shared" si="31"/>
        <v>Atlanta Hawks</v>
      </c>
      <c r="O324">
        <f t="shared" si="32"/>
        <v>119</v>
      </c>
      <c r="P324" s="8">
        <f t="shared" si="33"/>
        <v>15</v>
      </c>
      <c r="Q324" t="str">
        <f t="shared" si="34"/>
        <v>Milwaukee Bucks</v>
      </c>
      <c r="R324">
        <f t="shared" si="35"/>
        <v>104</v>
      </c>
      <c r="S324" s="3">
        <f t="shared" si="36"/>
        <v>-15</v>
      </c>
    </row>
    <row r="325" spans="1:19" x14ac:dyDescent="0.35">
      <c r="A325" s="1">
        <v>45630</v>
      </c>
      <c r="B325" t="s">
        <v>20</v>
      </c>
      <c r="C325" t="s">
        <v>40</v>
      </c>
      <c r="D325">
        <v>108</v>
      </c>
      <c r="E325" t="s">
        <v>57</v>
      </c>
      <c r="F325">
        <v>80</v>
      </c>
      <c r="G325" t="s">
        <v>69</v>
      </c>
      <c r="I325">
        <v>15111</v>
      </c>
      <c r="J325" t="s">
        <v>107</v>
      </c>
      <c r="K325" t="s">
        <v>146</v>
      </c>
      <c r="M325" t="str">
        <f>Table1[[#This Row],[Winner]]&amp;"/"&amp;Table1[[#This Row],[Lost]]</f>
        <v>Minnesota Timberwolves/Los Angeles Clippers</v>
      </c>
      <c r="N325" t="str">
        <f t="shared" si="31"/>
        <v>Minnesota Timberwolves</v>
      </c>
      <c r="O325">
        <f t="shared" si="32"/>
        <v>108</v>
      </c>
      <c r="P325" s="8">
        <f t="shared" si="33"/>
        <v>28</v>
      </c>
      <c r="Q325" t="str">
        <f t="shared" si="34"/>
        <v>Los Angeles Clippers</v>
      </c>
      <c r="R325">
        <f t="shared" si="35"/>
        <v>80</v>
      </c>
      <c r="S325" s="3">
        <f t="shared" si="36"/>
        <v>-28</v>
      </c>
    </row>
    <row r="326" spans="1:19" x14ac:dyDescent="0.35">
      <c r="A326" s="1">
        <v>45631</v>
      </c>
      <c r="B326" t="s">
        <v>14</v>
      </c>
      <c r="C326" t="s">
        <v>65</v>
      </c>
      <c r="D326">
        <v>114</v>
      </c>
      <c r="E326" t="s">
        <v>45</v>
      </c>
      <c r="F326">
        <v>126</v>
      </c>
      <c r="G326" t="s">
        <v>69</v>
      </c>
      <c r="I326">
        <v>19432</v>
      </c>
      <c r="J326" t="s">
        <v>110</v>
      </c>
      <c r="K326" t="s">
        <v>153</v>
      </c>
      <c r="M326" t="str">
        <f>Table1[[#This Row],[Winner]]&amp;"/"&amp;Table1[[#This Row],[Lost]]</f>
        <v>Cleveland Cavaliers/Denver Nuggets</v>
      </c>
      <c r="N326" t="str">
        <f t="shared" si="31"/>
        <v>Cleveland Cavaliers</v>
      </c>
      <c r="O326">
        <f t="shared" si="32"/>
        <v>126</v>
      </c>
      <c r="P326" s="8">
        <f t="shared" si="33"/>
        <v>12</v>
      </c>
      <c r="Q326" t="str">
        <f t="shared" si="34"/>
        <v>Denver Nuggets</v>
      </c>
      <c r="R326">
        <f t="shared" si="35"/>
        <v>114</v>
      </c>
      <c r="S326" s="3">
        <f t="shared" si="36"/>
        <v>-12</v>
      </c>
    </row>
    <row r="327" spans="1:19" x14ac:dyDescent="0.35">
      <c r="A327" s="1">
        <v>45631</v>
      </c>
      <c r="B327" t="s">
        <v>14</v>
      </c>
      <c r="C327" t="s">
        <v>61</v>
      </c>
      <c r="D327">
        <v>137</v>
      </c>
      <c r="E327" t="s">
        <v>64</v>
      </c>
      <c r="F327">
        <v>101</v>
      </c>
      <c r="G327" t="s">
        <v>69</v>
      </c>
      <c r="I327">
        <v>15921</v>
      </c>
      <c r="J327" t="s">
        <v>106</v>
      </c>
      <c r="K327" t="s">
        <v>148</v>
      </c>
      <c r="M327" t="str">
        <f>Table1[[#This Row],[Winner]]&amp;"/"&amp;Table1[[#This Row],[Lost]]</f>
        <v>Dallas Mavericks/Washington Wizards</v>
      </c>
      <c r="N327" t="str">
        <f t="shared" si="31"/>
        <v>Dallas Mavericks</v>
      </c>
      <c r="O327">
        <f t="shared" si="32"/>
        <v>137</v>
      </c>
      <c r="P327" s="8">
        <f t="shared" si="33"/>
        <v>36</v>
      </c>
      <c r="Q327" t="str">
        <f t="shared" si="34"/>
        <v>Washington Wizards</v>
      </c>
      <c r="R327">
        <f t="shared" si="35"/>
        <v>101</v>
      </c>
      <c r="S327" s="3">
        <f t="shared" si="36"/>
        <v>-36</v>
      </c>
    </row>
    <row r="328" spans="1:19" x14ac:dyDescent="0.35">
      <c r="A328" s="1">
        <v>45631</v>
      </c>
      <c r="B328" t="s">
        <v>12</v>
      </c>
      <c r="C328" t="s">
        <v>46</v>
      </c>
      <c r="D328">
        <v>101</v>
      </c>
      <c r="E328" t="s">
        <v>39</v>
      </c>
      <c r="F328">
        <v>125</v>
      </c>
      <c r="G328" t="s">
        <v>69</v>
      </c>
      <c r="I328">
        <v>19812</v>
      </c>
      <c r="J328" t="s">
        <v>106</v>
      </c>
      <c r="K328" t="s">
        <v>154</v>
      </c>
      <c r="M328" t="str">
        <f>Table1[[#This Row],[Winner]]&amp;"/"&amp;Table1[[#This Row],[Lost]]</f>
        <v>New York Knicks/Charlotte Hornets</v>
      </c>
      <c r="N328" t="str">
        <f t="shared" si="31"/>
        <v>New York Knicks</v>
      </c>
      <c r="O328">
        <f t="shared" si="32"/>
        <v>125</v>
      </c>
      <c r="P328" s="8">
        <f t="shared" si="33"/>
        <v>24</v>
      </c>
      <c r="Q328" t="str">
        <f t="shared" si="34"/>
        <v>Charlotte Hornets</v>
      </c>
      <c r="R328">
        <f t="shared" si="35"/>
        <v>101</v>
      </c>
      <c r="S328" s="3">
        <f t="shared" si="36"/>
        <v>-24</v>
      </c>
    </row>
    <row r="329" spans="1:19" x14ac:dyDescent="0.35">
      <c r="A329" s="1">
        <v>45631</v>
      </c>
      <c r="B329" t="s">
        <v>12</v>
      </c>
      <c r="C329" t="s">
        <v>53</v>
      </c>
      <c r="D329">
        <v>129</v>
      </c>
      <c r="E329" t="s">
        <v>59</v>
      </c>
      <c r="F329">
        <v>92</v>
      </c>
      <c r="G329" t="s">
        <v>69</v>
      </c>
      <c r="I329">
        <v>18356</v>
      </c>
      <c r="J329" t="s">
        <v>107</v>
      </c>
      <c r="K329" t="s">
        <v>142</v>
      </c>
      <c r="M329" t="str">
        <f>Table1[[#This Row],[Winner]]&amp;"/"&amp;Table1[[#This Row],[Lost]]</f>
        <v>Oklahoma City Thunder/Toronto Raptors</v>
      </c>
      <c r="N329" t="str">
        <f t="shared" si="31"/>
        <v>Oklahoma City Thunder</v>
      </c>
      <c r="O329">
        <f t="shared" si="32"/>
        <v>129</v>
      </c>
      <c r="P329" s="8">
        <f t="shared" si="33"/>
        <v>37</v>
      </c>
      <c r="Q329" t="str">
        <f t="shared" si="34"/>
        <v>Toronto Raptors</v>
      </c>
      <c r="R329">
        <f t="shared" si="35"/>
        <v>92</v>
      </c>
      <c r="S329" s="3">
        <f t="shared" si="36"/>
        <v>-37</v>
      </c>
    </row>
    <row r="330" spans="1:19" x14ac:dyDescent="0.35">
      <c r="A330" s="1">
        <v>45631</v>
      </c>
      <c r="B330" t="s">
        <v>15</v>
      </c>
      <c r="C330" t="s">
        <v>62</v>
      </c>
      <c r="D330">
        <v>110</v>
      </c>
      <c r="E330" t="s">
        <v>48</v>
      </c>
      <c r="F330">
        <v>115</v>
      </c>
      <c r="G330" t="s">
        <v>69</v>
      </c>
      <c r="I330">
        <v>15776</v>
      </c>
      <c r="J330" t="s">
        <v>77</v>
      </c>
      <c r="K330" t="s">
        <v>157</v>
      </c>
      <c r="M330" t="str">
        <f>Table1[[#This Row],[Winner]]&amp;"/"&amp;Table1[[#This Row],[Lost]]</f>
        <v>Memphis Grizzlies/Sacramento Kings</v>
      </c>
      <c r="N330" t="str">
        <f t="shared" si="31"/>
        <v>Memphis Grizzlies</v>
      </c>
      <c r="O330">
        <f t="shared" si="32"/>
        <v>115</v>
      </c>
      <c r="P330" s="8">
        <f t="shared" si="33"/>
        <v>5</v>
      </c>
      <c r="Q330" t="str">
        <f t="shared" si="34"/>
        <v>Sacramento Kings</v>
      </c>
      <c r="R330">
        <f t="shared" si="35"/>
        <v>110</v>
      </c>
      <c r="S330" s="3">
        <f t="shared" si="36"/>
        <v>-5</v>
      </c>
    </row>
    <row r="331" spans="1:19" x14ac:dyDescent="0.35">
      <c r="A331" s="1">
        <v>45631</v>
      </c>
      <c r="B331" t="s">
        <v>15</v>
      </c>
      <c r="C331" t="s">
        <v>49</v>
      </c>
      <c r="D331">
        <v>124</v>
      </c>
      <c r="E331" t="s">
        <v>56</v>
      </c>
      <c r="F331">
        <v>126</v>
      </c>
      <c r="G331" t="s">
        <v>69</v>
      </c>
      <c r="I331">
        <v>16365</v>
      </c>
      <c r="J331" t="s">
        <v>87</v>
      </c>
      <c r="K331" t="s">
        <v>144</v>
      </c>
      <c r="M331" t="str">
        <f>Table1[[#This Row],[Winner]]&amp;"/"&amp;Table1[[#This Row],[Lost]]</f>
        <v>New Orleans Pelicans/Phoenix Suns</v>
      </c>
      <c r="N331" t="str">
        <f t="shared" si="31"/>
        <v>New Orleans Pelicans</v>
      </c>
      <c r="O331">
        <f t="shared" si="32"/>
        <v>126</v>
      </c>
      <c r="P331" s="8">
        <f t="shared" si="33"/>
        <v>2</v>
      </c>
      <c r="Q331" t="str">
        <f t="shared" si="34"/>
        <v>Phoenix Suns</v>
      </c>
      <c r="R331">
        <f t="shared" si="35"/>
        <v>124</v>
      </c>
      <c r="S331" s="3">
        <f t="shared" si="36"/>
        <v>-2</v>
      </c>
    </row>
    <row r="332" spans="1:19" x14ac:dyDescent="0.35">
      <c r="A332" s="1">
        <v>45631</v>
      </c>
      <c r="B332" t="s">
        <v>15</v>
      </c>
      <c r="C332" t="s">
        <v>47</v>
      </c>
      <c r="D332">
        <v>139</v>
      </c>
      <c r="E332" t="s">
        <v>52</v>
      </c>
      <c r="F332">
        <v>124</v>
      </c>
      <c r="G332" t="s">
        <v>69</v>
      </c>
      <c r="I332">
        <v>17720</v>
      </c>
      <c r="J332" t="s">
        <v>83</v>
      </c>
      <c r="K332" t="s">
        <v>160</v>
      </c>
      <c r="M332" t="str">
        <f>Table1[[#This Row],[Winner]]&amp;"/"&amp;Table1[[#This Row],[Lost]]</f>
        <v>Chicago Bulls/San Antonio Spurs</v>
      </c>
      <c r="N332" t="str">
        <f t="shared" si="31"/>
        <v>Chicago Bulls</v>
      </c>
      <c r="O332">
        <f t="shared" si="32"/>
        <v>139</v>
      </c>
      <c r="P332" s="8">
        <f t="shared" si="33"/>
        <v>15</v>
      </c>
      <c r="Q332" t="str">
        <f t="shared" si="34"/>
        <v>San Antonio Spurs</v>
      </c>
      <c r="R332">
        <f t="shared" si="35"/>
        <v>124</v>
      </c>
      <c r="S332" s="3">
        <f t="shared" si="36"/>
        <v>-15</v>
      </c>
    </row>
    <row r="333" spans="1:19" x14ac:dyDescent="0.35">
      <c r="A333" s="1">
        <v>45631</v>
      </c>
      <c r="B333" t="s">
        <v>13</v>
      </c>
      <c r="C333" t="s">
        <v>60</v>
      </c>
      <c r="D333">
        <v>93</v>
      </c>
      <c r="E333" t="s">
        <v>50</v>
      </c>
      <c r="F333">
        <v>99</v>
      </c>
      <c r="G333" t="s">
        <v>69</v>
      </c>
      <c r="I333">
        <v>18064</v>
      </c>
      <c r="J333" t="s">
        <v>94</v>
      </c>
      <c r="K333" t="s">
        <v>165</v>
      </c>
      <c r="M333" t="str">
        <f>Table1[[#This Row],[Winner]]&amp;"/"&amp;Table1[[#This Row],[Lost]]</f>
        <v>Golden State Warriors/Houston Rockets</v>
      </c>
      <c r="N333" t="str">
        <f t="shared" si="31"/>
        <v>Golden State Warriors</v>
      </c>
      <c r="O333">
        <f t="shared" si="32"/>
        <v>99</v>
      </c>
      <c r="P333" s="8">
        <f t="shared" si="33"/>
        <v>6</v>
      </c>
      <c r="Q333" t="str">
        <f t="shared" si="34"/>
        <v>Houston Rockets</v>
      </c>
      <c r="R333">
        <f t="shared" si="35"/>
        <v>93</v>
      </c>
      <c r="S333" s="3">
        <f t="shared" si="36"/>
        <v>-6</v>
      </c>
    </row>
    <row r="334" spans="1:19" x14ac:dyDescent="0.35">
      <c r="A334" s="1">
        <v>45632</v>
      </c>
      <c r="B334" t="s">
        <v>14</v>
      </c>
      <c r="C334" t="s">
        <v>43</v>
      </c>
      <c r="D334">
        <v>94</v>
      </c>
      <c r="E334" t="s">
        <v>54</v>
      </c>
      <c r="F334">
        <v>102</v>
      </c>
      <c r="G334" t="s">
        <v>69</v>
      </c>
      <c r="I334">
        <v>19802</v>
      </c>
      <c r="J334" t="s">
        <v>97</v>
      </c>
      <c r="K334" t="s">
        <v>141</v>
      </c>
      <c r="M334" t="str">
        <f>Table1[[#This Row],[Winner]]&amp;"/"&amp;Table1[[#This Row],[Lost]]</f>
        <v>Philadelphia 76ers/Orlando Magic</v>
      </c>
      <c r="N334" t="str">
        <f t="shared" si="31"/>
        <v>Philadelphia 76ers</v>
      </c>
      <c r="O334">
        <f t="shared" si="32"/>
        <v>102</v>
      </c>
      <c r="P334" s="8">
        <f t="shared" si="33"/>
        <v>8</v>
      </c>
      <c r="Q334" t="str">
        <f t="shared" si="34"/>
        <v>Orlando Magic</v>
      </c>
      <c r="R334">
        <f t="shared" si="35"/>
        <v>94</v>
      </c>
      <c r="S334" s="3">
        <f t="shared" si="36"/>
        <v>-8</v>
      </c>
    </row>
    <row r="335" spans="1:19" x14ac:dyDescent="0.35">
      <c r="A335" s="1">
        <v>45632</v>
      </c>
      <c r="B335" t="s">
        <v>12</v>
      </c>
      <c r="C335" t="s">
        <v>68</v>
      </c>
      <c r="D335">
        <v>132</v>
      </c>
      <c r="E335" t="s">
        <v>63</v>
      </c>
      <c r="F335">
        <v>134</v>
      </c>
      <c r="G335" t="s">
        <v>69</v>
      </c>
      <c r="H335" t="s">
        <v>70</v>
      </c>
      <c r="I335">
        <v>18040</v>
      </c>
      <c r="J335" t="s">
        <v>121</v>
      </c>
      <c r="K335" t="s">
        <v>139</v>
      </c>
      <c r="M335" t="str">
        <f>Table1[[#This Row],[Winner]]&amp;"/"&amp;Table1[[#This Row],[Lost]]</f>
        <v>Atlanta Hawks/Los Angeles Lakers</v>
      </c>
      <c r="N335" t="str">
        <f t="shared" si="31"/>
        <v>Atlanta Hawks</v>
      </c>
      <c r="O335">
        <f t="shared" si="32"/>
        <v>134</v>
      </c>
      <c r="P335" s="8">
        <f t="shared" si="33"/>
        <v>2</v>
      </c>
      <c r="Q335" t="str">
        <f t="shared" si="34"/>
        <v>Los Angeles Lakers</v>
      </c>
      <c r="R335">
        <f t="shared" si="35"/>
        <v>132</v>
      </c>
      <c r="S335" s="3">
        <f t="shared" si="36"/>
        <v>-2</v>
      </c>
    </row>
    <row r="336" spans="1:19" x14ac:dyDescent="0.35">
      <c r="A336" s="1">
        <v>45632</v>
      </c>
      <c r="B336" t="s">
        <v>12</v>
      </c>
      <c r="C336" t="s">
        <v>44</v>
      </c>
      <c r="D336">
        <v>105</v>
      </c>
      <c r="E336" t="s">
        <v>51</v>
      </c>
      <c r="F336">
        <v>111</v>
      </c>
      <c r="G336" t="s">
        <v>69</v>
      </c>
      <c r="I336">
        <v>19156</v>
      </c>
      <c r="J336" t="s">
        <v>90</v>
      </c>
      <c r="K336" t="s">
        <v>136</v>
      </c>
      <c r="M336" t="str">
        <f>Table1[[#This Row],[Winner]]&amp;"/"&amp;Table1[[#This Row],[Lost]]</f>
        <v>Boston Celtics/Milwaukee Bucks</v>
      </c>
      <c r="N336" t="str">
        <f t="shared" si="31"/>
        <v>Boston Celtics</v>
      </c>
      <c r="O336">
        <f t="shared" si="32"/>
        <v>111</v>
      </c>
      <c r="P336" s="8">
        <f t="shared" si="33"/>
        <v>6</v>
      </c>
      <c r="Q336" t="str">
        <f t="shared" si="34"/>
        <v>Milwaukee Bucks</v>
      </c>
      <c r="R336">
        <f t="shared" si="35"/>
        <v>105</v>
      </c>
      <c r="S336" s="3">
        <f t="shared" si="36"/>
        <v>-6</v>
      </c>
    </row>
    <row r="337" spans="1:19" x14ac:dyDescent="0.35">
      <c r="A337" s="1">
        <v>45632</v>
      </c>
      <c r="B337" t="s">
        <v>15</v>
      </c>
      <c r="C337" t="s">
        <v>41</v>
      </c>
      <c r="D337">
        <v>132</v>
      </c>
      <c r="E337" t="s">
        <v>47</v>
      </c>
      <c r="F337">
        <v>123</v>
      </c>
      <c r="G337" t="s">
        <v>69</v>
      </c>
      <c r="I337">
        <v>19544</v>
      </c>
      <c r="J337" t="s">
        <v>115</v>
      </c>
      <c r="K337" t="s">
        <v>159</v>
      </c>
      <c r="M337" t="str">
        <f>Table1[[#This Row],[Winner]]&amp;"/"&amp;Table1[[#This Row],[Lost]]</f>
        <v>Indiana Pacers/Chicago Bulls</v>
      </c>
      <c r="N337" t="str">
        <f t="shared" si="31"/>
        <v>Indiana Pacers</v>
      </c>
      <c r="O337">
        <f t="shared" si="32"/>
        <v>132</v>
      </c>
      <c r="P337" s="8">
        <f t="shared" si="33"/>
        <v>9</v>
      </c>
      <c r="Q337" t="str">
        <f t="shared" si="34"/>
        <v>Chicago Bulls</v>
      </c>
      <c r="R337">
        <f t="shared" si="35"/>
        <v>123</v>
      </c>
      <c r="S337" s="3">
        <f t="shared" si="36"/>
        <v>-9</v>
      </c>
    </row>
    <row r="338" spans="1:19" x14ac:dyDescent="0.35">
      <c r="A338" s="1">
        <v>45632</v>
      </c>
      <c r="B338" t="s">
        <v>15</v>
      </c>
      <c r="C338" t="s">
        <v>62</v>
      </c>
      <c r="D338">
        <v>140</v>
      </c>
      <c r="E338" t="s">
        <v>52</v>
      </c>
      <c r="F338">
        <v>113</v>
      </c>
      <c r="G338" t="s">
        <v>69</v>
      </c>
      <c r="I338">
        <v>16796</v>
      </c>
      <c r="J338" t="s">
        <v>88</v>
      </c>
      <c r="K338" t="s">
        <v>160</v>
      </c>
      <c r="M338" t="str">
        <f>Table1[[#This Row],[Winner]]&amp;"/"&amp;Table1[[#This Row],[Lost]]</f>
        <v>Sacramento Kings/San Antonio Spurs</v>
      </c>
      <c r="N338" t="str">
        <f t="shared" si="31"/>
        <v>Sacramento Kings</v>
      </c>
      <c r="O338">
        <f t="shared" si="32"/>
        <v>140</v>
      </c>
      <c r="P338" s="8">
        <f t="shared" si="33"/>
        <v>27</v>
      </c>
      <c r="Q338" t="str">
        <f t="shared" si="34"/>
        <v>San Antonio Spurs</v>
      </c>
      <c r="R338">
        <f t="shared" si="35"/>
        <v>113</v>
      </c>
      <c r="S338" s="3">
        <f t="shared" si="36"/>
        <v>-27</v>
      </c>
    </row>
    <row r="339" spans="1:19" x14ac:dyDescent="0.35">
      <c r="A339" s="1">
        <v>45632</v>
      </c>
      <c r="B339" t="s">
        <v>13</v>
      </c>
      <c r="C339" t="s">
        <v>40</v>
      </c>
      <c r="D339">
        <v>107</v>
      </c>
      <c r="E339" t="s">
        <v>50</v>
      </c>
      <c r="F339">
        <v>90</v>
      </c>
      <c r="G339" t="s">
        <v>69</v>
      </c>
      <c r="I339">
        <v>18064</v>
      </c>
      <c r="J339" t="s">
        <v>78</v>
      </c>
      <c r="K339" t="s">
        <v>165</v>
      </c>
      <c r="M339" t="str">
        <f>Table1[[#This Row],[Winner]]&amp;"/"&amp;Table1[[#This Row],[Lost]]</f>
        <v>Minnesota Timberwolves/Golden State Warriors</v>
      </c>
      <c r="N339" t="str">
        <f t="shared" si="31"/>
        <v>Minnesota Timberwolves</v>
      </c>
      <c r="O339">
        <f t="shared" si="32"/>
        <v>107</v>
      </c>
      <c r="P339" s="8">
        <f t="shared" si="33"/>
        <v>17</v>
      </c>
      <c r="Q339" t="str">
        <f t="shared" si="34"/>
        <v>Golden State Warriors</v>
      </c>
      <c r="R339">
        <f t="shared" si="35"/>
        <v>90</v>
      </c>
      <c r="S339" s="3">
        <f t="shared" si="36"/>
        <v>-17</v>
      </c>
    </row>
    <row r="340" spans="1:19" x14ac:dyDescent="0.35">
      <c r="A340" s="1">
        <v>45632</v>
      </c>
      <c r="B340" t="s">
        <v>13</v>
      </c>
      <c r="C340" t="s">
        <v>66</v>
      </c>
      <c r="D340">
        <v>141</v>
      </c>
      <c r="E340" t="s">
        <v>67</v>
      </c>
      <c r="F340">
        <v>99</v>
      </c>
      <c r="G340" t="s">
        <v>69</v>
      </c>
      <c r="I340">
        <v>16446</v>
      </c>
      <c r="J340" t="s">
        <v>89</v>
      </c>
      <c r="K340" t="s">
        <v>147</v>
      </c>
      <c r="M340" t="str">
        <f>Table1[[#This Row],[Winner]]&amp;"/"&amp;Table1[[#This Row],[Lost]]</f>
        <v>Utah Jazz/Portland Trail Blazers</v>
      </c>
      <c r="N340" t="str">
        <f t="shared" si="31"/>
        <v>Utah Jazz</v>
      </c>
      <c r="O340">
        <f t="shared" si="32"/>
        <v>141</v>
      </c>
      <c r="P340" s="8">
        <f t="shared" si="33"/>
        <v>42</v>
      </c>
      <c r="Q340" t="str">
        <f t="shared" si="34"/>
        <v>Portland Trail Blazers</v>
      </c>
      <c r="R340">
        <f t="shared" si="35"/>
        <v>99</v>
      </c>
      <c r="S340" s="3">
        <f t="shared" si="36"/>
        <v>-42</v>
      </c>
    </row>
    <row r="341" spans="1:19" x14ac:dyDescent="0.35">
      <c r="A341" s="1">
        <v>45633</v>
      </c>
      <c r="B341" t="s">
        <v>33</v>
      </c>
      <c r="C341" t="s">
        <v>45</v>
      </c>
      <c r="D341">
        <v>116</v>
      </c>
      <c r="E341" t="s">
        <v>46</v>
      </c>
      <c r="F341">
        <v>102</v>
      </c>
      <c r="G341" t="s">
        <v>69</v>
      </c>
      <c r="I341">
        <v>18832</v>
      </c>
      <c r="J341" t="s">
        <v>109</v>
      </c>
      <c r="K341" t="s">
        <v>156</v>
      </c>
      <c r="M341" t="str">
        <f>Table1[[#This Row],[Winner]]&amp;"/"&amp;Table1[[#This Row],[Lost]]</f>
        <v>Cleveland Cavaliers/Charlotte Hornets</v>
      </c>
      <c r="N341" t="str">
        <f t="shared" si="31"/>
        <v>Cleveland Cavaliers</v>
      </c>
      <c r="O341">
        <f t="shared" si="32"/>
        <v>116</v>
      </c>
      <c r="P341" s="8">
        <f t="shared" si="33"/>
        <v>14</v>
      </c>
      <c r="Q341" t="str">
        <f t="shared" si="34"/>
        <v>Charlotte Hornets</v>
      </c>
      <c r="R341">
        <f t="shared" si="35"/>
        <v>102</v>
      </c>
      <c r="S341" s="3">
        <f t="shared" si="36"/>
        <v>-14</v>
      </c>
    </row>
    <row r="342" spans="1:19" x14ac:dyDescent="0.35">
      <c r="A342" s="1">
        <v>45633</v>
      </c>
      <c r="B342" t="s">
        <v>14</v>
      </c>
      <c r="C342" t="s">
        <v>53</v>
      </c>
      <c r="D342">
        <v>119</v>
      </c>
      <c r="E342" t="s">
        <v>56</v>
      </c>
      <c r="F342">
        <v>109</v>
      </c>
      <c r="G342" t="s">
        <v>69</v>
      </c>
      <c r="I342">
        <v>15718</v>
      </c>
      <c r="J342" t="s">
        <v>82</v>
      </c>
      <c r="K342" t="s">
        <v>144</v>
      </c>
      <c r="M342" t="str">
        <f>Table1[[#This Row],[Winner]]&amp;"/"&amp;Table1[[#This Row],[Lost]]</f>
        <v>Oklahoma City Thunder/New Orleans Pelicans</v>
      </c>
      <c r="N342" t="str">
        <f t="shared" si="31"/>
        <v>Oklahoma City Thunder</v>
      </c>
      <c r="O342">
        <f t="shared" si="32"/>
        <v>119</v>
      </c>
      <c r="P342" s="8">
        <f t="shared" si="33"/>
        <v>10</v>
      </c>
      <c r="Q342" t="str">
        <f t="shared" si="34"/>
        <v>New Orleans Pelicans</v>
      </c>
      <c r="R342">
        <f t="shared" si="35"/>
        <v>109</v>
      </c>
      <c r="S342" s="3">
        <f t="shared" si="36"/>
        <v>-10</v>
      </c>
    </row>
    <row r="343" spans="1:19" x14ac:dyDescent="0.35">
      <c r="A343" s="1">
        <v>45633</v>
      </c>
      <c r="B343" t="s">
        <v>14</v>
      </c>
      <c r="C343" t="s">
        <v>65</v>
      </c>
      <c r="D343">
        <v>113</v>
      </c>
      <c r="E343" t="s">
        <v>64</v>
      </c>
      <c r="F343">
        <v>122</v>
      </c>
      <c r="G343" t="s">
        <v>69</v>
      </c>
      <c r="I343">
        <v>16182</v>
      </c>
      <c r="J343" t="s">
        <v>83</v>
      </c>
      <c r="K343" t="s">
        <v>148</v>
      </c>
      <c r="M343" t="str">
        <f>Table1[[#This Row],[Winner]]&amp;"/"&amp;Table1[[#This Row],[Lost]]</f>
        <v>Washington Wizards/Denver Nuggets</v>
      </c>
      <c r="N343" t="str">
        <f t="shared" si="31"/>
        <v>Washington Wizards</v>
      </c>
      <c r="O343">
        <f t="shared" si="32"/>
        <v>122</v>
      </c>
      <c r="P343" s="8">
        <f t="shared" si="33"/>
        <v>9</v>
      </c>
      <c r="Q343" t="str">
        <f t="shared" si="34"/>
        <v>Denver Nuggets</v>
      </c>
      <c r="R343">
        <f t="shared" si="35"/>
        <v>113</v>
      </c>
      <c r="S343" s="3">
        <f t="shared" si="36"/>
        <v>-9</v>
      </c>
    </row>
    <row r="344" spans="1:19" x14ac:dyDescent="0.35">
      <c r="A344" s="1">
        <v>45633</v>
      </c>
      <c r="B344" t="s">
        <v>12</v>
      </c>
      <c r="C344" t="s">
        <v>55</v>
      </c>
      <c r="D344">
        <v>120</v>
      </c>
      <c r="E344" t="s">
        <v>39</v>
      </c>
      <c r="F344">
        <v>111</v>
      </c>
      <c r="G344" t="s">
        <v>69</v>
      </c>
      <c r="I344">
        <v>19812</v>
      </c>
      <c r="J344" t="s">
        <v>99</v>
      </c>
      <c r="K344" t="s">
        <v>154</v>
      </c>
      <c r="M344" t="str">
        <f>Table1[[#This Row],[Winner]]&amp;"/"&amp;Table1[[#This Row],[Lost]]</f>
        <v>Detroit Pistons/New York Knicks</v>
      </c>
      <c r="N344" t="str">
        <f t="shared" si="31"/>
        <v>Detroit Pistons</v>
      </c>
      <c r="O344">
        <f t="shared" si="32"/>
        <v>120</v>
      </c>
      <c r="P344" s="8">
        <f t="shared" si="33"/>
        <v>9</v>
      </c>
      <c r="Q344" t="str">
        <f t="shared" si="34"/>
        <v>New York Knicks</v>
      </c>
      <c r="R344">
        <f t="shared" si="35"/>
        <v>111</v>
      </c>
      <c r="S344" s="3">
        <f t="shared" si="36"/>
        <v>-9</v>
      </c>
    </row>
    <row r="345" spans="1:19" x14ac:dyDescent="0.35">
      <c r="A345" s="1">
        <v>45633</v>
      </c>
      <c r="B345" t="s">
        <v>12</v>
      </c>
      <c r="C345" t="s">
        <v>61</v>
      </c>
      <c r="D345">
        <v>125</v>
      </c>
      <c r="E345" t="s">
        <v>59</v>
      </c>
      <c r="F345">
        <v>118</v>
      </c>
      <c r="G345" t="s">
        <v>69</v>
      </c>
      <c r="I345">
        <v>19625</v>
      </c>
      <c r="J345" t="s">
        <v>80</v>
      </c>
      <c r="K345" t="s">
        <v>142</v>
      </c>
      <c r="M345" t="str">
        <f>Table1[[#This Row],[Winner]]&amp;"/"&amp;Table1[[#This Row],[Lost]]</f>
        <v>Dallas Mavericks/Toronto Raptors</v>
      </c>
      <c r="N345" t="str">
        <f t="shared" si="31"/>
        <v>Dallas Mavericks</v>
      </c>
      <c r="O345">
        <f t="shared" si="32"/>
        <v>125</v>
      </c>
      <c r="P345" s="8">
        <f t="shared" si="33"/>
        <v>7</v>
      </c>
      <c r="Q345" t="str">
        <f t="shared" si="34"/>
        <v>Toronto Raptors</v>
      </c>
      <c r="R345">
        <f t="shared" si="35"/>
        <v>118</v>
      </c>
      <c r="S345" s="3">
        <f t="shared" si="36"/>
        <v>-7</v>
      </c>
    </row>
    <row r="346" spans="1:19" x14ac:dyDescent="0.35">
      <c r="A346" s="1">
        <v>45633</v>
      </c>
      <c r="B346" t="s">
        <v>15</v>
      </c>
      <c r="C346" t="s">
        <v>48</v>
      </c>
      <c r="D346">
        <v>127</v>
      </c>
      <c r="E346" t="s">
        <v>51</v>
      </c>
      <c r="F346">
        <v>121</v>
      </c>
      <c r="G346" t="s">
        <v>69</v>
      </c>
      <c r="I346">
        <v>19156</v>
      </c>
      <c r="J346" t="s">
        <v>79</v>
      </c>
      <c r="K346" t="s">
        <v>136</v>
      </c>
      <c r="M346" t="str">
        <f>Table1[[#This Row],[Winner]]&amp;"/"&amp;Table1[[#This Row],[Lost]]</f>
        <v>Memphis Grizzlies/Boston Celtics</v>
      </c>
      <c r="N346" t="str">
        <f t="shared" si="31"/>
        <v>Memphis Grizzlies</v>
      </c>
      <c r="O346">
        <f t="shared" si="32"/>
        <v>127</v>
      </c>
      <c r="P346" s="8">
        <f t="shared" si="33"/>
        <v>6</v>
      </c>
      <c r="Q346" t="str">
        <f t="shared" si="34"/>
        <v>Boston Celtics</v>
      </c>
      <c r="R346">
        <f t="shared" si="35"/>
        <v>121</v>
      </c>
      <c r="S346" s="3">
        <f t="shared" si="36"/>
        <v>-6</v>
      </c>
    </row>
    <row r="347" spans="1:19" x14ac:dyDescent="0.35">
      <c r="A347" s="1">
        <v>45633</v>
      </c>
      <c r="B347" t="s">
        <v>15</v>
      </c>
      <c r="C347" t="s">
        <v>49</v>
      </c>
      <c r="D347">
        <v>111</v>
      </c>
      <c r="E347" t="s">
        <v>58</v>
      </c>
      <c r="F347">
        <v>121</v>
      </c>
      <c r="G347" t="s">
        <v>69</v>
      </c>
      <c r="I347">
        <v>19600</v>
      </c>
      <c r="J347" t="s">
        <v>88</v>
      </c>
      <c r="K347" t="s">
        <v>140</v>
      </c>
      <c r="M347" t="str">
        <f>Table1[[#This Row],[Winner]]&amp;"/"&amp;Table1[[#This Row],[Lost]]</f>
        <v>Miami Heat/Phoenix Suns</v>
      </c>
      <c r="N347" t="str">
        <f t="shared" si="31"/>
        <v>Miami Heat</v>
      </c>
      <c r="O347">
        <f t="shared" si="32"/>
        <v>121</v>
      </c>
      <c r="P347" s="8">
        <f t="shared" si="33"/>
        <v>10</v>
      </c>
      <c r="Q347" t="str">
        <f t="shared" si="34"/>
        <v>Phoenix Suns</v>
      </c>
      <c r="R347">
        <f t="shared" si="35"/>
        <v>111</v>
      </c>
      <c r="S347" s="3">
        <f t="shared" si="36"/>
        <v>-10</v>
      </c>
    </row>
    <row r="348" spans="1:19" x14ac:dyDescent="0.35">
      <c r="A348" s="1">
        <v>45634</v>
      </c>
      <c r="B348" t="s">
        <v>33</v>
      </c>
      <c r="C348" t="s">
        <v>54</v>
      </c>
      <c r="D348">
        <v>108</v>
      </c>
      <c r="E348" t="s">
        <v>47</v>
      </c>
      <c r="F348">
        <v>100</v>
      </c>
      <c r="G348" t="s">
        <v>69</v>
      </c>
      <c r="I348">
        <v>18837</v>
      </c>
      <c r="J348" t="s">
        <v>84</v>
      </c>
      <c r="K348" t="s">
        <v>159</v>
      </c>
      <c r="M348" t="str">
        <f>Table1[[#This Row],[Winner]]&amp;"/"&amp;Table1[[#This Row],[Lost]]</f>
        <v>Philadelphia 76ers/Chicago Bulls</v>
      </c>
      <c r="N348" t="str">
        <f t="shared" si="31"/>
        <v>Philadelphia 76ers</v>
      </c>
      <c r="O348">
        <f t="shared" si="32"/>
        <v>108</v>
      </c>
      <c r="P348" s="8">
        <f t="shared" si="33"/>
        <v>8</v>
      </c>
      <c r="Q348" t="str">
        <f t="shared" si="34"/>
        <v>Chicago Bulls</v>
      </c>
      <c r="R348">
        <f t="shared" si="35"/>
        <v>100</v>
      </c>
      <c r="S348" s="3">
        <f t="shared" si="36"/>
        <v>-8</v>
      </c>
    </row>
    <row r="349" spans="1:19" x14ac:dyDescent="0.35">
      <c r="A349" s="1">
        <v>45634</v>
      </c>
      <c r="B349" t="s">
        <v>21</v>
      </c>
      <c r="C349" t="s">
        <v>44</v>
      </c>
      <c r="D349">
        <v>118</v>
      </c>
      <c r="E349" t="s">
        <v>42</v>
      </c>
      <c r="F349">
        <v>113</v>
      </c>
      <c r="G349" t="s">
        <v>69</v>
      </c>
      <c r="I349">
        <v>17926</v>
      </c>
      <c r="J349" t="s">
        <v>94</v>
      </c>
      <c r="K349" t="s">
        <v>163</v>
      </c>
      <c r="M349" t="str">
        <f>Table1[[#This Row],[Winner]]&amp;"/"&amp;Table1[[#This Row],[Lost]]</f>
        <v>Milwaukee Bucks/Brooklyn Nets</v>
      </c>
      <c r="N349" t="str">
        <f t="shared" si="31"/>
        <v>Milwaukee Bucks</v>
      </c>
      <c r="O349">
        <f t="shared" si="32"/>
        <v>118</v>
      </c>
      <c r="P349" s="8">
        <f t="shared" si="33"/>
        <v>5</v>
      </c>
      <c r="Q349" t="str">
        <f t="shared" si="34"/>
        <v>Brooklyn Nets</v>
      </c>
      <c r="R349">
        <f t="shared" si="35"/>
        <v>113</v>
      </c>
      <c r="S349" s="3">
        <f t="shared" si="36"/>
        <v>-5</v>
      </c>
    </row>
    <row r="350" spans="1:19" x14ac:dyDescent="0.35">
      <c r="A350" s="1">
        <v>45634</v>
      </c>
      <c r="B350" t="s">
        <v>18</v>
      </c>
      <c r="C350" t="s">
        <v>46</v>
      </c>
      <c r="D350">
        <v>113</v>
      </c>
      <c r="E350" t="s">
        <v>41</v>
      </c>
      <c r="F350">
        <v>109</v>
      </c>
      <c r="G350" t="s">
        <v>69</v>
      </c>
      <c r="I350">
        <v>17274</v>
      </c>
      <c r="J350" t="s">
        <v>83</v>
      </c>
      <c r="K350" t="s">
        <v>162</v>
      </c>
      <c r="M350" t="str">
        <f>Table1[[#This Row],[Winner]]&amp;"/"&amp;Table1[[#This Row],[Lost]]</f>
        <v>Charlotte Hornets/Indiana Pacers</v>
      </c>
      <c r="N350" t="str">
        <f t="shared" si="31"/>
        <v>Charlotte Hornets</v>
      </c>
      <c r="O350">
        <f t="shared" si="32"/>
        <v>113</v>
      </c>
      <c r="P350" s="8">
        <f t="shared" si="33"/>
        <v>4</v>
      </c>
      <c r="Q350" t="str">
        <f t="shared" si="34"/>
        <v>Indiana Pacers</v>
      </c>
      <c r="R350">
        <f t="shared" si="35"/>
        <v>109</v>
      </c>
      <c r="S350" s="3">
        <f t="shared" si="36"/>
        <v>-4</v>
      </c>
    </row>
    <row r="351" spans="1:19" x14ac:dyDescent="0.35">
      <c r="A351" s="1">
        <v>45634</v>
      </c>
      <c r="B351" t="s">
        <v>22</v>
      </c>
      <c r="C351" t="s">
        <v>65</v>
      </c>
      <c r="D351">
        <v>141</v>
      </c>
      <c r="E351" t="s">
        <v>63</v>
      </c>
      <c r="F351">
        <v>111</v>
      </c>
      <c r="G351" t="s">
        <v>69</v>
      </c>
      <c r="I351">
        <v>16137</v>
      </c>
      <c r="J351" t="s">
        <v>109</v>
      </c>
      <c r="K351" t="s">
        <v>139</v>
      </c>
      <c r="M351" t="str">
        <f>Table1[[#This Row],[Winner]]&amp;"/"&amp;Table1[[#This Row],[Lost]]</f>
        <v>Denver Nuggets/Atlanta Hawks</v>
      </c>
      <c r="N351" t="str">
        <f t="shared" si="31"/>
        <v>Denver Nuggets</v>
      </c>
      <c r="O351">
        <f t="shared" si="32"/>
        <v>141</v>
      </c>
      <c r="P351" s="8">
        <f t="shared" si="33"/>
        <v>30</v>
      </c>
      <c r="Q351" t="str">
        <f t="shared" si="34"/>
        <v>Atlanta Hawks</v>
      </c>
      <c r="R351">
        <f t="shared" si="35"/>
        <v>111</v>
      </c>
      <c r="S351" s="3">
        <f t="shared" si="36"/>
        <v>-30</v>
      </c>
    </row>
    <row r="352" spans="1:19" x14ac:dyDescent="0.35">
      <c r="A352" s="1">
        <v>45634</v>
      </c>
      <c r="B352" t="s">
        <v>22</v>
      </c>
      <c r="C352" t="s">
        <v>45</v>
      </c>
      <c r="D352">
        <v>113</v>
      </c>
      <c r="E352" t="s">
        <v>58</v>
      </c>
      <c r="F352">
        <v>122</v>
      </c>
      <c r="G352" t="s">
        <v>69</v>
      </c>
      <c r="I352">
        <v>19600</v>
      </c>
      <c r="K352" t="s">
        <v>140</v>
      </c>
      <c r="M352" t="str">
        <f>Table1[[#This Row],[Winner]]&amp;"/"&amp;Table1[[#This Row],[Lost]]</f>
        <v>Miami Heat/Cleveland Cavaliers</v>
      </c>
      <c r="N352" t="str">
        <f t="shared" si="31"/>
        <v>Miami Heat</v>
      </c>
      <c r="O352">
        <f t="shared" si="32"/>
        <v>122</v>
      </c>
      <c r="P352" s="8">
        <f t="shared" si="33"/>
        <v>9</v>
      </c>
      <c r="Q352" t="str">
        <f t="shared" si="34"/>
        <v>Cleveland Cavaliers</v>
      </c>
      <c r="R352">
        <f t="shared" si="35"/>
        <v>113</v>
      </c>
      <c r="S352" s="3">
        <f t="shared" si="36"/>
        <v>-9</v>
      </c>
    </row>
    <row r="353" spans="1:19" x14ac:dyDescent="0.35">
      <c r="A353" s="1">
        <v>45634</v>
      </c>
      <c r="B353" t="s">
        <v>34</v>
      </c>
      <c r="C353" t="s">
        <v>49</v>
      </c>
      <c r="D353">
        <v>110</v>
      </c>
      <c r="E353" t="s">
        <v>43</v>
      </c>
      <c r="F353">
        <v>115</v>
      </c>
      <c r="G353" t="s">
        <v>69</v>
      </c>
      <c r="I353">
        <v>18311</v>
      </c>
      <c r="J353" t="s">
        <v>74</v>
      </c>
      <c r="K353" t="s">
        <v>152</v>
      </c>
      <c r="M353" t="str">
        <f>Table1[[#This Row],[Winner]]&amp;"/"&amp;Table1[[#This Row],[Lost]]</f>
        <v>Orlando Magic/Phoenix Suns</v>
      </c>
      <c r="N353" t="str">
        <f t="shared" si="31"/>
        <v>Orlando Magic</v>
      </c>
      <c r="O353">
        <f t="shared" si="32"/>
        <v>115</v>
      </c>
      <c r="P353" s="8">
        <f t="shared" si="33"/>
        <v>5</v>
      </c>
      <c r="Q353" t="str">
        <f t="shared" si="34"/>
        <v>Phoenix Suns</v>
      </c>
      <c r="R353">
        <f t="shared" si="35"/>
        <v>110</v>
      </c>
      <c r="S353" s="3">
        <f t="shared" si="36"/>
        <v>-5</v>
      </c>
    </row>
    <row r="354" spans="1:19" x14ac:dyDescent="0.35">
      <c r="A354" s="1">
        <v>45634</v>
      </c>
      <c r="B354" t="s">
        <v>14</v>
      </c>
      <c r="C354" t="s">
        <v>56</v>
      </c>
      <c r="D354">
        <v>116</v>
      </c>
      <c r="E354" t="s">
        <v>52</v>
      </c>
      <c r="F354">
        <v>121</v>
      </c>
      <c r="G354" t="s">
        <v>69</v>
      </c>
      <c r="I354">
        <v>16840</v>
      </c>
      <c r="J354" t="s">
        <v>79</v>
      </c>
      <c r="K354" t="s">
        <v>160</v>
      </c>
      <c r="M354" t="str">
        <f>Table1[[#This Row],[Winner]]&amp;"/"&amp;Table1[[#This Row],[Lost]]</f>
        <v>San Antonio Spurs/New Orleans Pelicans</v>
      </c>
      <c r="N354" t="str">
        <f t="shared" si="31"/>
        <v>San Antonio Spurs</v>
      </c>
      <c r="O354">
        <f t="shared" si="32"/>
        <v>121</v>
      </c>
      <c r="P354" s="8">
        <f t="shared" si="33"/>
        <v>5</v>
      </c>
      <c r="Q354" t="str">
        <f t="shared" si="34"/>
        <v>New Orleans Pelicans</v>
      </c>
      <c r="R354">
        <f t="shared" si="35"/>
        <v>116</v>
      </c>
      <c r="S354" s="3">
        <f t="shared" si="36"/>
        <v>-5</v>
      </c>
    </row>
    <row r="355" spans="1:19" x14ac:dyDescent="0.35">
      <c r="A355" s="1">
        <v>45634</v>
      </c>
      <c r="B355" t="s">
        <v>14</v>
      </c>
      <c r="C355" t="s">
        <v>48</v>
      </c>
      <c r="D355">
        <v>140</v>
      </c>
      <c r="E355" t="s">
        <v>64</v>
      </c>
      <c r="F355">
        <v>112</v>
      </c>
      <c r="G355" t="s">
        <v>69</v>
      </c>
      <c r="I355">
        <v>15012</v>
      </c>
      <c r="J355" t="s">
        <v>78</v>
      </c>
      <c r="K355" t="s">
        <v>148</v>
      </c>
      <c r="M355" t="str">
        <f>Table1[[#This Row],[Winner]]&amp;"/"&amp;Table1[[#This Row],[Lost]]</f>
        <v>Memphis Grizzlies/Washington Wizards</v>
      </c>
      <c r="N355" t="str">
        <f t="shared" si="31"/>
        <v>Memphis Grizzlies</v>
      </c>
      <c r="O355">
        <f t="shared" si="32"/>
        <v>140</v>
      </c>
      <c r="P355" s="8">
        <f t="shared" si="33"/>
        <v>28</v>
      </c>
      <c r="Q355" t="str">
        <f t="shared" si="34"/>
        <v>Washington Wizards</v>
      </c>
      <c r="R355">
        <f t="shared" si="35"/>
        <v>112</v>
      </c>
      <c r="S355" s="3">
        <f t="shared" si="36"/>
        <v>-28</v>
      </c>
    </row>
    <row r="356" spans="1:19" x14ac:dyDescent="0.35">
      <c r="A356" s="1">
        <v>45634</v>
      </c>
      <c r="B356" t="s">
        <v>19</v>
      </c>
      <c r="C356" t="s">
        <v>40</v>
      </c>
      <c r="D356">
        <v>106</v>
      </c>
      <c r="E356" t="s">
        <v>50</v>
      </c>
      <c r="F356">
        <v>114</v>
      </c>
      <c r="G356" t="s">
        <v>69</v>
      </c>
      <c r="I356">
        <v>18064</v>
      </c>
      <c r="J356" t="s">
        <v>78</v>
      </c>
      <c r="K356" t="s">
        <v>165</v>
      </c>
      <c r="M356" t="str">
        <f>Table1[[#This Row],[Winner]]&amp;"/"&amp;Table1[[#This Row],[Lost]]</f>
        <v>Golden State Warriors/Minnesota Timberwolves</v>
      </c>
      <c r="N356" t="str">
        <f t="shared" si="31"/>
        <v>Golden State Warriors</v>
      </c>
      <c r="O356">
        <f t="shared" si="32"/>
        <v>114</v>
      </c>
      <c r="P356" s="8">
        <f t="shared" si="33"/>
        <v>8</v>
      </c>
      <c r="Q356" t="str">
        <f t="shared" si="34"/>
        <v>Minnesota Timberwolves</v>
      </c>
      <c r="R356">
        <f t="shared" si="35"/>
        <v>106</v>
      </c>
      <c r="S356" s="3">
        <f t="shared" si="36"/>
        <v>-8</v>
      </c>
    </row>
    <row r="357" spans="1:19" x14ac:dyDescent="0.35">
      <c r="A357" s="1">
        <v>45634</v>
      </c>
      <c r="B357" t="s">
        <v>16</v>
      </c>
      <c r="C357" t="s">
        <v>60</v>
      </c>
      <c r="D357">
        <v>117</v>
      </c>
      <c r="E357" t="s">
        <v>57</v>
      </c>
      <c r="F357">
        <v>106</v>
      </c>
      <c r="G357" t="s">
        <v>69</v>
      </c>
      <c r="I357">
        <v>14782</v>
      </c>
      <c r="J357" t="s">
        <v>88</v>
      </c>
      <c r="K357" t="s">
        <v>146</v>
      </c>
      <c r="M357" t="str">
        <f>Table1[[#This Row],[Winner]]&amp;"/"&amp;Table1[[#This Row],[Lost]]</f>
        <v>Houston Rockets/Los Angeles Clippers</v>
      </c>
      <c r="N357" t="str">
        <f t="shared" si="31"/>
        <v>Houston Rockets</v>
      </c>
      <c r="O357">
        <f t="shared" si="32"/>
        <v>117</v>
      </c>
      <c r="P357" s="8">
        <f t="shared" si="33"/>
        <v>11</v>
      </c>
      <c r="Q357" t="str">
        <f t="shared" si="34"/>
        <v>Los Angeles Clippers</v>
      </c>
      <c r="R357">
        <f t="shared" si="35"/>
        <v>106</v>
      </c>
      <c r="S357" s="3">
        <f t="shared" si="36"/>
        <v>-11</v>
      </c>
    </row>
    <row r="358" spans="1:19" x14ac:dyDescent="0.35">
      <c r="A358" s="1">
        <v>45634</v>
      </c>
      <c r="B358" t="s">
        <v>16</v>
      </c>
      <c r="C358" t="s">
        <v>66</v>
      </c>
      <c r="D358">
        <v>97</v>
      </c>
      <c r="E358" t="s">
        <v>62</v>
      </c>
      <c r="F358">
        <v>141</v>
      </c>
      <c r="G358" t="s">
        <v>69</v>
      </c>
      <c r="I358">
        <v>15706</v>
      </c>
      <c r="J358" t="s">
        <v>92</v>
      </c>
      <c r="K358" t="s">
        <v>150</v>
      </c>
      <c r="M358" t="str">
        <f>Table1[[#This Row],[Winner]]&amp;"/"&amp;Table1[[#This Row],[Lost]]</f>
        <v>Sacramento Kings/Utah Jazz</v>
      </c>
      <c r="N358" t="str">
        <f t="shared" si="31"/>
        <v>Sacramento Kings</v>
      </c>
      <c r="O358">
        <f t="shared" si="32"/>
        <v>141</v>
      </c>
      <c r="P358" s="8">
        <f t="shared" si="33"/>
        <v>44</v>
      </c>
      <c r="Q358" t="str">
        <f t="shared" si="34"/>
        <v>Utah Jazz</v>
      </c>
      <c r="R358">
        <f t="shared" si="35"/>
        <v>97</v>
      </c>
      <c r="S358" s="3">
        <f t="shared" si="36"/>
        <v>-44</v>
      </c>
    </row>
    <row r="359" spans="1:19" x14ac:dyDescent="0.35">
      <c r="A359" s="1">
        <v>45634</v>
      </c>
      <c r="B359" t="s">
        <v>17</v>
      </c>
      <c r="C359" t="s">
        <v>67</v>
      </c>
      <c r="D359">
        <v>98</v>
      </c>
      <c r="E359" t="s">
        <v>68</v>
      </c>
      <c r="F359">
        <v>107</v>
      </c>
      <c r="G359" t="s">
        <v>69</v>
      </c>
      <c r="I359">
        <v>18997</v>
      </c>
      <c r="J359" t="s">
        <v>89</v>
      </c>
      <c r="K359" t="s">
        <v>137</v>
      </c>
      <c r="M359" t="str">
        <f>Table1[[#This Row],[Winner]]&amp;"/"&amp;Table1[[#This Row],[Lost]]</f>
        <v>Los Angeles Lakers/Portland Trail Blazers</v>
      </c>
      <c r="N359" t="str">
        <f t="shared" si="31"/>
        <v>Los Angeles Lakers</v>
      </c>
      <c r="O359">
        <f t="shared" si="32"/>
        <v>107</v>
      </c>
      <c r="P359" s="8">
        <f t="shared" si="33"/>
        <v>9</v>
      </c>
      <c r="Q359" t="str">
        <f t="shared" si="34"/>
        <v>Portland Trail Blazers</v>
      </c>
      <c r="R359">
        <f t="shared" si="35"/>
        <v>98</v>
      </c>
      <c r="S359" s="3">
        <f t="shared" si="36"/>
        <v>-9</v>
      </c>
    </row>
    <row r="360" spans="1:19" x14ac:dyDescent="0.35">
      <c r="A360" s="1">
        <v>45635</v>
      </c>
      <c r="B360" t="s">
        <v>12</v>
      </c>
      <c r="C360" t="s">
        <v>39</v>
      </c>
      <c r="D360">
        <v>113</v>
      </c>
      <c r="E360" t="s">
        <v>59</v>
      </c>
      <c r="F360">
        <v>108</v>
      </c>
      <c r="G360" t="s">
        <v>69</v>
      </c>
      <c r="I360">
        <v>18284</v>
      </c>
      <c r="J360" t="s">
        <v>82</v>
      </c>
      <c r="K360" t="s">
        <v>142</v>
      </c>
      <c r="M360" t="str">
        <f>Table1[[#This Row],[Winner]]&amp;"/"&amp;Table1[[#This Row],[Lost]]</f>
        <v>New York Knicks/Toronto Raptors</v>
      </c>
      <c r="N360" t="str">
        <f t="shared" si="31"/>
        <v>New York Knicks</v>
      </c>
      <c r="O360">
        <f t="shared" si="32"/>
        <v>113</v>
      </c>
      <c r="P360" s="8">
        <f t="shared" si="33"/>
        <v>5</v>
      </c>
      <c r="Q360" t="str">
        <f t="shared" si="34"/>
        <v>Toronto Raptors</v>
      </c>
      <c r="R360">
        <f t="shared" si="35"/>
        <v>108</v>
      </c>
      <c r="S360" s="3">
        <f t="shared" si="36"/>
        <v>-5</v>
      </c>
    </row>
    <row r="361" spans="1:19" x14ac:dyDescent="0.35">
      <c r="A361" s="1">
        <v>45636</v>
      </c>
      <c r="B361" t="s">
        <v>14</v>
      </c>
      <c r="C361" t="s">
        <v>43</v>
      </c>
      <c r="D361">
        <v>109</v>
      </c>
      <c r="E361" t="s">
        <v>44</v>
      </c>
      <c r="F361">
        <v>114</v>
      </c>
      <c r="G361" t="s">
        <v>69</v>
      </c>
      <c r="I361">
        <v>17341</v>
      </c>
      <c r="J361" t="s">
        <v>95</v>
      </c>
      <c r="K361" t="s">
        <v>155</v>
      </c>
      <c r="L361" t="s">
        <v>170</v>
      </c>
      <c r="M361" t="str">
        <f>Table1[[#This Row],[Winner]]&amp;"/"&amp;Table1[[#This Row],[Lost]]</f>
        <v>Milwaukee Bucks/Orlando Magic</v>
      </c>
      <c r="N361" t="str">
        <f t="shared" si="31"/>
        <v>Milwaukee Bucks</v>
      </c>
      <c r="O361">
        <f t="shared" si="32"/>
        <v>114</v>
      </c>
      <c r="P361" s="8">
        <f t="shared" si="33"/>
        <v>5</v>
      </c>
      <c r="Q361" t="str">
        <f t="shared" si="34"/>
        <v>Orlando Magic</v>
      </c>
      <c r="R361">
        <f t="shared" si="35"/>
        <v>109</v>
      </c>
      <c r="S361" s="3">
        <f t="shared" si="36"/>
        <v>-5</v>
      </c>
    </row>
    <row r="362" spans="1:19" x14ac:dyDescent="0.35">
      <c r="A362" s="1">
        <v>45636</v>
      </c>
      <c r="B362" t="s">
        <v>17</v>
      </c>
      <c r="C362" t="s">
        <v>61</v>
      </c>
      <c r="D362">
        <v>104</v>
      </c>
      <c r="E362" t="s">
        <v>53</v>
      </c>
      <c r="F362">
        <v>118</v>
      </c>
      <c r="G362" t="s">
        <v>69</v>
      </c>
      <c r="I362">
        <v>17724</v>
      </c>
      <c r="J362" t="s">
        <v>106</v>
      </c>
      <c r="K362" t="s">
        <v>164</v>
      </c>
      <c r="L362" t="s">
        <v>170</v>
      </c>
      <c r="M362" t="str">
        <f>Table1[[#This Row],[Winner]]&amp;"/"&amp;Table1[[#This Row],[Lost]]</f>
        <v>Oklahoma City Thunder/Dallas Mavericks</v>
      </c>
      <c r="N362" t="str">
        <f t="shared" si="31"/>
        <v>Oklahoma City Thunder</v>
      </c>
      <c r="O362">
        <f t="shared" si="32"/>
        <v>118</v>
      </c>
      <c r="P362" s="8">
        <f t="shared" si="33"/>
        <v>14</v>
      </c>
      <c r="Q362" t="str">
        <f t="shared" si="34"/>
        <v>Dallas Mavericks</v>
      </c>
      <c r="R362">
        <f t="shared" si="35"/>
        <v>104</v>
      </c>
      <c r="S362" s="3">
        <f t="shared" si="36"/>
        <v>-14</v>
      </c>
    </row>
    <row r="363" spans="1:19" x14ac:dyDescent="0.35">
      <c r="A363" s="1">
        <v>45637</v>
      </c>
      <c r="B363" t="s">
        <v>14</v>
      </c>
      <c r="C363" t="s">
        <v>63</v>
      </c>
      <c r="D363">
        <v>108</v>
      </c>
      <c r="E363" t="s">
        <v>39</v>
      </c>
      <c r="F363">
        <v>100</v>
      </c>
      <c r="G363" t="s">
        <v>69</v>
      </c>
      <c r="I363">
        <v>19812</v>
      </c>
      <c r="J363" t="s">
        <v>88</v>
      </c>
      <c r="K363" t="s">
        <v>154</v>
      </c>
      <c r="L363" t="s">
        <v>170</v>
      </c>
      <c r="M363" t="str">
        <f>Table1[[#This Row],[Winner]]&amp;"/"&amp;Table1[[#This Row],[Lost]]</f>
        <v>Atlanta Hawks/New York Knicks</v>
      </c>
      <c r="N363" t="str">
        <f t="shared" si="31"/>
        <v>Atlanta Hawks</v>
      </c>
      <c r="O363">
        <f t="shared" si="32"/>
        <v>108</v>
      </c>
      <c r="P363" s="8">
        <f t="shared" si="33"/>
        <v>8</v>
      </c>
      <c r="Q363" t="str">
        <f t="shared" si="34"/>
        <v>New York Knicks</v>
      </c>
      <c r="R363">
        <f t="shared" si="35"/>
        <v>100</v>
      </c>
      <c r="S363" s="3">
        <f t="shared" si="36"/>
        <v>-8</v>
      </c>
    </row>
    <row r="364" spans="1:19" x14ac:dyDescent="0.35">
      <c r="A364" s="1">
        <v>45637</v>
      </c>
      <c r="B364" t="s">
        <v>17</v>
      </c>
      <c r="C364" t="s">
        <v>50</v>
      </c>
      <c r="D364">
        <v>90</v>
      </c>
      <c r="E364" t="s">
        <v>60</v>
      </c>
      <c r="F364">
        <v>91</v>
      </c>
      <c r="G364" t="s">
        <v>69</v>
      </c>
      <c r="I364">
        <v>18055</v>
      </c>
      <c r="J364" t="s">
        <v>82</v>
      </c>
      <c r="K364" t="s">
        <v>143</v>
      </c>
      <c r="L364" t="s">
        <v>170</v>
      </c>
      <c r="M364" t="str">
        <f>Table1[[#This Row],[Winner]]&amp;"/"&amp;Table1[[#This Row],[Lost]]</f>
        <v>Houston Rockets/Golden State Warriors</v>
      </c>
      <c r="N364" t="str">
        <f t="shared" si="31"/>
        <v>Houston Rockets</v>
      </c>
      <c r="O364">
        <f t="shared" si="32"/>
        <v>91</v>
      </c>
      <c r="P364" s="8">
        <f t="shared" si="33"/>
        <v>1</v>
      </c>
      <c r="Q364" t="str">
        <f t="shared" si="34"/>
        <v>Golden State Warriors</v>
      </c>
      <c r="R364">
        <f t="shared" si="35"/>
        <v>90</v>
      </c>
      <c r="S364" s="3">
        <f t="shared" si="36"/>
        <v>-1</v>
      </c>
    </row>
    <row r="365" spans="1:19" x14ac:dyDescent="0.35">
      <c r="A365" s="1">
        <v>45638</v>
      </c>
      <c r="B365" t="s">
        <v>12</v>
      </c>
      <c r="C365" t="s">
        <v>55</v>
      </c>
      <c r="D365">
        <v>99</v>
      </c>
      <c r="E365" t="s">
        <v>51</v>
      </c>
      <c r="F365">
        <v>123</v>
      </c>
      <c r="G365" t="s">
        <v>69</v>
      </c>
      <c r="I365">
        <v>19156</v>
      </c>
      <c r="J365" t="s">
        <v>122</v>
      </c>
      <c r="K365" t="s">
        <v>136</v>
      </c>
      <c r="M365" t="str">
        <f>Table1[[#This Row],[Winner]]&amp;"/"&amp;Table1[[#This Row],[Lost]]</f>
        <v>Boston Celtics/Detroit Pistons</v>
      </c>
      <c r="N365" t="str">
        <f t="shared" si="31"/>
        <v>Boston Celtics</v>
      </c>
      <c r="O365">
        <f t="shared" si="32"/>
        <v>123</v>
      </c>
      <c r="P365" s="8">
        <f t="shared" si="33"/>
        <v>24</v>
      </c>
      <c r="Q365" t="str">
        <f t="shared" si="34"/>
        <v>Detroit Pistons</v>
      </c>
      <c r="R365">
        <f t="shared" si="35"/>
        <v>99</v>
      </c>
      <c r="S365" s="3">
        <f t="shared" si="36"/>
        <v>-24</v>
      </c>
    </row>
    <row r="366" spans="1:19" x14ac:dyDescent="0.35">
      <c r="A366" s="1">
        <v>45638</v>
      </c>
      <c r="B366" t="s">
        <v>12</v>
      </c>
      <c r="C366" t="s">
        <v>59</v>
      </c>
      <c r="D366">
        <v>104</v>
      </c>
      <c r="E366" t="s">
        <v>58</v>
      </c>
      <c r="F366">
        <v>114</v>
      </c>
      <c r="G366" t="s">
        <v>69</v>
      </c>
      <c r="I366">
        <v>19600</v>
      </c>
      <c r="J366" t="s">
        <v>109</v>
      </c>
      <c r="K366" t="s">
        <v>140</v>
      </c>
      <c r="M366" t="str">
        <f>Table1[[#This Row],[Winner]]&amp;"/"&amp;Table1[[#This Row],[Lost]]</f>
        <v>Miami Heat/Toronto Raptors</v>
      </c>
      <c r="N366" t="str">
        <f t="shared" si="31"/>
        <v>Miami Heat</v>
      </c>
      <c r="O366">
        <f t="shared" si="32"/>
        <v>114</v>
      </c>
      <c r="P366" s="8">
        <f t="shared" si="33"/>
        <v>10</v>
      </c>
      <c r="Q366" t="str">
        <f t="shared" si="34"/>
        <v>Toronto Raptors</v>
      </c>
      <c r="R366">
        <f t="shared" si="35"/>
        <v>104</v>
      </c>
      <c r="S366" s="3">
        <f t="shared" si="36"/>
        <v>-10</v>
      </c>
    </row>
    <row r="367" spans="1:19" x14ac:dyDescent="0.35">
      <c r="A367" s="1">
        <v>45638</v>
      </c>
      <c r="B367" t="s">
        <v>15</v>
      </c>
      <c r="C367" t="s">
        <v>62</v>
      </c>
      <c r="D367">
        <v>111</v>
      </c>
      <c r="E367" t="s">
        <v>56</v>
      </c>
      <c r="F367">
        <v>109</v>
      </c>
      <c r="G367" t="s">
        <v>69</v>
      </c>
      <c r="I367">
        <v>15488</v>
      </c>
      <c r="J367" t="s">
        <v>91</v>
      </c>
      <c r="K367" t="s">
        <v>144</v>
      </c>
      <c r="M367" t="str">
        <f>Table1[[#This Row],[Winner]]&amp;"/"&amp;Table1[[#This Row],[Lost]]</f>
        <v>Sacramento Kings/New Orleans Pelicans</v>
      </c>
      <c r="N367" t="str">
        <f t="shared" si="31"/>
        <v>Sacramento Kings</v>
      </c>
      <c r="O367">
        <f t="shared" si="32"/>
        <v>111</v>
      </c>
      <c r="P367" s="8">
        <f t="shared" si="33"/>
        <v>2</v>
      </c>
      <c r="Q367" t="str">
        <f t="shared" si="34"/>
        <v>New Orleans Pelicans</v>
      </c>
      <c r="R367">
        <f t="shared" si="35"/>
        <v>109</v>
      </c>
      <c r="S367" s="3">
        <f t="shared" si="36"/>
        <v>-2</v>
      </c>
    </row>
    <row r="368" spans="1:19" x14ac:dyDescent="0.35">
      <c r="A368" s="1">
        <v>45639</v>
      </c>
      <c r="B368" t="s">
        <v>14</v>
      </c>
      <c r="C368" t="s">
        <v>64</v>
      </c>
      <c r="D368">
        <v>105</v>
      </c>
      <c r="E368" t="s">
        <v>45</v>
      </c>
      <c r="F368">
        <v>115</v>
      </c>
      <c r="G368" t="s">
        <v>69</v>
      </c>
      <c r="I368">
        <v>19432</v>
      </c>
      <c r="J368" t="s">
        <v>99</v>
      </c>
      <c r="K368" t="s">
        <v>153</v>
      </c>
      <c r="M368" t="str">
        <f>Table1[[#This Row],[Winner]]&amp;"/"&amp;Table1[[#This Row],[Lost]]</f>
        <v>Cleveland Cavaliers/Washington Wizards</v>
      </c>
      <c r="N368" t="str">
        <f t="shared" si="31"/>
        <v>Cleveland Cavaliers</v>
      </c>
      <c r="O368">
        <f t="shared" si="32"/>
        <v>115</v>
      </c>
      <c r="P368" s="8">
        <f t="shared" si="33"/>
        <v>10</v>
      </c>
      <c r="Q368" t="str">
        <f t="shared" si="34"/>
        <v>Washington Wizards</v>
      </c>
      <c r="R368">
        <f t="shared" si="35"/>
        <v>105</v>
      </c>
      <c r="S368" s="3">
        <f t="shared" si="36"/>
        <v>-10</v>
      </c>
    </row>
    <row r="369" spans="1:19" x14ac:dyDescent="0.35">
      <c r="A369" s="1">
        <v>45639</v>
      </c>
      <c r="B369" t="s">
        <v>14</v>
      </c>
      <c r="C369" t="s">
        <v>41</v>
      </c>
      <c r="D369">
        <v>121</v>
      </c>
      <c r="E369" t="s">
        <v>54</v>
      </c>
      <c r="F369">
        <v>107</v>
      </c>
      <c r="G369" t="s">
        <v>69</v>
      </c>
      <c r="I369">
        <v>19771</v>
      </c>
      <c r="J369" t="s">
        <v>82</v>
      </c>
      <c r="K369" t="s">
        <v>141</v>
      </c>
      <c r="M369" t="str">
        <f>Table1[[#This Row],[Winner]]&amp;"/"&amp;Table1[[#This Row],[Lost]]</f>
        <v>Indiana Pacers/Philadelphia 76ers</v>
      </c>
      <c r="N369" t="str">
        <f t="shared" si="31"/>
        <v>Indiana Pacers</v>
      </c>
      <c r="O369">
        <f t="shared" si="32"/>
        <v>121</v>
      </c>
      <c r="P369" s="8">
        <f t="shared" si="33"/>
        <v>14</v>
      </c>
      <c r="Q369" t="str">
        <f t="shared" si="34"/>
        <v>Philadelphia 76ers</v>
      </c>
      <c r="R369">
        <f t="shared" si="35"/>
        <v>107</v>
      </c>
      <c r="S369" s="3">
        <f t="shared" si="36"/>
        <v>-14</v>
      </c>
    </row>
    <row r="370" spans="1:19" x14ac:dyDescent="0.35">
      <c r="A370" s="1">
        <v>45639</v>
      </c>
      <c r="B370" t="s">
        <v>15</v>
      </c>
      <c r="C370" t="s">
        <v>46</v>
      </c>
      <c r="D370">
        <v>95</v>
      </c>
      <c r="E370" t="s">
        <v>47</v>
      </c>
      <c r="F370">
        <v>109</v>
      </c>
      <c r="G370" t="s">
        <v>69</v>
      </c>
      <c r="I370">
        <v>19543</v>
      </c>
      <c r="J370" t="s">
        <v>106</v>
      </c>
      <c r="K370" t="s">
        <v>159</v>
      </c>
      <c r="M370" t="str">
        <f>Table1[[#This Row],[Winner]]&amp;"/"&amp;Table1[[#This Row],[Lost]]</f>
        <v>Chicago Bulls/Charlotte Hornets</v>
      </c>
      <c r="N370" t="str">
        <f t="shared" si="31"/>
        <v>Chicago Bulls</v>
      </c>
      <c r="O370">
        <f t="shared" si="32"/>
        <v>109</v>
      </c>
      <c r="P370" s="8">
        <f t="shared" si="33"/>
        <v>14</v>
      </c>
      <c r="Q370" t="str">
        <f t="shared" si="34"/>
        <v>Charlotte Hornets</v>
      </c>
      <c r="R370">
        <f t="shared" si="35"/>
        <v>95</v>
      </c>
      <c r="S370" s="3">
        <f t="shared" si="36"/>
        <v>-14</v>
      </c>
    </row>
    <row r="371" spans="1:19" x14ac:dyDescent="0.35">
      <c r="A371" s="1">
        <v>45639</v>
      </c>
      <c r="B371" t="s">
        <v>15</v>
      </c>
      <c r="C371" t="s">
        <v>42</v>
      </c>
      <c r="D371">
        <v>119</v>
      </c>
      <c r="E371" t="s">
        <v>48</v>
      </c>
      <c r="F371">
        <v>135</v>
      </c>
      <c r="G371" t="s">
        <v>69</v>
      </c>
      <c r="I371">
        <v>15983</v>
      </c>
      <c r="J371" t="s">
        <v>73</v>
      </c>
      <c r="K371" t="s">
        <v>157</v>
      </c>
      <c r="M371" t="str">
        <f>Table1[[#This Row],[Winner]]&amp;"/"&amp;Table1[[#This Row],[Lost]]</f>
        <v>Memphis Grizzlies/Brooklyn Nets</v>
      </c>
      <c r="N371" t="str">
        <f t="shared" si="31"/>
        <v>Memphis Grizzlies</v>
      </c>
      <c r="O371">
        <f t="shared" si="32"/>
        <v>135</v>
      </c>
      <c r="P371" s="8">
        <f t="shared" si="33"/>
        <v>16</v>
      </c>
      <c r="Q371" t="str">
        <f t="shared" si="34"/>
        <v>Brooklyn Nets</v>
      </c>
      <c r="R371">
        <f t="shared" si="35"/>
        <v>119</v>
      </c>
      <c r="S371" s="3">
        <f t="shared" si="36"/>
        <v>-16</v>
      </c>
    </row>
    <row r="372" spans="1:19" x14ac:dyDescent="0.35">
      <c r="A372" s="1">
        <v>45639</v>
      </c>
      <c r="B372" t="s">
        <v>15</v>
      </c>
      <c r="C372" t="s">
        <v>68</v>
      </c>
      <c r="D372">
        <v>87</v>
      </c>
      <c r="E372" t="s">
        <v>40</v>
      </c>
      <c r="F372">
        <v>97</v>
      </c>
      <c r="G372" t="s">
        <v>69</v>
      </c>
      <c r="I372">
        <v>18978</v>
      </c>
      <c r="J372" t="s">
        <v>106</v>
      </c>
      <c r="K372" t="s">
        <v>158</v>
      </c>
      <c r="M372" t="str">
        <f>Table1[[#This Row],[Winner]]&amp;"/"&amp;Table1[[#This Row],[Lost]]</f>
        <v>Minnesota Timberwolves/Los Angeles Lakers</v>
      </c>
      <c r="N372" t="str">
        <f t="shared" si="31"/>
        <v>Minnesota Timberwolves</v>
      </c>
      <c r="O372">
        <f t="shared" si="32"/>
        <v>97</v>
      </c>
      <c r="P372" s="8">
        <f t="shared" si="33"/>
        <v>10</v>
      </c>
      <c r="Q372" t="str">
        <f t="shared" si="34"/>
        <v>Los Angeles Lakers</v>
      </c>
      <c r="R372">
        <f t="shared" si="35"/>
        <v>87</v>
      </c>
      <c r="S372" s="3">
        <f t="shared" si="36"/>
        <v>-10</v>
      </c>
    </row>
    <row r="373" spans="1:19" x14ac:dyDescent="0.35">
      <c r="A373" s="1">
        <v>45639</v>
      </c>
      <c r="B373" t="s">
        <v>16</v>
      </c>
      <c r="C373" t="s">
        <v>57</v>
      </c>
      <c r="D373">
        <v>98</v>
      </c>
      <c r="E373" t="s">
        <v>65</v>
      </c>
      <c r="F373">
        <v>120</v>
      </c>
      <c r="G373" t="s">
        <v>69</v>
      </c>
      <c r="I373">
        <v>19779</v>
      </c>
      <c r="J373" t="s">
        <v>88</v>
      </c>
      <c r="K373" t="s">
        <v>151</v>
      </c>
      <c r="M373" t="str">
        <f>Table1[[#This Row],[Winner]]&amp;"/"&amp;Table1[[#This Row],[Lost]]</f>
        <v>Denver Nuggets/Los Angeles Clippers</v>
      </c>
      <c r="N373" t="str">
        <f t="shared" si="31"/>
        <v>Denver Nuggets</v>
      </c>
      <c r="O373">
        <f t="shared" si="32"/>
        <v>120</v>
      </c>
      <c r="P373" s="8">
        <f t="shared" si="33"/>
        <v>22</v>
      </c>
      <c r="Q373" t="str">
        <f t="shared" si="34"/>
        <v>Los Angeles Clippers</v>
      </c>
      <c r="R373">
        <f t="shared" si="35"/>
        <v>98</v>
      </c>
      <c r="S373" s="3">
        <f t="shared" si="36"/>
        <v>-22</v>
      </c>
    </row>
    <row r="374" spans="1:19" x14ac:dyDescent="0.35">
      <c r="A374" s="1">
        <v>45639</v>
      </c>
      <c r="B374" t="s">
        <v>17</v>
      </c>
      <c r="C374" t="s">
        <v>49</v>
      </c>
      <c r="D374">
        <v>134</v>
      </c>
      <c r="E374" t="s">
        <v>66</v>
      </c>
      <c r="F374">
        <v>126</v>
      </c>
      <c r="G374" t="s">
        <v>69</v>
      </c>
      <c r="I374">
        <v>18175</v>
      </c>
      <c r="J374" t="s">
        <v>80</v>
      </c>
      <c r="K374" t="s">
        <v>145</v>
      </c>
      <c r="M374" t="str">
        <f>Table1[[#This Row],[Winner]]&amp;"/"&amp;Table1[[#This Row],[Lost]]</f>
        <v>Phoenix Suns/Utah Jazz</v>
      </c>
      <c r="N374" t="str">
        <f t="shared" si="31"/>
        <v>Phoenix Suns</v>
      </c>
      <c r="O374">
        <f t="shared" si="32"/>
        <v>134</v>
      </c>
      <c r="P374" s="8">
        <f t="shared" si="33"/>
        <v>8</v>
      </c>
      <c r="Q374" t="str">
        <f t="shared" si="34"/>
        <v>Utah Jazz</v>
      </c>
      <c r="R374">
        <f t="shared" si="35"/>
        <v>126</v>
      </c>
      <c r="S374" s="3">
        <f t="shared" si="36"/>
        <v>-8</v>
      </c>
    </row>
    <row r="375" spans="1:19" x14ac:dyDescent="0.35">
      <c r="A375" s="1">
        <v>45639</v>
      </c>
      <c r="B375" t="s">
        <v>13</v>
      </c>
      <c r="C375" t="s">
        <v>52</v>
      </c>
      <c r="D375">
        <v>118</v>
      </c>
      <c r="E375" t="s">
        <v>67</v>
      </c>
      <c r="F375">
        <v>116</v>
      </c>
      <c r="G375" t="s">
        <v>69</v>
      </c>
      <c r="I375">
        <v>17025</v>
      </c>
      <c r="J375" t="s">
        <v>90</v>
      </c>
      <c r="K375" t="s">
        <v>147</v>
      </c>
      <c r="M375" t="str">
        <f>Table1[[#This Row],[Winner]]&amp;"/"&amp;Table1[[#This Row],[Lost]]</f>
        <v>San Antonio Spurs/Portland Trail Blazers</v>
      </c>
      <c r="N375" t="str">
        <f t="shared" si="31"/>
        <v>San Antonio Spurs</v>
      </c>
      <c r="O375">
        <f t="shared" si="32"/>
        <v>118</v>
      </c>
      <c r="P375" s="8">
        <f t="shared" si="33"/>
        <v>2</v>
      </c>
      <c r="Q375" t="str">
        <f t="shared" si="34"/>
        <v>Portland Trail Blazers</v>
      </c>
      <c r="R375">
        <f t="shared" si="35"/>
        <v>116</v>
      </c>
      <c r="S375" s="3">
        <f t="shared" si="36"/>
        <v>-2</v>
      </c>
    </row>
    <row r="376" spans="1:19" x14ac:dyDescent="0.35">
      <c r="A376" s="1">
        <v>45640</v>
      </c>
      <c r="B376" t="s">
        <v>35</v>
      </c>
      <c r="C376" t="s">
        <v>63</v>
      </c>
      <c r="D376">
        <v>102</v>
      </c>
      <c r="E376" t="s">
        <v>44</v>
      </c>
      <c r="F376">
        <v>110</v>
      </c>
      <c r="G376" t="s">
        <v>69</v>
      </c>
      <c r="I376">
        <v>17113</v>
      </c>
      <c r="J376" t="s">
        <v>118</v>
      </c>
      <c r="K376" t="s">
        <v>167</v>
      </c>
      <c r="L376" t="s">
        <v>170</v>
      </c>
      <c r="M376" t="str">
        <f>Table1[[#This Row],[Winner]]&amp;"/"&amp;Table1[[#This Row],[Lost]]</f>
        <v>Milwaukee Bucks/Atlanta Hawks</v>
      </c>
      <c r="N376" t="str">
        <f t="shared" si="31"/>
        <v>Milwaukee Bucks</v>
      </c>
      <c r="O376">
        <f t="shared" si="32"/>
        <v>110</v>
      </c>
      <c r="P376" s="8">
        <f t="shared" si="33"/>
        <v>8</v>
      </c>
      <c r="Q376" t="str">
        <f t="shared" si="34"/>
        <v>Atlanta Hawks</v>
      </c>
      <c r="R376">
        <f t="shared" si="35"/>
        <v>102</v>
      </c>
      <c r="S376" s="3">
        <f t="shared" si="36"/>
        <v>-8</v>
      </c>
    </row>
    <row r="377" spans="1:19" x14ac:dyDescent="0.35">
      <c r="A377" s="1">
        <v>45640</v>
      </c>
      <c r="B377" t="s">
        <v>19</v>
      </c>
      <c r="C377" t="s">
        <v>60</v>
      </c>
      <c r="D377">
        <v>96</v>
      </c>
      <c r="E377" t="s">
        <v>53</v>
      </c>
      <c r="F377">
        <v>111</v>
      </c>
      <c r="G377" t="s">
        <v>69</v>
      </c>
      <c r="I377">
        <v>17937</v>
      </c>
      <c r="J377" t="s">
        <v>97</v>
      </c>
      <c r="K377" t="s">
        <v>167</v>
      </c>
      <c r="L377" t="s">
        <v>170</v>
      </c>
      <c r="M377" t="str">
        <f>Table1[[#This Row],[Winner]]&amp;"/"&amp;Table1[[#This Row],[Lost]]</f>
        <v>Oklahoma City Thunder/Houston Rockets</v>
      </c>
      <c r="N377" t="str">
        <f t="shared" si="31"/>
        <v>Oklahoma City Thunder</v>
      </c>
      <c r="O377">
        <f t="shared" si="32"/>
        <v>111</v>
      </c>
      <c r="P377" s="8">
        <f t="shared" si="33"/>
        <v>15</v>
      </c>
      <c r="Q377" t="str">
        <f t="shared" si="34"/>
        <v>Houston Rockets</v>
      </c>
      <c r="R377">
        <f t="shared" si="35"/>
        <v>96</v>
      </c>
      <c r="S377" s="3">
        <f t="shared" si="36"/>
        <v>-15</v>
      </c>
    </row>
    <row r="378" spans="1:19" x14ac:dyDescent="0.35">
      <c r="A378" s="1">
        <v>45641</v>
      </c>
      <c r="B378" t="s">
        <v>18</v>
      </c>
      <c r="C378" t="s">
        <v>56</v>
      </c>
      <c r="D378">
        <v>104</v>
      </c>
      <c r="E378" t="s">
        <v>41</v>
      </c>
      <c r="F378">
        <v>119</v>
      </c>
      <c r="G378" t="s">
        <v>69</v>
      </c>
      <c r="I378">
        <v>16792</v>
      </c>
      <c r="J378" t="s">
        <v>106</v>
      </c>
      <c r="K378" t="s">
        <v>162</v>
      </c>
      <c r="M378" t="str">
        <f>Table1[[#This Row],[Winner]]&amp;"/"&amp;Table1[[#This Row],[Lost]]</f>
        <v>Indiana Pacers/New Orleans Pelicans</v>
      </c>
      <c r="N378" t="str">
        <f t="shared" si="31"/>
        <v>Indiana Pacers</v>
      </c>
      <c r="O378">
        <f t="shared" si="32"/>
        <v>119</v>
      </c>
      <c r="P378" s="8">
        <f t="shared" si="33"/>
        <v>15</v>
      </c>
      <c r="Q378" t="str">
        <f t="shared" si="34"/>
        <v>New Orleans Pelicans</v>
      </c>
      <c r="R378">
        <f t="shared" si="35"/>
        <v>104</v>
      </c>
      <c r="S378" s="3">
        <f t="shared" si="36"/>
        <v>-15</v>
      </c>
    </row>
    <row r="379" spans="1:19" x14ac:dyDescent="0.35">
      <c r="A379" s="1">
        <v>45641</v>
      </c>
      <c r="B379" t="s">
        <v>22</v>
      </c>
      <c r="C379" t="s">
        <v>39</v>
      </c>
      <c r="D379">
        <v>100</v>
      </c>
      <c r="E379" t="s">
        <v>43</v>
      </c>
      <c r="F379">
        <v>91</v>
      </c>
      <c r="G379" t="s">
        <v>69</v>
      </c>
      <c r="I379">
        <v>17029</v>
      </c>
      <c r="J379" t="s">
        <v>83</v>
      </c>
      <c r="K379" t="s">
        <v>152</v>
      </c>
      <c r="M379" t="str">
        <f>Table1[[#This Row],[Winner]]&amp;"/"&amp;Table1[[#This Row],[Lost]]</f>
        <v>New York Knicks/Orlando Magic</v>
      </c>
      <c r="N379" t="str">
        <f t="shared" si="31"/>
        <v>New York Knicks</v>
      </c>
      <c r="O379">
        <f t="shared" si="32"/>
        <v>100</v>
      </c>
      <c r="P379" s="8">
        <f t="shared" si="33"/>
        <v>9</v>
      </c>
      <c r="Q379" t="str">
        <f t="shared" si="34"/>
        <v>Orlando Magic</v>
      </c>
      <c r="R379">
        <f t="shared" si="35"/>
        <v>91</v>
      </c>
      <c r="S379" s="3">
        <f t="shared" si="36"/>
        <v>-9</v>
      </c>
    </row>
    <row r="380" spans="1:19" x14ac:dyDescent="0.35">
      <c r="A380" s="1">
        <v>45641</v>
      </c>
      <c r="B380" t="s">
        <v>22</v>
      </c>
      <c r="C380" t="s">
        <v>51</v>
      </c>
      <c r="D380">
        <v>112</v>
      </c>
      <c r="E380" t="s">
        <v>64</v>
      </c>
      <c r="F380">
        <v>98</v>
      </c>
      <c r="G380" t="s">
        <v>69</v>
      </c>
      <c r="I380">
        <v>16227</v>
      </c>
      <c r="J380" t="s">
        <v>110</v>
      </c>
      <c r="K380" t="s">
        <v>148</v>
      </c>
      <c r="M380" t="str">
        <f>Table1[[#This Row],[Winner]]&amp;"/"&amp;Table1[[#This Row],[Lost]]</f>
        <v>Boston Celtics/Washington Wizards</v>
      </c>
      <c r="N380" t="str">
        <f t="shared" si="31"/>
        <v>Boston Celtics</v>
      </c>
      <c r="O380">
        <f t="shared" si="32"/>
        <v>112</v>
      </c>
      <c r="P380" s="8">
        <f t="shared" si="33"/>
        <v>14</v>
      </c>
      <c r="Q380" t="str">
        <f t="shared" si="34"/>
        <v>Washington Wizards</v>
      </c>
      <c r="R380">
        <f t="shared" si="35"/>
        <v>98</v>
      </c>
      <c r="S380" s="3">
        <f t="shared" si="36"/>
        <v>-14</v>
      </c>
    </row>
    <row r="381" spans="1:19" x14ac:dyDescent="0.35">
      <c r="A381" s="1">
        <v>45641</v>
      </c>
      <c r="B381" t="s">
        <v>14</v>
      </c>
      <c r="C381" t="s">
        <v>40</v>
      </c>
      <c r="D381">
        <v>106</v>
      </c>
      <c r="E381" t="s">
        <v>52</v>
      </c>
      <c r="F381">
        <v>92</v>
      </c>
      <c r="G381" t="s">
        <v>69</v>
      </c>
      <c r="I381">
        <v>16816</v>
      </c>
      <c r="J381" t="s">
        <v>111</v>
      </c>
      <c r="K381" t="s">
        <v>160</v>
      </c>
      <c r="M381" t="str">
        <f>Table1[[#This Row],[Winner]]&amp;"/"&amp;Table1[[#This Row],[Lost]]</f>
        <v>Minnesota Timberwolves/San Antonio Spurs</v>
      </c>
      <c r="N381" t="str">
        <f t="shared" si="31"/>
        <v>Minnesota Timberwolves</v>
      </c>
      <c r="O381">
        <f t="shared" si="32"/>
        <v>106</v>
      </c>
      <c r="P381" s="8">
        <f t="shared" si="33"/>
        <v>14</v>
      </c>
      <c r="Q381" t="str">
        <f t="shared" si="34"/>
        <v>San Antonio Spurs</v>
      </c>
      <c r="R381">
        <f t="shared" si="35"/>
        <v>92</v>
      </c>
      <c r="S381" s="3">
        <f t="shared" si="36"/>
        <v>-14</v>
      </c>
    </row>
    <row r="382" spans="1:19" x14ac:dyDescent="0.35">
      <c r="A382" s="1">
        <v>45641</v>
      </c>
      <c r="B382" t="s">
        <v>15</v>
      </c>
      <c r="C382" t="s">
        <v>67</v>
      </c>
      <c r="D382">
        <v>109</v>
      </c>
      <c r="E382" t="s">
        <v>49</v>
      </c>
      <c r="F382">
        <v>116</v>
      </c>
      <c r="G382" t="s">
        <v>69</v>
      </c>
      <c r="I382">
        <v>17071</v>
      </c>
      <c r="J382" t="s">
        <v>112</v>
      </c>
      <c r="K382" t="s">
        <v>161</v>
      </c>
      <c r="M382" t="str">
        <f>Table1[[#This Row],[Winner]]&amp;"/"&amp;Table1[[#This Row],[Lost]]</f>
        <v>Phoenix Suns/Portland Trail Blazers</v>
      </c>
      <c r="N382" t="str">
        <f t="shared" si="31"/>
        <v>Phoenix Suns</v>
      </c>
      <c r="O382">
        <f t="shared" si="32"/>
        <v>116</v>
      </c>
      <c r="P382" s="8">
        <f t="shared" si="33"/>
        <v>7</v>
      </c>
      <c r="Q382" t="str">
        <f t="shared" si="34"/>
        <v>Portland Trail Blazers</v>
      </c>
      <c r="R382">
        <f t="shared" si="35"/>
        <v>109</v>
      </c>
      <c r="S382" s="3">
        <f t="shared" si="36"/>
        <v>-7</v>
      </c>
    </row>
    <row r="383" spans="1:19" x14ac:dyDescent="0.35">
      <c r="A383" s="1">
        <v>45641</v>
      </c>
      <c r="B383" t="s">
        <v>19</v>
      </c>
      <c r="C383" t="s">
        <v>61</v>
      </c>
      <c r="D383">
        <v>143</v>
      </c>
      <c r="E383" t="s">
        <v>50</v>
      </c>
      <c r="F383">
        <v>133</v>
      </c>
      <c r="G383" t="s">
        <v>69</v>
      </c>
      <c r="I383">
        <v>18064</v>
      </c>
      <c r="J383" t="s">
        <v>109</v>
      </c>
      <c r="K383" t="s">
        <v>165</v>
      </c>
      <c r="M383" t="str">
        <f>Table1[[#This Row],[Winner]]&amp;"/"&amp;Table1[[#This Row],[Lost]]</f>
        <v>Dallas Mavericks/Golden State Warriors</v>
      </c>
      <c r="N383" t="str">
        <f t="shared" si="31"/>
        <v>Dallas Mavericks</v>
      </c>
      <c r="O383">
        <f t="shared" si="32"/>
        <v>143</v>
      </c>
      <c r="P383" s="8">
        <f t="shared" si="33"/>
        <v>10</v>
      </c>
      <c r="Q383" t="str">
        <f t="shared" si="34"/>
        <v>Golden State Warriors</v>
      </c>
      <c r="R383">
        <f t="shared" si="35"/>
        <v>133</v>
      </c>
      <c r="S383" s="3">
        <f t="shared" si="36"/>
        <v>-10</v>
      </c>
    </row>
    <row r="384" spans="1:19" x14ac:dyDescent="0.35">
      <c r="A384" s="1">
        <v>45641</v>
      </c>
      <c r="B384" t="s">
        <v>17</v>
      </c>
      <c r="C384" t="s">
        <v>48</v>
      </c>
      <c r="D384">
        <v>110</v>
      </c>
      <c r="E384" t="s">
        <v>68</v>
      </c>
      <c r="F384">
        <v>116</v>
      </c>
      <c r="G384" t="s">
        <v>69</v>
      </c>
      <c r="I384">
        <v>15106</v>
      </c>
      <c r="J384" t="s">
        <v>123</v>
      </c>
      <c r="K384" t="s">
        <v>137</v>
      </c>
      <c r="M384" t="str">
        <f>Table1[[#This Row],[Winner]]&amp;"/"&amp;Table1[[#This Row],[Lost]]</f>
        <v>Los Angeles Lakers/Memphis Grizzlies</v>
      </c>
      <c r="N384" t="str">
        <f t="shared" si="31"/>
        <v>Los Angeles Lakers</v>
      </c>
      <c r="O384">
        <f t="shared" si="32"/>
        <v>116</v>
      </c>
      <c r="P384" s="8">
        <f t="shared" si="33"/>
        <v>6</v>
      </c>
      <c r="Q384" t="str">
        <f t="shared" si="34"/>
        <v>Memphis Grizzlies</v>
      </c>
      <c r="R384">
        <f t="shared" si="35"/>
        <v>110</v>
      </c>
      <c r="S384" s="3">
        <f t="shared" si="36"/>
        <v>-6</v>
      </c>
    </row>
    <row r="385" spans="1:19" x14ac:dyDescent="0.35">
      <c r="A385" s="1">
        <v>45642</v>
      </c>
      <c r="B385" t="s">
        <v>14</v>
      </c>
      <c r="C385" t="s">
        <v>54</v>
      </c>
      <c r="D385">
        <v>121</v>
      </c>
      <c r="E385" t="s">
        <v>46</v>
      </c>
      <c r="F385">
        <v>108</v>
      </c>
      <c r="G385" t="s">
        <v>69</v>
      </c>
      <c r="I385">
        <v>14677</v>
      </c>
      <c r="J385" t="s">
        <v>83</v>
      </c>
      <c r="K385" t="s">
        <v>156</v>
      </c>
      <c r="M385" t="str">
        <f>Table1[[#This Row],[Winner]]&amp;"/"&amp;Table1[[#This Row],[Lost]]</f>
        <v>Philadelphia 76ers/Charlotte Hornets</v>
      </c>
      <c r="N385" t="str">
        <f t="shared" si="31"/>
        <v>Philadelphia 76ers</v>
      </c>
      <c r="O385">
        <f t="shared" si="32"/>
        <v>121</v>
      </c>
      <c r="P385" s="8">
        <f t="shared" si="33"/>
        <v>13</v>
      </c>
      <c r="Q385" t="str">
        <f t="shared" si="34"/>
        <v>Charlotte Hornets</v>
      </c>
      <c r="R385">
        <f t="shared" si="35"/>
        <v>108</v>
      </c>
      <c r="S385" s="3">
        <f t="shared" si="36"/>
        <v>-13</v>
      </c>
    </row>
    <row r="386" spans="1:19" x14ac:dyDescent="0.35">
      <c r="A386" s="1">
        <v>45642</v>
      </c>
      <c r="B386" t="s">
        <v>14</v>
      </c>
      <c r="C386" t="s">
        <v>58</v>
      </c>
      <c r="D386">
        <v>124</v>
      </c>
      <c r="E386" t="s">
        <v>55</v>
      </c>
      <c r="F386">
        <v>125</v>
      </c>
      <c r="G386" t="s">
        <v>69</v>
      </c>
      <c r="H386" t="s">
        <v>70</v>
      </c>
      <c r="I386">
        <v>17810</v>
      </c>
      <c r="J386" t="s">
        <v>95</v>
      </c>
      <c r="K386" t="s">
        <v>138</v>
      </c>
      <c r="M386" t="str">
        <f>Table1[[#This Row],[Winner]]&amp;"/"&amp;Table1[[#This Row],[Lost]]</f>
        <v>Detroit Pistons/Miami Heat</v>
      </c>
      <c r="N386" t="str">
        <f t="shared" si="31"/>
        <v>Detroit Pistons</v>
      </c>
      <c r="O386">
        <f t="shared" si="32"/>
        <v>125</v>
      </c>
      <c r="P386" s="8">
        <f t="shared" si="33"/>
        <v>1</v>
      </c>
      <c r="Q386" t="str">
        <f t="shared" si="34"/>
        <v>Miami Heat</v>
      </c>
      <c r="R386">
        <f t="shared" si="35"/>
        <v>124</v>
      </c>
      <c r="S386" s="3">
        <f t="shared" si="36"/>
        <v>-1</v>
      </c>
    </row>
    <row r="387" spans="1:19" x14ac:dyDescent="0.35">
      <c r="A387" s="1">
        <v>45642</v>
      </c>
      <c r="B387" t="s">
        <v>12</v>
      </c>
      <c r="C387" t="s">
        <v>45</v>
      </c>
      <c r="D387">
        <v>130</v>
      </c>
      <c r="E387" t="s">
        <v>42</v>
      </c>
      <c r="F387">
        <v>101</v>
      </c>
      <c r="G387" t="s">
        <v>69</v>
      </c>
      <c r="I387">
        <v>16588</v>
      </c>
      <c r="J387" t="s">
        <v>78</v>
      </c>
      <c r="K387" t="s">
        <v>163</v>
      </c>
      <c r="M387" t="str">
        <f>Table1[[#This Row],[Winner]]&amp;"/"&amp;Table1[[#This Row],[Lost]]</f>
        <v>Cleveland Cavaliers/Brooklyn Nets</v>
      </c>
      <c r="N387" t="str">
        <f t="shared" ref="N387:N450" si="37">IF(D387&gt;F387,C387,E387)</f>
        <v>Cleveland Cavaliers</v>
      </c>
      <c r="O387">
        <f t="shared" ref="O387:O450" si="38">IF(D387&gt;F387,D387,F387)</f>
        <v>130</v>
      </c>
      <c r="P387" s="8">
        <f t="shared" ref="P387:P450" si="39">O387-R387</f>
        <v>29</v>
      </c>
      <c r="Q387" t="str">
        <f t="shared" ref="Q387:Q450" si="40">IF(D387&gt;F387,E387,C387)</f>
        <v>Brooklyn Nets</v>
      </c>
      <c r="R387">
        <f t="shared" ref="R387:R450" si="41">IF(D387&gt;F387,F387,D387)</f>
        <v>101</v>
      </c>
      <c r="S387" s="3">
        <f t="shared" ref="S387:S450" si="42">R387-O387</f>
        <v>-29</v>
      </c>
    </row>
    <row r="388" spans="1:19" x14ac:dyDescent="0.35">
      <c r="A388" s="1">
        <v>45642</v>
      </c>
      <c r="B388" t="s">
        <v>12</v>
      </c>
      <c r="C388" t="s">
        <v>47</v>
      </c>
      <c r="D388">
        <v>122</v>
      </c>
      <c r="E388" t="s">
        <v>59</v>
      </c>
      <c r="F388">
        <v>121</v>
      </c>
      <c r="G388" t="s">
        <v>69</v>
      </c>
      <c r="I388">
        <v>16324</v>
      </c>
      <c r="J388" t="s">
        <v>100</v>
      </c>
      <c r="K388" t="s">
        <v>142</v>
      </c>
      <c r="M388" t="str">
        <f>Table1[[#This Row],[Winner]]&amp;"/"&amp;Table1[[#This Row],[Lost]]</f>
        <v>Chicago Bulls/Toronto Raptors</v>
      </c>
      <c r="N388" t="str">
        <f t="shared" si="37"/>
        <v>Chicago Bulls</v>
      </c>
      <c r="O388">
        <f t="shared" si="38"/>
        <v>122</v>
      </c>
      <c r="P388" s="8">
        <f t="shared" si="39"/>
        <v>1</v>
      </c>
      <c r="Q388" t="str">
        <f t="shared" si="40"/>
        <v>Toronto Raptors</v>
      </c>
      <c r="R388">
        <f t="shared" si="41"/>
        <v>121</v>
      </c>
      <c r="S388" s="3">
        <f t="shared" si="42"/>
        <v>-1</v>
      </c>
    </row>
    <row r="389" spans="1:19" x14ac:dyDescent="0.35">
      <c r="A389" s="1">
        <v>45642</v>
      </c>
      <c r="B389" t="s">
        <v>13</v>
      </c>
      <c r="C389" t="s">
        <v>65</v>
      </c>
      <c r="D389">
        <v>130</v>
      </c>
      <c r="E389" t="s">
        <v>62</v>
      </c>
      <c r="F389">
        <v>129</v>
      </c>
      <c r="G389" t="s">
        <v>69</v>
      </c>
      <c r="I389">
        <v>16936</v>
      </c>
      <c r="J389" t="s">
        <v>94</v>
      </c>
      <c r="K389" t="s">
        <v>150</v>
      </c>
      <c r="M389" t="str">
        <f>Table1[[#This Row],[Winner]]&amp;"/"&amp;Table1[[#This Row],[Lost]]</f>
        <v>Denver Nuggets/Sacramento Kings</v>
      </c>
      <c r="N389" t="str">
        <f t="shared" si="37"/>
        <v>Denver Nuggets</v>
      </c>
      <c r="O389">
        <f t="shared" si="38"/>
        <v>130</v>
      </c>
      <c r="P389" s="8">
        <f t="shared" si="39"/>
        <v>1</v>
      </c>
      <c r="Q389" t="str">
        <f t="shared" si="40"/>
        <v>Sacramento Kings</v>
      </c>
      <c r="R389">
        <f t="shared" si="41"/>
        <v>129</v>
      </c>
      <c r="S389" s="3">
        <f t="shared" si="42"/>
        <v>-1</v>
      </c>
    </row>
    <row r="390" spans="1:19" x14ac:dyDescent="0.35">
      <c r="A390" s="1">
        <v>45642</v>
      </c>
      <c r="B390" t="s">
        <v>20</v>
      </c>
      <c r="C390" t="s">
        <v>66</v>
      </c>
      <c r="D390">
        <v>107</v>
      </c>
      <c r="E390" t="s">
        <v>57</v>
      </c>
      <c r="F390">
        <v>144</v>
      </c>
      <c r="G390" t="s">
        <v>69</v>
      </c>
      <c r="I390">
        <v>14651</v>
      </c>
      <c r="J390" t="s">
        <v>90</v>
      </c>
      <c r="K390" t="s">
        <v>146</v>
      </c>
      <c r="M390" t="str">
        <f>Table1[[#This Row],[Winner]]&amp;"/"&amp;Table1[[#This Row],[Lost]]</f>
        <v>Los Angeles Clippers/Utah Jazz</v>
      </c>
      <c r="N390" t="str">
        <f t="shared" si="37"/>
        <v>Los Angeles Clippers</v>
      </c>
      <c r="O390">
        <f t="shared" si="38"/>
        <v>144</v>
      </c>
      <c r="P390" s="8">
        <f t="shared" si="39"/>
        <v>37</v>
      </c>
      <c r="Q390" t="str">
        <f t="shared" si="40"/>
        <v>Utah Jazz</v>
      </c>
      <c r="R390">
        <f t="shared" si="41"/>
        <v>107</v>
      </c>
      <c r="S390" s="3">
        <f t="shared" si="42"/>
        <v>-37</v>
      </c>
    </row>
    <row r="391" spans="1:19" x14ac:dyDescent="0.35">
      <c r="A391" s="1">
        <v>45643</v>
      </c>
      <c r="B391" t="s">
        <v>19</v>
      </c>
      <c r="C391" t="s">
        <v>44</v>
      </c>
      <c r="D391">
        <v>97</v>
      </c>
      <c r="E391" t="s">
        <v>53</v>
      </c>
      <c r="F391">
        <v>81</v>
      </c>
      <c r="G391" t="s">
        <v>69</v>
      </c>
      <c r="I391">
        <v>18519</v>
      </c>
      <c r="J391" t="s">
        <v>94</v>
      </c>
      <c r="K391" t="s">
        <v>167</v>
      </c>
      <c r="L391" t="s">
        <v>170</v>
      </c>
      <c r="M391" t="str">
        <f>Table1[[#This Row],[Winner]]&amp;"/"&amp;Table1[[#This Row],[Lost]]</f>
        <v>Milwaukee Bucks/Oklahoma City Thunder</v>
      </c>
      <c r="N391" t="str">
        <f t="shared" si="37"/>
        <v>Milwaukee Bucks</v>
      </c>
      <c r="O391">
        <f t="shared" si="38"/>
        <v>97</v>
      </c>
      <c r="P391" s="8">
        <f t="shared" si="39"/>
        <v>16</v>
      </c>
      <c r="Q391" t="str">
        <f t="shared" si="40"/>
        <v>Oklahoma City Thunder</v>
      </c>
      <c r="R391">
        <f t="shared" si="41"/>
        <v>81</v>
      </c>
      <c r="S391" s="3">
        <f t="shared" si="42"/>
        <v>-16</v>
      </c>
    </row>
    <row r="392" spans="1:19" x14ac:dyDescent="0.35">
      <c r="A392" s="1">
        <v>45645</v>
      </c>
      <c r="B392" t="s">
        <v>14</v>
      </c>
      <c r="C392" t="s">
        <v>66</v>
      </c>
      <c r="D392">
        <v>126</v>
      </c>
      <c r="E392" t="s">
        <v>55</v>
      </c>
      <c r="F392">
        <v>119</v>
      </c>
      <c r="G392" t="s">
        <v>69</v>
      </c>
      <c r="I392">
        <v>18022</v>
      </c>
      <c r="J392" t="s">
        <v>86</v>
      </c>
      <c r="K392" t="s">
        <v>138</v>
      </c>
      <c r="M392" t="str">
        <f>Table1[[#This Row],[Winner]]&amp;"/"&amp;Table1[[#This Row],[Lost]]</f>
        <v>Utah Jazz/Detroit Pistons</v>
      </c>
      <c r="N392" t="str">
        <f t="shared" si="37"/>
        <v>Utah Jazz</v>
      </c>
      <c r="O392">
        <f t="shared" si="38"/>
        <v>126</v>
      </c>
      <c r="P392" s="8">
        <f t="shared" si="39"/>
        <v>7</v>
      </c>
      <c r="Q392" t="str">
        <f t="shared" si="40"/>
        <v>Detroit Pistons</v>
      </c>
      <c r="R392">
        <f t="shared" si="41"/>
        <v>119</v>
      </c>
      <c r="S392" s="3">
        <f t="shared" si="42"/>
        <v>-7</v>
      </c>
    </row>
    <row r="393" spans="1:19" x14ac:dyDescent="0.35">
      <c r="A393" s="1">
        <v>45645</v>
      </c>
      <c r="B393" t="s">
        <v>14</v>
      </c>
      <c r="C393" t="s">
        <v>53</v>
      </c>
      <c r="D393">
        <v>105</v>
      </c>
      <c r="E393" t="s">
        <v>43</v>
      </c>
      <c r="F393">
        <v>99</v>
      </c>
      <c r="G393" t="s">
        <v>69</v>
      </c>
      <c r="I393">
        <v>18896</v>
      </c>
      <c r="J393" t="s">
        <v>73</v>
      </c>
      <c r="K393" t="s">
        <v>152</v>
      </c>
      <c r="M393" t="str">
        <f>Table1[[#This Row],[Winner]]&amp;"/"&amp;Table1[[#This Row],[Lost]]</f>
        <v>Oklahoma City Thunder/Orlando Magic</v>
      </c>
      <c r="N393" t="str">
        <f t="shared" si="37"/>
        <v>Oklahoma City Thunder</v>
      </c>
      <c r="O393">
        <f t="shared" si="38"/>
        <v>105</v>
      </c>
      <c r="P393" s="8">
        <f t="shared" si="39"/>
        <v>6</v>
      </c>
      <c r="Q393" t="str">
        <f t="shared" si="40"/>
        <v>Orlando Magic</v>
      </c>
      <c r="R393">
        <f t="shared" si="41"/>
        <v>99</v>
      </c>
      <c r="S393" s="3">
        <f t="shared" si="42"/>
        <v>-6</v>
      </c>
    </row>
    <row r="394" spans="1:19" x14ac:dyDescent="0.35">
      <c r="A394" s="1">
        <v>45645</v>
      </c>
      <c r="B394" t="s">
        <v>14</v>
      </c>
      <c r="C394" t="s">
        <v>46</v>
      </c>
      <c r="D394">
        <v>114</v>
      </c>
      <c r="E394" t="s">
        <v>64</v>
      </c>
      <c r="F394">
        <v>123</v>
      </c>
      <c r="G394" t="s">
        <v>69</v>
      </c>
      <c r="I394">
        <v>15256</v>
      </c>
      <c r="J394" t="s">
        <v>97</v>
      </c>
      <c r="K394" t="s">
        <v>148</v>
      </c>
      <c r="M394" t="str">
        <f>Table1[[#This Row],[Winner]]&amp;"/"&amp;Table1[[#This Row],[Lost]]</f>
        <v>Washington Wizards/Charlotte Hornets</v>
      </c>
      <c r="N394" t="str">
        <f t="shared" si="37"/>
        <v>Washington Wizards</v>
      </c>
      <c r="O394">
        <f t="shared" si="38"/>
        <v>123</v>
      </c>
      <c r="P394" s="8">
        <f t="shared" si="39"/>
        <v>9</v>
      </c>
      <c r="Q394" t="str">
        <f t="shared" si="40"/>
        <v>Charlotte Hornets</v>
      </c>
      <c r="R394">
        <f t="shared" si="41"/>
        <v>114</v>
      </c>
      <c r="S394" s="3">
        <f t="shared" si="42"/>
        <v>-9</v>
      </c>
    </row>
    <row r="395" spans="1:19" x14ac:dyDescent="0.35">
      <c r="A395" s="1">
        <v>45645</v>
      </c>
      <c r="B395" t="s">
        <v>12</v>
      </c>
      <c r="C395" t="s">
        <v>47</v>
      </c>
      <c r="D395">
        <v>117</v>
      </c>
      <c r="E395" t="s">
        <v>51</v>
      </c>
      <c r="F395">
        <v>108</v>
      </c>
      <c r="G395" t="s">
        <v>69</v>
      </c>
      <c r="I395">
        <v>19156</v>
      </c>
      <c r="J395" t="s">
        <v>112</v>
      </c>
      <c r="K395" t="s">
        <v>136</v>
      </c>
      <c r="M395" t="str">
        <f>Table1[[#This Row],[Winner]]&amp;"/"&amp;Table1[[#This Row],[Lost]]</f>
        <v>Chicago Bulls/Boston Celtics</v>
      </c>
      <c r="N395" t="str">
        <f t="shared" si="37"/>
        <v>Chicago Bulls</v>
      </c>
      <c r="O395">
        <f t="shared" si="38"/>
        <v>117</v>
      </c>
      <c r="P395" s="8">
        <f t="shared" si="39"/>
        <v>9</v>
      </c>
      <c r="Q395" t="str">
        <f t="shared" si="40"/>
        <v>Boston Celtics</v>
      </c>
      <c r="R395">
        <f t="shared" si="41"/>
        <v>108</v>
      </c>
      <c r="S395" s="3">
        <f t="shared" si="42"/>
        <v>-9</v>
      </c>
    </row>
    <row r="396" spans="1:19" x14ac:dyDescent="0.35">
      <c r="A396" s="1">
        <v>45645</v>
      </c>
      <c r="B396" t="s">
        <v>12</v>
      </c>
      <c r="C396" t="s">
        <v>42</v>
      </c>
      <c r="D396">
        <v>101</v>
      </c>
      <c r="E396" t="s">
        <v>59</v>
      </c>
      <c r="F396">
        <v>94</v>
      </c>
      <c r="G396" t="s">
        <v>69</v>
      </c>
      <c r="I396">
        <v>19214</v>
      </c>
      <c r="J396" t="s">
        <v>79</v>
      </c>
      <c r="K396" t="s">
        <v>142</v>
      </c>
      <c r="M396" t="str">
        <f>Table1[[#This Row],[Winner]]&amp;"/"&amp;Table1[[#This Row],[Lost]]</f>
        <v>Brooklyn Nets/Toronto Raptors</v>
      </c>
      <c r="N396" t="str">
        <f t="shared" si="37"/>
        <v>Brooklyn Nets</v>
      </c>
      <c r="O396">
        <f t="shared" si="38"/>
        <v>101</v>
      </c>
      <c r="P396" s="8">
        <f t="shared" si="39"/>
        <v>7</v>
      </c>
      <c r="Q396" t="str">
        <f t="shared" si="40"/>
        <v>Toronto Raptors</v>
      </c>
      <c r="R396">
        <f t="shared" si="41"/>
        <v>94</v>
      </c>
      <c r="S396" s="3">
        <f t="shared" si="42"/>
        <v>-7</v>
      </c>
    </row>
    <row r="397" spans="1:19" x14ac:dyDescent="0.35">
      <c r="A397" s="1">
        <v>45645</v>
      </c>
      <c r="B397" t="s">
        <v>15</v>
      </c>
      <c r="C397" t="s">
        <v>56</v>
      </c>
      <c r="D397">
        <v>113</v>
      </c>
      <c r="E397" t="s">
        <v>60</v>
      </c>
      <c r="F397">
        <v>133</v>
      </c>
      <c r="G397" t="s">
        <v>69</v>
      </c>
      <c r="I397">
        <v>18055</v>
      </c>
      <c r="J397" t="s">
        <v>88</v>
      </c>
      <c r="K397" t="s">
        <v>143</v>
      </c>
      <c r="M397" t="str">
        <f>Table1[[#This Row],[Winner]]&amp;"/"&amp;Table1[[#This Row],[Lost]]</f>
        <v>Houston Rockets/New Orleans Pelicans</v>
      </c>
      <c r="N397" t="str">
        <f t="shared" si="37"/>
        <v>Houston Rockets</v>
      </c>
      <c r="O397">
        <f t="shared" si="38"/>
        <v>133</v>
      </c>
      <c r="P397" s="8">
        <f t="shared" si="39"/>
        <v>20</v>
      </c>
      <c r="Q397" t="str">
        <f t="shared" si="40"/>
        <v>New Orleans Pelicans</v>
      </c>
      <c r="R397">
        <f t="shared" si="41"/>
        <v>113</v>
      </c>
      <c r="S397" s="3">
        <f t="shared" si="42"/>
        <v>-20</v>
      </c>
    </row>
    <row r="398" spans="1:19" x14ac:dyDescent="0.35">
      <c r="A398" s="1">
        <v>45645</v>
      </c>
      <c r="B398" t="s">
        <v>15</v>
      </c>
      <c r="C398" t="s">
        <v>50</v>
      </c>
      <c r="D398">
        <v>93</v>
      </c>
      <c r="E398" t="s">
        <v>48</v>
      </c>
      <c r="F398">
        <v>144</v>
      </c>
      <c r="G398" t="s">
        <v>69</v>
      </c>
      <c r="I398">
        <v>17729</v>
      </c>
      <c r="J398" t="s">
        <v>112</v>
      </c>
      <c r="K398" t="s">
        <v>157</v>
      </c>
      <c r="M398" t="str">
        <f>Table1[[#This Row],[Winner]]&amp;"/"&amp;Table1[[#This Row],[Lost]]</f>
        <v>Memphis Grizzlies/Golden State Warriors</v>
      </c>
      <c r="N398" t="str">
        <f t="shared" si="37"/>
        <v>Memphis Grizzlies</v>
      </c>
      <c r="O398">
        <f t="shared" si="38"/>
        <v>144</v>
      </c>
      <c r="P398" s="8">
        <f t="shared" si="39"/>
        <v>51</v>
      </c>
      <c r="Q398" t="str">
        <f t="shared" si="40"/>
        <v>Golden State Warriors</v>
      </c>
      <c r="R398">
        <f t="shared" si="41"/>
        <v>93</v>
      </c>
      <c r="S398" s="3">
        <f t="shared" si="42"/>
        <v>-51</v>
      </c>
    </row>
    <row r="399" spans="1:19" x14ac:dyDescent="0.35">
      <c r="A399" s="1">
        <v>45645</v>
      </c>
      <c r="B399" t="s">
        <v>15</v>
      </c>
      <c r="C399" t="s">
        <v>63</v>
      </c>
      <c r="D399">
        <v>126</v>
      </c>
      <c r="E399" t="s">
        <v>52</v>
      </c>
      <c r="F399">
        <v>133</v>
      </c>
      <c r="G399" t="s">
        <v>69</v>
      </c>
      <c r="H399" t="s">
        <v>70</v>
      </c>
      <c r="I399">
        <v>17852</v>
      </c>
      <c r="J399" t="s">
        <v>113</v>
      </c>
      <c r="K399" t="s">
        <v>160</v>
      </c>
      <c r="M399" t="str">
        <f>Table1[[#This Row],[Winner]]&amp;"/"&amp;Table1[[#This Row],[Lost]]</f>
        <v>San Antonio Spurs/Atlanta Hawks</v>
      </c>
      <c r="N399" t="str">
        <f t="shared" si="37"/>
        <v>San Antonio Spurs</v>
      </c>
      <c r="O399">
        <f t="shared" si="38"/>
        <v>133</v>
      </c>
      <c r="P399" s="8">
        <f t="shared" si="39"/>
        <v>7</v>
      </c>
      <c r="Q399" t="str">
        <f t="shared" si="40"/>
        <v>Atlanta Hawks</v>
      </c>
      <c r="R399">
        <f t="shared" si="41"/>
        <v>126</v>
      </c>
      <c r="S399" s="3">
        <f t="shared" si="42"/>
        <v>-7</v>
      </c>
    </row>
    <row r="400" spans="1:19" x14ac:dyDescent="0.35">
      <c r="A400" s="1">
        <v>45645</v>
      </c>
      <c r="B400" t="s">
        <v>19</v>
      </c>
      <c r="C400" t="s">
        <v>57</v>
      </c>
      <c r="D400">
        <v>118</v>
      </c>
      <c r="E400" t="s">
        <v>61</v>
      </c>
      <c r="F400">
        <v>95</v>
      </c>
      <c r="G400" t="s">
        <v>69</v>
      </c>
      <c r="I400">
        <v>20044</v>
      </c>
      <c r="J400" t="s">
        <v>109</v>
      </c>
      <c r="K400" t="s">
        <v>149</v>
      </c>
      <c r="M400" t="str">
        <f>Table1[[#This Row],[Winner]]&amp;"/"&amp;Table1[[#This Row],[Lost]]</f>
        <v>Los Angeles Clippers/Dallas Mavericks</v>
      </c>
      <c r="N400" t="str">
        <f t="shared" si="37"/>
        <v>Los Angeles Clippers</v>
      </c>
      <c r="O400">
        <f t="shared" si="38"/>
        <v>118</v>
      </c>
      <c r="P400" s="8">
        <f t="shared" si="39"/>
        <v>23</v>
      </c>
      <c r="Q400" t="str">
        <f t="shared" si="40"/>
        <v>Dallas Mavericks</v>
      </c>
      <c r="R400">
        <f t="shared" si="41"/>
        <v>95</v>
      </c>
      <c r="S400" s="3">
        <f t="shared" si="42"/>
        <v>-23</v>
      </c>
    </row>
    <row r="401" spans="1:19" x14ac:dyDescent="0.35">
      <c r="A401" s="1">
        <v>45645</v>
      </c>
      <c r="B401" t="s">
        <v>16</v>
      </c>
      <c r="C401" t="s">
        <v>41</v>
      </c>
      <c r="D401">
        <v>120</v>
      </c>
      <c r="E401" t="s">
        <v>49</v>
      </c>
      <c r="F401">
        <v>111</v>
      </c>
      <c r="G401" t="s">
        <v>69</v>
      </c>
      <c r="I401">
        <v>17071</v>
      </c>
      <c r="J401" t="s">
        <v>82</v>
      </c>
      <c r="K401" t="s">
        <v>161</v>
      </c>
      <c r="M401" t="str">
        <f>Table1[[#This Row],[Winner]]&amp;"/"&amp;Table1[[#This Row],[Lost]]</f>
        <v>Indiana Pacers/Phoenix Suns</v>
      </c>
      <c r="N401" t="str">
        <f t="shared" si="37"/>
        <v>Indiana Pacers</v>
      </c>
      <c r="O401">
        <f t="shared" si="38"/>
        <v>120</v>
      </c>
      <c r="P401" s="8">
        <f t="shared" si="39"/>
        <v>9</v>
      </c>
      <c r="Q401" t="str">
        <f t="shared" si="40"/>
        <v>Phoenix Suns</v>
      </c>
      <c r="R401">
        <f t="shared" si="41"/>
        <v>111</v>
      </c>
      <c r="S401" s="3">
        <f t="shared" si="42"/>
        <v>-9</v>
      </c>
    </row>
    <row r="402" spans="1:19" x14ac:dyDescent="0.35">
      <c r="A402" s="1">
        <v>45645</v>
      </c>
      <c r="B402" t="s">
        <v>17</v>
      </c>
      <c r="C402" t="s">
        <v>39</v>
      </c>
      <c r="D402">
        <v>133</v>
      </c>
      <c r="E402" t="s">
        <v>40</v>
      </c>
      <c r="F402">
        <v>107</v>
      </c>
      <c r="G402" t="s">
        <v>69</v>
      </c>
      <c r="I402">
        <v>18978</v>
      </c>
      <c r="J402" t="s">
        <v>88</v>
      </c>
      <c r="K402" t="s">
        <v>158</v>
      </c>
      <c r="M402" t="str">
        <f>Table1[[#This Row],[Winner]]&amp;"/"&amp;Table1[[#This Row],[Lost]]</f>
        <v>New York Knicks/Minnesota Timberwolves</v>
      </c>
      <c r="N402" t="str">
        <f t="shared" si="37"/>
        <v>New York Knicks</v>
      </c>
      <c r="O402">
        <f t="shared" si="38"/>
        <v>133</v>
      </c>
      <c r="P402" s="8">
        <f t="shared" si="39"/>
        <v>26</v>
      </c>
      <c r="Q402" t="str">
        <f t="shared" si="40"/>
        <v>Minnesota Timberwolves</v>
      </c>
      <c r="R402">
        <f t="shared" si="41"/>
        <v>107</v>
      </c>
      <c r="S402" s="3">
        <f t="shared" si="42"/>
        <v>-26</v>
      </c>
    </row>
    <row r="403" spans="1:19" x14ac:dyDescent="0.35">
      <c r="A403" s="1">
        <v>45645</v>
      </c>
      <c r="B403" t="s">
        <v>13</v>
      </c>
      <c r="C403" t="s">
        <v>65</v>
      </c>
      <c r="D403">
        <v>124</v>
      </c>
      <c r="E403" t="s">
        <v>67</v>
      </c>
      <c r="F403">
        <v>126</v>
      </c>
      <c r="G403" t="s">
        <v>69</v>
      </c>
      <c r="I403">
        <v>16753</v>
      </c>
      <c r="J403" t="s">
        <v>109</v>
      </c>
      <c r="K403" t="s">
        <v>147</v>
      </c>
      <c r="M403" t="str">
        <f>Table1[[#This Row],[Winner]]&amp;"/"&amp;Table1[[#This Row],[Lost]]</f>
        <v>Portland Trail Blazers/Denver Nuggets</v>
      </c>
      <c r="N403" t="str">
        <f t="shared" si="37"/>
        <v>Portland Trail Blazers</v>
      </c>
      <c r="O403">
        <f t="shared" si="38"/>
        <v>126</v>
      </c>
      <c r="P403" s="8">
        <f t="shared" si="39"/>
        <v>2</v>
      </c>
      <c r="Q403" t="str">
        <f t="shared" si="40"/>
        <v>Denver Nuggets</v>
      </c>
      <c r="R403">
        <f t="shared" si="41"/>
        <v>124</v>
      </c>
      <c r="S403" s="3">
        <f t="shared" si="42"/>
        <v>-2</v>
      </c>
    </row>
    <row r="404" spans="1:19" x14ac:dyDescent="0.35">
      <c r="A404" s="1">
        <v>45645</v>
      </c>
      <c r="B404" t="s">
        <v>13</v>
      </c>
      <c r="C404" t="s">
        <v>68</v>
      </c>
      <c r="D404">
        <v>113</v>
      </c>
      <c r="E404" t="s">
        <v>62</v>
      </c>
      <c r="F404">
        <v>100</v>
      </c>
      <c r="G404" t="s">
        <v>69</v>
      </c>
      <c r="I404">
        <v>17832</v>
      </c>
      <c r="J404" t="s">
        <v>78</v>
      </c>
      <c r="K404" t="s">
        <v>150</v>
      </c>
      <c r="M404" t="str">
        <f>Table1[[#This Row],[Winner]]&amp;"/"&amp;Table1[[#This Row],[Lost]]</f>
        <v>Los Angeles Lakers/Sacramento Kings</v>
      </c>
      <c r="N404" t="str">
        <f t="shared" si="37"/>
        <v>Los Angeles Lakers</v>
      </c>
      <c r="O404">
        <f t="shared" si="38"/>
        <v>113</v>
      </c>
      <c r="P404" s="8">
        <f t="shared" si="39"/>
        <v>13</v>
      </c>
      <c r="Q404" t="str">
        <f t="shared" si="40"/>
        <v>Sacramento Kings</v>
      </c>
      <c r="R404">
        <f t="shared" si="41"/>
        <v>100</v>
      </c>
      <c r="S404" s="3">
        <f t="shared" si="42"/>
        <v>-13</v>
      </c>
    </row>
    <row r="405" spans="1:19" x14ac:dyDescent="0.35">
      <c r="A405" s="1">
        <v>45646</v>
      </c>
      <c r="B405" t="s">
        <v>14</v>
      </c>
      <c r="C405" t="s">
        <v>46</v>
      </c>
      <c r="D405">
        <v>98</v>
      </c>
      <c r="E405" t="s">
        <v>54</v>
      </c>
      <c r="F405">
        <v>108</v>
      </c>
      <c r="G405" t="s">
        <v>69</v>
      </c>
      <c r="I405">
        <v>20291</v>
      </c>
      <c r="J405" t="s">
        <v>90</v>
      </c>
      <c r="K405" t="s">
        <v>141</v>
      </c>
      <c r="M405" t="str">
        <f>Table1[[#This Row],[Winner]]&amp;"/"&amp;Table1[[#This Row],[Lost]]</f>
        <v>Philadelphia 76ers/Charlotte Hornets</v>
      </c>
      <c r="N405" t="str">
        <f t="shared" si="37"/>
        <v>Philadelphia 76ers</v>
      </c>
      <c r="O405">
        <f t="shared" si="38"/>
        <v>108</v>
      </c>
      <c r="P405" s="8">
        <f t="shared" si="39"/>
        <v>10</v>
      </c>
      <c r="Q405" t="str">
        <f t="shared" si="40"/>
        <v>Charlotte Hornets</v>
      </c>
      <c r="R405">
        <f t="shared" si="41"/>
        <v>98</v>
      </c>
      <c r="S405" s="3">
        <f t="shared" si="42"/>
        <v>-10</v>
      </c>
    </row>
    <row r="406" spans="1:19" x14ac:dyDescent="0.35">
      <c r="A406" s="1">
        <v>45646</v>
      </c>
      <c r="B406" t="s">
        <v>12</v>
      </c>
      <c r="C406" t="s">
        <v>44</v>
      </c>
      <c r="D406">
        <v>101</v>
      </c>
      <c r="E406" t="s">
        <v>45</v>
      </c>
      <c r="F406">
        <v>124</v>
      </c>
      <c r="G406" t="s">
        <v>69</v>
      </c>
      <c r="I406">
        <v>19432</v>
      </c>
      <c r="J406" t="s">
        <v>111</v>
      </c>
      <c r="K406" t="s">
        <v>153</v>
      </c>
      <c r="M406" t="str">
        <f>Table1[[#This Row],[Winner]]&amp;"/"&amp;Table1[[#This Row],[Lost]]</f>
        <v>Cleveland Cavaliers/Milwaukee Bucks</v>
      </c>
      <c r="N406" t="str">
        <f t="shared" si="37"/>
        <v>Cleveland Cavaliers</v>
      </c>
      <c r="O406">
        <f t="shared" si="38"/>
        <v>124</v>
      </c>
      <c r="P406" s="8">
        <f t="shared" si="39"/>
        <v>23</v>
      </c>
      <c r="Q406" t="str">
        <f t="shared" si="40"/>
        <v>Milwaukee Bucks</v>
      </c>
      <c r="R406">
        <f t="shared" si="41"/>
        <v>101</v>
      </c>
      <c r="S406" s="3">
        <f t="shared" si="42"/>
        <v>-23</v>
      </c>
    </row>
    <row r="407" spans="1:19" x14ac:dyDescent="0.35">
      <c r="A407" s="1">
        <v>45646</v>
      </c>
      <c r="B407" t="s">
        <v>15</v>
      </c>
      <c r="C407" t="s">
        <v>53</v>
      </c>
      <c r="D407">
        <v>104</v>
      </c>
      <c r="E407" t="s">
        <v>58</v>
      </c>
      <c r="F407">
        <v>97</v>
      </c>
      <c r="G407" t="s">
        <v>69</v>
      </c>
      <c r="I407">
        <v>19801</v>
      </c>
      <c r="J407" t="s">
        <v>82</v>
      </c>
      <c r="K407" t="s">
        <v>140</v>
      </c>
      <c r="M407" t="str">
        <f>Table1[[#This Row],[Winner]]&amp;"/"&amp;Table1[[#This Row],[Lost]]</f>
        <v>Oklahoma City Thunder/Miami Heat</v>
      </c>
      <c r="N407" t="str">
        <f t="shared" si="37"/>
        <v>Oklahoma City Thunder</v>
      </c>
      <c r="O407">
        <f t="shared" si="38"/>
        <v>104</v>
      </c>
      <c r="P407" s="8">
        <f t="shared" si="39"/>
        <v>7</v>
      </c>
      <c r="Q407" t="str">
        <f t="shared" si="40"/>
        <v>Miami Heat</v>
      </c>
      <c r="R407">
        <f t="shared" si="41"/>
        <v>97</v>
      </c>
      <c r="S407" s="3">
        <f t="shared" si="42"/>
        <v>-7</v>
      </c>
    </row>
    <row r="408" spans="1:19" x14ac:dyDescent="0.35">
      <c r="A408" s="1">
        <v>45647</v>
      </c>
      <c r="B408" t="s">
        <v>22</v>
      </c>
      <c r="C408" t="s">
        <v>68</v>
      </c>
      <c r="D408">
        <v>103</v>
      </c>
      <c r="E408" t="s">
        <v>62</v>
      </c>
      <c r="F408">
        <v>99</v>
      </c>
      <c r="G408" t="s">
        <v>69</v>
      </c>
      <c r="I408">
        <v>17832</v>
      </c>
      <c r="J408" t="s">
        <v>88</v>
      </c>
      <c r="K408" t="s">
        <v>150</v>
      </c>
      <c r="M408" t="str">
        <f>Table1[[#This Row],[Winner]]&amp;"/"&amp;Table1[[#This Row],[Lost]]</f>
        <v>Los Angeles Lakers/Sacramento Kings</v>
      </c>
      <c r="N408" t="str">
        <f t="shared" si="37"/>
        <v>Los Angeles Lakers</v>
      </c>
      <c r="O408">
        <f t="shared" si="38"/>
        <v>103</v>
      </c>
      <c r="P408" s="8">
        <f t="shared" si="39"/>
        <v>4</v>
      </c>
      <c r="Q408" t="str">
        <f t="shared" si="40"/>
        <v>Sacramento Kings</v>
      </c>
      <c r="R408">
        <f t="shared" si="41"/>
        <v>99</v>
      </c>
      <c r="S408" s="3">
        <f t="shared" si="42"/>
        <v>-4</v>
      </c>
    </row>
    <row r="409" spans="1:19" x14ac:dyDescent="0.35">
      <c r="A409" s="1">
        <v>45647</v>
      </c>
      <c r="B409" t="s">
        <v>14</v>
      </c>
      <c r="C409" t="s">
        <v>58</v>
      </c>
      <c r="D409">
        <v>114</v>
      </c>
      <c r="E409" t="s">
        <v>43</v>
      </c>
      <c r="F409">
        <v>121</v>
      </c>
      <c r="G409" t="s">
        <v>69</v>
      </c>
      <c r="I409">
        <v>18080</v>
      </c>
      <c r="J409" t="s">
        <v>86</v>
      </c>
      <c r="K409" t="s">
        <v>152</v>
      </c>
      <c r="M409" t="str">
        <f>Table1[[#This Row],[Winner]]&amp;"/"&amp;Table1[[#This Row],[Lost]]</f>
        <v>Orlando Magic/Miami Heat</v>
      </c>
      <c r="N409" t="str">
        <f t="shared" si="37"/>
        <v>Orlando Magic</v>
      </c>
      <c r="O409">
        <f t="shared" si="38"/>
        <v>121</v>
      </c>
      <c r="P409" s="8">
        <f t="shared" si="39"/>
        <v>7</v>
      </c>
      <c r="Q409" t="str">
        <f t="shared" si="40"/>
        <v>Miami Heat</v>
      </c>
      <c r="R409">
        <f t="shared" si="41"/>
        <v>114</v>
      </c>
      <c r="S409" s="3">
        <f t="shared" si="42"/>
        <v>-7</v>
      </c>
    </row>
    <row r="410" spans="1:19" x14ac:dyDescent="0.35">
      <c r="A410" s="1">
        <v>45647</v>
      </c>
      <c r="B410" t="s">
        <v>12</v>
      </c>
      <c r="C410" t="s">
        <v>48</v>
      </c>
      <c r="D410">
        <v>128</v>
      </c>
      <c r="E410" t="s">
        <v>63</v>
      </c>
      <c r="F410">
        <v>112</v>
      </c>
      <c r="G410" t="s">
        <v>69</v>
      </c>
      <c r="I410">
        <v>16909</v>
      </c>
      <c r="J410" t="s">
        <v>72</v>
      </c>
      <c r="K410" t="s">
        <v>139</v>
      </c>
      <c r="M410" t="str">
        <f>Table1[[#This Row],[Winner]]&amp;"/"&amp;Table1[[#This Row],[Lost]]</f>
        <v>Memphis Grizzlies/Atlanta Hawks</v>
      </c>
      <c r="N410" t="str">
        <f t="shared" si="37"/>
        <v>Memphis Grizzlies</v>
      </c>
      <c r="O410">
        <f t="shared" si="38"/>
        <v>128</v>
      </c>
      <c r="P410" s="8">
        <f t="shared" si="39"/>
        <v>16</v>
      </c>
      <c r="Q410" t="str">
        <f t="shared" si="40"/>
        <v>Atlanta Hawks</v>
      </c>
      <c r="R410">
        <f t="shared" si="41"/>
        <v>112</v>
      </c>
      <c r="S410" s="3">
        <f t="shared" si="42"/>
        <v>-16</v>
      </c>
    </row>
    <row r="411" spans="1:19" x14ac:dyDescent="0.35">
      <c r="A411" s="1">
        <v>45647</v>
      </c>
      <c r="B411" t="s">
        <v>12</v>
      </c>
      <c r="C411" t="s">
        <v>66</v>
      </c>
      <c r="D411">
        <v>105</v>
      </c>
      <c r="E411" t="s">
        <v>42</v>
      </c>
      <c r="F411">
        <v>94</v>
      </c>
      <c r="G411" t="s">
        <v>69</v>
      </c>
      <c r="I411">
        <v>17926</v>
      </c>
      <c r="J411" t="s">
        <v>112</v>
      </c>
      <c r="K411" t="s">
        <v>163</v>
      </c>
      <c r="M411" t="str">
        <f>Table1[[#This Row],[Winner]]&amp;"/"&amp;Table1[[#This Row],[Lost]]</f>
        <v>Utah Jazz/Brooklyn Nets</v>
      </c>
      <c r="N411" t="str">
        <f t="shared" si="37"/>
        <v>Utah Jazz</v>
      </c>
      <c r="O411">
        <f t="shared" si="38"/>
        <v>105</v>
      </c>
      <c r="P411" s="8">
        <f t="shared" si="39"/>
        <v>11</v>
      </c>
      <c r="Q411" t="str">
        <f t="shared" si="40"/>
        <v>Brooklyn Nets</v>
      </c>
      <c r="R411">
        <f t="shared" si="41"/>
        <v>94</v>
      </c>
      <c r="S411" s="3">
        <f t="shared" si="42"/>
        <v>-11</v>
      </c>
    </row>
    <row r="412" spans="1:19" x14ac:dyDescent="0.35">
      <c r="A412" s="1">
        <v>45647</v>
      </c>
      <c r="B412" t="s">
        <v>15</v>
      </c>
      <c r="C412" t="s">
        <v>51</v>
      </c>
      <c r="D412">
        <v>123</v>
      </c>
      <c r="E412" t="s">
        <v>47</v>
      </c>
      <c r="F412">
        <v>98</v>
      </c>
      <c r="G412" t="s">
        <v>69</v>
      </c>
      <c r="I412">
        <v>19803</v>
      </c>
      <c r="J412" t="s">
        <v>122</v>
      </c>
      <c r="K412" t="s">
        <v>159</v>
      </c>
      <c r="M412" t="str">
        <f>Table1[[#This Row],[Winner]]&amp;"/"&amp;Table1[[#This Row],[Lost]]</f>
        <v>Boston Celtics/Chicago Bulls</v>
      </c>
      <c r="N412" t="str">
        <f t="shared" si="37"/>
        <v>Boston Celtics</v>
      </c>
      <c r="O412">
        <f t="shared" si="38"/>
        <v>123</v>
      </c>
      <c r="P412" s="8">
        <f t="shared" si="39"/>
        <v>25</v>
      </c>
      <c r="Q412" t="str">
        <f t="shared" si="40"/>
        <v>Chicago Bulls</v>
      </c>
      <c r="R412">
        <f t="shared" si="41"/>
        <v>98</v>
      </c>
      <c r="S412" s="3">
        <f t="shared" si="42"/>
        <v>-25</v>
      </c>
    </row>
    <row r="413" spans="1:19" x14ac:dyDescent="0.35">
      <c r="A413" s="1">
        <v>45647</v>
      </c>
      <c r="B413" t="s">
        <v>15</v>
      </c>
      <c r="C413" t="s">
        <v>54</v>
      </c>
      <c r="D413">
        <v>99</v>
      </c>
      <c r="E413" t="s">
        <v>45</v>
      </c>
      <c r="F413">
        <v>126</v>
      </c>
      <c r="G413" t="s">
        <v>69</v>
      </c>
      <c r="I413">
        <v>19432</v>
      </c>
      <c r="J413" t="s">
        <v>112</v>
      </c>
      <c r="K413" t="s">
        <v>153</v>
      </c>
      <c r="M413" t="str">
        <f>Table1[[#This Row],[Winner]]&amp;"/"&amp;Table1[[#This Row],[Lost]]</f>
        <v>Cleveland Cavaliers/Philadelphia 76ers</v>
      </c>
      <c r="N413" t="str">
        <f t="shared" si="37"/>
        <v>Cleveland Cavaliers</v>
      </c>
      <c r="O413">
        <f t="shared" si="38"/>
        <v>126</v>
      </c>
      <c r="P413" s="8">
        <f t="shared" si="39"/>
        <v>27</v>
      </c>
      <c r="Q413" t="str">
        <f t="shared" si="40"/>
        <v>Philadelphia 76ers</v>
      </c>
      <c r="R413">
        <f t="shared" si="41"/>
        <v>99</v>
      </c>
      <c r="S413" s="3">
        <f t="shared" si="42"/>
        <v>-27</v>
      </c>
    </row>
    <row r="414" spans="1:19" x14ac:dyDescent="0.35">
      <c r="A414" s="1">
        <v>45647</v>
      </c>
      <c r="B414" t="s">
        <v>15</v>
      </c>
      <c r="C414" t="s">
        <v>64</v>
      </c>
      <c r="D414">
        <v>101</v>
      </c>
      <c r="E414" t="s">
        <v>44</v>
      </c>
      <c r="F414">
        <v>112</v>
      </c>
      <c r="G414" t="s">
        <v>69</v>
      </c>
      <c r="I414">
        <v>17341</v>
      </c>
      <c r="J414" t="s">
        <v>124</v>
      </c>
      <c r="K414" t="s">
        <v>155</v>
      </c>
      <c r="M414" t="str">
        <f>Table1[[#This Row],[Winner]]&amp;"/"&amp;Table1[[#This Row],[Lost]]</f>
        <v>Milwaukee Bucks/Washington Wizards</v>
      </c>
      <c r="N414" t="str">
        <f t="shared" si="37"/>
        <v>Milwaukee Bucks</v>
      </c>
      <c r="O414">
        <f t="shared" si="38"/>
        <v>112</v>
      </c>
      <c r="P414" s="8">
        <f t="shared" si="39"/>
        <v>11</v>
      </c>
      <c r="Q414" t="str">
        <f t="shared" si="40"/>
        <v>Washington Wizards</v>
      </c>
      <c r="R414">
        <f t="shared" si="41"/>
        <v>101</v>
      </c>
      <c r="S414" s="3">
        <f t="shared" si="42"/>
        <v>-11</v>
      </c>
    </row>
    <row r="415" spans="1:19" x14ac:dyDescent="0.35">
      <c r="A415" s="1">
        <v>45647</v>
      </c>
      <c r="B415" t="s">
        <v>15</v>
      </c>
      <c r="C415" t="s">
        <v>50</v>
      </c>
      <c r="D415">
        <v>113</v>
      </c>
      <c r="E415" t="s">
        <v>40</v>
      </c>
      <c r="F415">
        <v>103</v>
      </c>
      <c r="G415" t="s">
        <v>69</v>
      </c>
      <c r="I415">
        <v>18978</v>
      </c>
      <c r="J415" t="s">
        <v>85</v>
      </c>
      <c r="K415" t="s">
        <v>158</v>
      </c>
      <c r="M415" t="str">
        <f>Table1[[#This Row],[Winner]]&amp;"/"&amp;Table1[[#This Row],[Lost]]</f>
        <v>Golden State Warriors/Minnesota Timberwolves</v>
      </c>
      <c r="N415" t="str">
        <f t="shared" si="37"/>
        <v>Golden State Warriors</v>
      </c>
      <c r="O415">
        <f t="shared" si="38"/>
        <v>113</v>
      </c>
      <c r="P415" s="8">
        <f t="shared" si="39"/>
        <v>10</v>
      </c>
      <c r="Q415" t="str">
        <f t="shared" si="40"/>
        <v>Minnesota Timberwolves</v>
      </c>
      <c r="R415">
        <f t="shared" si="41"/>
        <v>103</v>
      </c>
      <c r="S415" s="3">
        <f t="shared" si="42"/>
        <v>-10</v>
      </c>
    </row>
    <row r="416" spans="1:19" x14ac:dyDescent="0.35">
      <c r="A416" s="1">
        <v>45647</v>
      </c>
      <c r="B416" t="s">
        <v>15</v>
      </c>
      <c r="C416" t="s">
        <v>39</v>
      </c>
      <c r="D416">
        <v>104</v>
      </c>
      <c r="E416" t="s">
        <v>56</v>
      </c>
      <c r="F416">
        <v>93</v>
      </c>
      <c r="G416" t="s">
        <v>69</v>
      </c>
      <c r="I416">
        <v>16696</v>
      </c>
      <c r="J416" t="s">
        <v>89</v>
      </c>
      <c r="K416" t="s">
        <v>144</v>
      </c>
      <c r="M416" t="str">
        <f>Table1[[#This Row],[Winner]]&amp;"/"&amp;Table1[[#This Row],[Lost]]</f>
        <v>New York Knicks/New Orleans Pelicans</v>
      </c>
      <c r="N416" t="str">
        <f t="shared" si="37"/>
        <v>New York Knicks</v>
      </c>
      <c r="O416">
        <f t="shared" si="38"/>
        <v>104</v>
      </c>
      <c r="P416" s="8">
        <f t="shared" si="39"/>
        <v>11</v>
      </c>
      <c r="Q416" t="str">
        <f t="shared" si="40"/>
        <v>New Orleans Pelicans</v>
      </c>
      <c r="R416">
        <f t="shared" si="41"/>
        <v>93</v>
      </c>
      <c r="S416" s="3">
        <f t="shared" si="42"/>
        <v>-11</v>
      </c>
    </row>
    <row r="417" spans="1:19" x14ac:dyDescent="0.35">
      <c r="A417" s="1">
        <v>45647</v>
      </c>
      <c r="B417" t="s">
        <v>19</v>
      </c>
      <c r="C417" t="s">
        <v>57</v>
      </c>
      <c r="D417">
        <v>97</v>
      </c>
      <c r="E417" t="s">
        <v>61</v>
      </c>
      <c r="F417">
        <v>113</v>
      </c>
      <c r="G417" t="s">
        <v>69</v>
      </c>
      <c r="I417">
        <v>20102</v>
      </c>
      <c r="J417" t="s">
        <v>84</v>
      </c>
      <c r="K417" t="s">
        <v>149</v>
      </c>
      <c r="M417" t="str">
        <f>Table1[[#This Row],[Winner]]&amp;"/"&amp;Table1[[#This Row],[Lost]]</f>
        <v>Dallas Mavericks/Los Angeles Clippers</v>
      </c>
      <c r="N417" t="str">
        <f t="shared" si="37"/>
        <v>Dallas Mavericks</v>
      </c>
      <c r="O417">
        <f t="shared" si="38"/>
        <v>113</v>
      </c>
      <c r="P417" s="8">
        <f t="shared" si="39"/>
        <v>16</v>
      </c>
      <c r="Q417" t="str">
        <f t="shared" si="40"/>
        <v>Los Angeles Clippers</v>
      </c>
      <c r="R417">
        <f t="shared" si="41"/>
        <v>97</v>
      </c>
      <c r="S417" s="3">
        <f t="shared" si="42"/>
        <v>-16</v>
      </c>
    </row>
    <row r="418" spans="1:19" x14ac:dyDescent="0.35">
      <c r="A418" s="1">
        <v>45647</v>
      </c>
      <c r="B418" t="s">
        <v>19</v>
      </c>
      <c r="C418" t="s">
        <v>67</v>
      </c>
      <c r="D418">
        <v>94</v>
      </c>
      <c r="E418" t="s">
        <v>52</v>
      </c>
      <c r="F418">
        <v>114</v>
      </c>
      <c r="G418" t="s">
        <v>69</v>
      </c>
      <c r="I418">
        <v>18354</v>
      </c>
      <c r="J418" t="s">
        <v>112</v>
      </c>
      <c r="K418" t="s">
        <v>160</v>
      </c>
      <c r="M418" t="str">
        <f>Table1[[#This Row],[Winner]]&amp;"/"&amp;Table1[[#This Row],[Lost]]</f>
        <v>San Antonio Spurs/Portland Trail Blazers</v>
      </c>
      <c r="N418" t="str">
        <f t="shared" si="37"/>
        <v>San Antonio Spurs</v>
      </c>
      <c r="O418">
        <f t="shared" si="38"/>
        <v>114</v>
      </c>
      <c r="P418" s="8">
        <f t="shared" si="39"/>
        <v>20</v>
      </c>
      <c r="Q418" t="str">
        <f t="shared" si="40"/>
        <v>Portland Trail Blazers</v>
      </c>
      <c r="R418">
        <f t="shared" si="41"/>
        <v>94</v>
      </c>
      <c r="S418" s="3">
        <f t="shared" si="42"/>
        <v>-20</v>
      </c>
    </row>
    <row r="419" spans="1:19" x14ac:dyDescent="0.35">
      <c r="A419" s="1">
        <v>45647</v>
      </c>
      <c r="B419" t="s">
        <v>16</v>
      </c>
      <c r="C419" t="s">
        <v>55</v>
      </c>
      <c r="D419">
        <v>133</v>
      </c>
      <c r="E419" t="s">
        <v>49</v>
      </c>
      <c r="F419">
        <v>125</v>
      </c>
      <c r="G419" t="s">
        <v>69</v>
      </c>
      <c r="I419">
        <v>17071</v>
      </c>
      <c r="J419" t="s">
        <v>83</v>
      </c>
      <c r="K419" t="s">
        <v>161</v>
      </c>
      <c r="M419" t="str">
        <f>Table1[[#This Row],[Winner]]&amp;"/"&amp;Table1[[#This Row],[Lost]]</f>
        <v>Detroit Pistons/Phoenix Suns</v>
      </c>
      <c r="N419" t="str">
        <f t="shared" si="37"/>
        <v>Detroit Pistons</v>
      </c>
      <c r="O419">
        <f t="shared" si="38"/>
        <v>133</v>
      </c>
      <c r="P419" s="8">
        <f t="shared" si="39"/>
        <v>8</v>
      </c>
      <c r="Q419" t="str">
        <f t="shared" si="40"/>
        <v>Phoenix Suns</v>
      </c>
      <c r="R419">
        <f t="shared" si="41"/>
        <v>125</v>
      </c>
      <c r="S419" s="3">
        <f t="shared" si="42"/>
        <v>-8</v>
      </c>
    </row>
    <row r="420" spans="1:19" x14ac:dyDescent="0.35">
      <c r="A420" s="1">
        <v>45648</v>
      </c>
      <c r="B420" t="s">
        <v>22</v>
      </c>
      <c r="C420" t="s">
        <v>41</v>
      </c>
      <c r="D420">
        <v>122</v>
      </c>
      <c r="E420" t="s">
        <v>62</v>
      </c>
      <c r="F420">
        <v>95</v>
      </c>
      <c r="G420" t="s">
        <v>69</v>
      </c>
      <c r="I420">
        <v>17832</v>
      </c>
      <c r="J420" t="s">
        <v>115</v>
      </c>
      <c r="K420" t="s">
        <v>150</v>
      </c>
      <c r="M420" t="str">
        <f>Table1[[#This Row],[Winner]]&amp;"/"&amp;Table1[[#This Row],[Lost]]</f>
        <v>Indiana Pacers/Sacramento Kings</v>
      </c>
      <c r="N420" t="str">
        <f t="shared" si="37"/>
        <v>Indiana Pacers</v>
      </c>
      <c r="O420">
        <f t="shared" si="38"/>
        <v>122</v>
      </c>
      <c r="P420" s="8">
        <f t="shared" si="39"/>
        <v>27</v>
      </c>
      <c r="Q420" t="str">
        <f t="shared" si="40"/>
        <v>Sacramento Kings</v>
      </c>
      <c r="R420">
        <f t="shared" si="41"/>
        <v>95</v>
      </c>
      <c r="S420" s="3">
        <f t="shared" si="42"/>
        <v>-27</v>
      </c>
    </row>
    <row r="421" spans="1:19" x14ac:dyDescent="0.35">
      <c r="A421" s="1">
        <v>45648</v>
      </c>
      <c r="B421" t="s">
        <v>22</v>
      </c>
      <c r="C421" t="s">
        <v>60</v>
      </c>
      <c r="D421">
        <v>114</v>
      </c>
      <c r="E421" t="s">
        <v>59</v>
      </c>
      <c r="F421">
        <v>110</v>
      </c>
      <c r="G421" t="s">
        <v>69</v>
      </c>
      <c r="I421">
        <v>19305</v>
      </c>
      <c r="J421" t="s">
        <v>109</v>
      </c>
      <c r="K421" t="s">
        <v>142</v>
      </c>
      <c r="M421" t="str">
        <f>Table1[[#This Row],[Winner]]&amp;"/"&amp;Table1[[#This Row],[Lost]]</f>
        <v>Houston Rockets/Toronto Raptors</v>
      </c>
      <c r="N421" t="str">
        <f t="shared" si="37"/>
        <v>Houston Rockets</v>
      </c>
      <c r="O421">
        <f t="shared" si="38"/>
        <v>114</v>
      </c>
      <c r="P421" s="8">
        <f t="shared" si="39"/>
        <v>4</v>
      </c>
      <c r="Q421" t="str">
        <f t="shared" si="40"/>
        <v>Toronto Raptors</v>
      </c>
      <c r="R421">
        <f t="shared" si="41"/>
        <v>110</v>
      </c>
      <c r="S421" s="3">
        <f t="shared" si="42"/>
        <v>-4</v>
      </c>
    </row>
    <row r="422" spans="1:19" x14ac:dyDescent="0.35">
      <c r="A422" s="1">
        <v>45648</v>
      </c>
      <c r="B422" t="s">
        <v>14</v>
      </c>
      <c r="C422" t="s">
        <v>65</v>
      </c>
      <c r="D422">
        <v>132</v>
      </c>
      <c r="E422" t="s">
        <v>56</v>
      </c>
      <c r="F422">
        <v>129</v>
      </c>
      <c r="G422" t="s">
        <v>69</v>
      </c>
      <c r="H422" t="s">
        <v>70</v>
      </c>
      <c r="I422">
        <v>17474</v>
      </c>
      <c r="J422" t="s">
        <v>116</v>
      </c>
      <c r="K422" t="s">
        <v>144</v>
      </c>
      <c r="M422" t="str">
        <f>Table1[[#This Row],[Winner]]&amp;"/"&amp;Table1[[#This Row],[Lost]]</f>
        <v>Denver Nuggets/New Orleans Pelicans</v>
      </c>
      <c r="N422" t="str">
        <f t="shared" si="37"/>
        <v>Denver Nuggets</v>
      </c>
      <c r="O422">
        <f t="shared" si="38"/>
        <v>132</v>
      </c>
      <c r="P422" s="8">
        <f t="shared" si="39"/>
        <v>3</v>
      </c>
      <c r="Q422" t="str">
        <f t="shared" si="40"/>
        <v>New Orleans Pelicans</v>
      </c>
      <c r="R422">
        <f t="shared" si="41"/>
        <v>129</v>
      </c>
      <c r="S422" s="3">
        <f t="shared" si="42"/>
        <v>-3</v>
      </c>
    </row>
    <row r="423" spans="1:19" x14ac:dyDescent="0.35">
      <c r="A423" s="1">
        <v>45649</v>
      </c>
      <c r="B423" t="s">
        <v>14</v>
      </c>
      <c r="C423" t="s">
        <v>60</v>
      </c>
      <c r="D423">
        <v>114</v>
      </c>
      <c r="E423" t="s">
        <v>46</v>
      </c>
      <c r="F423">
        <v>101</v>
      </c>
      <c r="G423" t="s">
        <v>69</v>
      </c>
      <c r="I423">
        <v>19134</v>
      </c>
      <c r="J423" t="s">
        <v>111</v>
      </c>
      <c r="K423" t="s">
        <v>156</v>
      </c>
      <c r="M423" t="str">
        <f>Table1[[#This Row],[Winner]]&amp;"/"&amp;Table1[[#This Row],[Lost]]</f>
        <v>Houston Rockets/Charlotte Hornets</v>
      </c>
      <c r="N423" t="str">
        <f t="shared" si="37"/>
        <v>Houston Rockets</v>
      </c>
      <c r="O423">
        <f t="shared" si="38"/>
        <v>114</v>
      </c>
      <c r="P423" s="8">
        <f t="shared" si="39"/>
        <v>13</v>
      </c>
      <c r="Q423" t="str">
        <f t="shared" si="40"/>
        <v>Charlotte Hornets</v>
      </c>
      <c r="R423">
        <f t="shared" si="41"/>
        <v>101</v>
      </c>
      <c r="S423" s="3">
        <f t="shared" si="42"/>
        <v>-13</v>
      </c>
    </row>
    <row r="424" spans="1:19" x14ac:dyDescent="0.35">
      <c r="A424" s="1">
        <v>45649</v>
      </c>
      <c r="B424" t="s">
        <v>14</v>
      </c>
      <c r="C424" t="s">
        <v>66</v>
      </c>
      <c r="D424">
        <v>113</v>
      </c>
      <c r="E424" t="s">
        <v>45</v>
      </c>
      <c r="F424">
        <v>124</v>
      </c>
      <c r="G424" t="s">
        <v>69</v>
      </c>
      <c r="I424">
        <v>19432</v>
      </c>
      <c r="J424" t="s">
        <v>92</v>
      </c>
      <c r="K424" t="s">
        <v>153</v>
      </c>
      <c r="M424" t="str">
        <f>Table1[[#This Row],[Winner]]&amp;"/"&amp;Table1[[#This Row],[Lost]]</f>
        <v>Cleveland Cavaliers/Utah Jazz</v>
      </c>
      <c r="N424" t="str">
        <f t="shared" si="37"/>
        <v>Cleveland Cavaliers</v>
      </c>
      <c r="O424">
        <f t="shared" si="38"/>
        <v>124</v>
      </c>
      <c r="P424" s="8">
        <f t="shared" si="39"/>
        <v>11</v>
      </c>
      <c r="Q424" t="str">
        <f t="shared" si="40"/>
        <v>Utah Jazz</v>
      </c>
      <c r="R424">
        <f t="shared" si="41"/>
        <v>113</v>
      </c>
      <c r="S424" s="3">
        <f t="shared" si="42"/>
        <v>-11</v>
      </c>
    </row>
    <row r="425" spans="1:19" x14ac:dyDescent="0.35">
      <c r="A425" s="1">
        <v>45649</v>
      </c>
      <c r="B425" t="s">
        <v>14</v>
      </c>
      <c r="C425" t="s">
        <v>51</v>
      </c>
      <c r="D425">
        <v>104</v>
      </c>
      <c r="E425" t="s">
        <v>43</v>
      </c>
      <c r="F425">
        <v>108</v>
      </c>
      <c r="G425" t="s">
        <v>69</v>
      </c>
      <c r="I425">
        <v>18846</v>
      </c>
      <c r="J425" t="s">
        <v>73</v>
      </c>
      <c r="K425" t="s">
        <v>152</v>
      </c>
      <c r="M425" t="str">
        <f>Table1[[#This Row],[Winner]]&amp;"/"&amp;Table1[[#This Row],[Lost]]</f>
        <v>Orlando Magic/Boston Celtics</v>
      </c>
      <c r="N425" t="str">
        <f t="shared" si="37"/>
        <v>Orlando Magic</v>
      </c>
      <c r="O425">
        <f t="shared" si="38"/>
        <v>108</v>
      </c>
      <c r="P425" s="8">
        <f t="shared" si="39"/>
        <v>4</v>
      </c>
      <c r="Q425" t="str">
        <f t="shared" si="40"/>
        <v>Boston Celtics</v>
      </c>
      <c r="R425">
        <f t="shared" si="41"/>
        <v>104</v>
      </c>
      <c r="S425" s="3">
        <f t="shared" si="42"/>
        <v>-4</v>
      </c>
    </row>
    <row r="426" spans="1:19" x14ac:dyDescent="0.35">
      <c r="A426" s="1">
        <v>45649</v>
      </c>
      <c r="B426" t="s">
        <v>14</v>
      </c>
      <c r="C426" t="s">
        <v>52</v>
      </c>
      <c r="D426">
        <v>106</v>
      </c>
      <c r="E426" t="s">
        <v>54</v>
      </c>
      <c r="F426">
        <v>111</v>
      </c>
      <c r="G426" t="s">
        <v>69</v>
      </c>
      <c r="I426">
        <v>19986</v>
      </c>
      <c r="J426" t="s">
        <v>79</v>
      </c>
      <c r="K426" t="s">
        <v>141</v>
      </c>
      <c r="M426" t="str">
        <f>Table1[[#This Row],[Winner]]&amp;"/"&amp;Table1[[#This Row],[Lost]]</f>
        <v>Philadelphia 76ers/San Antonio Spurs</v>
      </c>
      <c r="N426" t="str">
        <f t="shared" si="37"/>
        <v>Philadelphia 76ers</v>
      </c>
      <c r="O426">
        <f t="shared" si="38"/>
        <v>111</v>
      </c>
      <c r="P426" s="8">
        <f t="shared" si="39"/>
        <v>5</v>
      </c>
      <c r="Q426" t="str">
        <f t="shared" si="40"/>
        <v>San Antonio Spurs</v>
      </c>
      <c r="R426">
        <f t="shared" si="41"/>
        <v>106</v>
      </c>
      <c r="S426" s="3">
        <f t="shared" si="42"/>
        <v>-5</v>
      </c>
    </row>
    <row r="427" spans="1:19" x14ac:dyDescent="0.35">
      <c r="A427" s="1">
        <v>45649</v>
      </c>
      <c r="B427" t="s">
        <v>12</v>
      </c>
      <c r="C427" t="s">
        <v>40</v>
      </c>
      <c r="D427">
        <v>104</v>
      </c>
      <c r="E427" t="s">
        <v>63</v>
      </c>
      <c r="F427">
        <v>117</v>
      </c>
      <c r="G427" t="s">
        <v>69</v>
      </c>
      <c r="I427">
        <v>17051</v>
      </c>
      <c r="J427" t="s">
        <v>91</v>
      </c>
      <c r="K427" t="s">
        <v>139</v>
      </c>
      <c r="M427" t="str">
        <f>Table1[[#This Row],[Winner]]&amp;"/"&amp;Table1[[#This Row],[Lost]]</f>
        <v>Atlanta Hawks/Minnesota Timberwolves</v>
      </c>
      <c r="N427" t="str">
        <f t="shared" si="37"/>
        <v>Atlanta Hawks</v>
      </c>
      <c r="O427">
        <f t="shared" si="38"/>
        <v>117</v>
      </c>
      <c r="P427" s="8">
        <f t="shared" si="39"/>
        <v>13</v>
      </c>
      <c r="Q427" t="str">
        <f t="shared" si="40"/>
        <v>Minnesota Timberwolves</v>
      </c>
      <c r="R427">
        <f t="shared" si="41"/>
        <v>104</v>
      </c>
      <c r="S427" s="3">
        <f t="shared" si="42"/>
        <v>-13</v>
      </c>
    </row>
    <row r="428" spans="1:19" x14ac:dyDescent="0.35">
      <c r="A428" s="1">
        <v>45649</v>
      </c>
      <c r="B428" t="s">
        <v>12</v>
      </c>
      <c r="C428" t="s">
        <v>42</v>
      </c>
      <c r="D428">
        <v>95</v>
      </c>
      <c r="E428" t="s">
        <v>58</v>
      </c>
      <c r="F428">
        <v>110</v>
      </c>
      <c r="G428" t="s">
        <v>69</v>
      </c>
      <c r="I428">
        <v>19832</v>
      </c>
      <c r="J428" t="s">
        <v>84</v>
      </c>
      <c r="K428" t="s">
        <v>140</v>
      </c>
      <c r="M428" t="str">
        <f>Table1[[#This Row],[Winner]]&amp;"/"&amp;Table1[[#This Row],[Lost]]</f>
        <v>Miami Heat/Brooklyn Nets</v>
      </c>
      <c r="N428" t="str">
        <f t="shared" si="37"/>
        <v>Miami Heat</v>
      </c>
      <c r="O428">
        <f t="shared" si="38"/>
        <v>110</v>
      </c>
      <c r="P428" s="8">
        <f t="shared" si="39"/>
        <v>15</v>
      </c>
      <c r="Q428" t="str">
        <f t="shared" si="40"/>
        <v>Brooklyn Nets</v>
      </c>
      <c r="R428">
        <f t="shared" si="41"/>
        <v>95</v>
      </c>
      <c r="S428" s="3">
        <f t="shared" si="42"/>
        <v>-15</v>
      </c>
    </row>
    <row r="429" spans="1:19" x14ac:dyDescent="0.35">
      <c r="A429" s="1">
        <v>45649</v>
      </c>
      <c r="B429" t="s">
        <v>12</v>
      </c>
      <c r="C429" t="s">
        <v>59</v>
      </c>
      <c r="D429">
        <v>125</v>
      </c>
      <c r="E429" t="s">
        <v>39</v>
      </c>
      <c r="F429">
        <v>139</v>
      </c>
      <c r="G429" t="s">
        <v>69</v>
      </c>
      <c r="I429">
        <v>19812</v>
      </c>
      <c r="J429" t="s">
        <v>94</v>
      </c>
      <c r="K429" t="s">
        <v>154</v>
      </c>
      <c r="M429" t="str">
        <f>Table1[[#This Row],[Winner]]&amp;"/"&amp;Table1[[#This Row],[Lost]]</f>
        <v>New York Knicks/Toronto Raptors</v>
      </c>
      <c r="N429" t="str">
        <f t="shared" si="37"/>
        <v>New York Knicks</v>
      </c>
      <c r="O429">
        <f t="shared" si="38"/>
        <v>139</v>
      </c>
      <c r="P429" s="8">
        <f t="shared" si="39"/>
        <v>14</v>
      </c>
      <c r="Q429" t="str">
        <f t="shared" si="40"/>
        <v>Toronto Raptors</v>
      </c>
      <c r="R429">
        <f t="shared" si="41"/>
        <v>125</v>
      </c>
      <c r="S429" s="3">
        <f t="shared" si="42"/>
        <v>-14</v>
      </c>
    </row>
    <row r="430" spans="1:19" x14ac:dyDescent="0.35">
      <c r="A430" s="1">
        <v>45649</v>
      </c>
      <c r="B430" t="s">
        <v>15</v>
      </c>
      <c r="C430" t="s">
        <v>44</v>
      </c>
      <c r="D430">
        <v>112</v>
      </c>
      <c r="E430" t="s">
        <v>47</v>
      </c>
      <c r="F430">
        <v>91</v>
      </c>
      <c r="G430" t="s">
        <v>69</v>
      </c>
      <c r="I430">
        <v>21234</v>
      </c>
      <c r="J430" t="s">
        <v>107</v>
      </c>
      <c r="K430" t="s">
        <v>159</v>
      </c>
      <c r="M430" t="str">
        <f>Table1[[#This Row],[Winner]]&amp;"/"&amp;Table1[[#This Row],[Lost]]</f>
        <v>Milwaukee Bucks/Chicago Bulls</v>
      </c>
      <c r="N430" t="str">
        <f t="shared" si="37"/>
        <v>Milwaukee Bucks</v>
      </c>
      <c r="O430">
        <f t="shared" si="38"/>
        <v>112</v>
      </c>
      <c r="P430" s="8">
        <f t="shared" si="39"/>
        <v>21</v>
      </c>
      <c r="Q430" t="str">
        <f t="shared" si="40"/>
        <v>Chicago Bulls</v>
      </c>
      <c r="R430">
        <f t="shared" si="41"/>
        <v>91</v>
      </c>
      <c r="S430" s="3">
        <f t="shared" si="42"/>
        <v>-21</v>
      </c>
    </row>
    <row r="431" spans="1:19" x14ac:dyDescent="0.35">
      <c r="A431" s="1">
        <v>45649</v>
      </c>
      <c r="B431" t="s">
        <v>15</v>
      </c>
      <c r="C431" t="s">
        <v>57</v>
      </c>
      <c r="D431">
        <v>114</v>
      </c>
      <c r="E431" t="s">
        <v>48</v>
      </c>
      <c r="F431">
        <v>110</v>
      </c>
      <c r="G431" t="s">
        <v>69</v>
      </c>
      <c r="I431">
        <v>17265</v>
      </c>
      <c r="J431" t="s">
        <v>73</v>
      </c>
      <c r="K431" t="s">
        <v>157</v>
      </c>
      <c r="M431" t="str">
        <f>Table1[[#This Row],[Winner]]&amp;"/"&amp;Table1[[#This Row],[Lost]]</f>
        <v>Los Angeles Clippers/Memphis Grizzlies</v>
      </c>
      <c r="N431" t="str">
        <f t="shared" si="37"/>
        <v>Los Angeles Clippers</v>
      </c>
      <c r="O431">
        <f t="shared" si="38"/>
        <v>114</v>
      </c>
      <c r="P431" s="8">
        <f t="shared" si="39"/>
        <v>4</v>
      </c>
      <c r="Q431" t="str">
        <f t="shared" si="40"/>
        <v>Memphis Grizzlies</v>
      </c>
      <c r="R431">
        <f t="shared" si="41"/>
        <v>110</v>
      </c>
      <c r="S431" s="3">
        <f t="shared" si="42"/>
        <v>-4</v>
      </c>
    </row>
    <row r="432" spans="1:19" x14ac:dyDescent="0.35">
      <c r="A432" s="1">
        <v>45649</v>
      </c>
      <c r="B432" t="s">
        <v>15</v>
      </c>
      <c r="C432" t="s">
        <v>64</v>
      </c>
      <c r="D432">
        <v>105</v>
      </c>
      <c r="E432" t="s">
        <v>53</v>
      </c>
      <c r="F432">
        <v>123</v>
      </c>
      <c r="G432" t="s">
        <v>69</v>
      </c>
      <c r="I432">
        <v>18203</v>
      </c>
      <c r="J432" t="s">
        <v>82</v>
      </c>
      <c r="K432" t="s">
        <v>164</v>
      </c>
      <c r="M432" t="str">
        <f>Table1[[#This Row],[Winner]]&amp;"/"&amp;Table1[[#This Row],[Lost]]</f>
        <v>Oklahoma City Thunder/Washington Wizards</v>
      </c>
      <c r="N432" t="str">
        <f t="shared" si="37"/>
        <v>Oklahoma City Thunder</v>
      </c>
      <c r="O432">
        <f t="shared" si="38"/>
        <v>123</v>
      </c>
      <c r="P432" s="8">
        <f t="shared" si="39"/>
        <v>18</v>
      </c>
      <c r="Q432" t="str">
        <f t="shared" si="40"/>
        <v>Washington Wizards</v>
      </c>
      <c r="R432">
        <f t="shared" si="41"/>
        <v>105</v>
      </c>
      <c r="S432" s="3">
        <f t="shared" si="42"/>
        <v>-18</v>
      </c>
    </row>
    <row r="433" spans="1:19" x14ac:dyDescent="0.35">
      <c r="A433" s="1">
        <v>45649</v>
      </c>
      <c r="B433" t="s">
        <v>19</v>
      </c>
      <c r="C433" t="s">
        <v>67</v>
      </c>
      <c r="D433">
        <v>108</v>
      </c>
      <c r="E433" t="s">
        <v>61</v>
      </c>
      <c r="F433">
        <v>132</v>
      </c>
      <c r="G433" t="s">
        <v>69</v>
      </c>
      <c r="I433">
        <v>20225</v>
      </c>
      <c r="J433" t="s">
        <v>99</v>
      </c>
      <c r="K433" t="s">
        <v>149</v>
      </c>
      <c r="M433" t="str">
        <f>Table1[[#This Row],[Winner]]&amp;"/"&amp;Table1[[#This Row],[Lost]]</f>
        <v>Dallas Mavericks/Portland Trail Blazers</v>
      </c>
      <c r="N433" t="str">
        <f t="shared" si="37"/>
        <v>Dallas Mavericks</v>
      </c>
      <c r="O433">
        <f t="shared" si="38"/>
        <v>132</v>
      </c>
      <c r="P433" s="8">
        <f t="shared" si="39"/>
        <v>24</v>
      </c>
      <c r="Q433" t="str">
        <f t="shared" si="40"/>
        <v>Portland Trail Blazers</v>
      </c>
      <c r="R433">
        <f t="shared" si="41"/>
        <v>108</v>
      </c>
      <c r="S433" s="3">
        <f t="shared" si="42"/>
        <v>-24</v>
      </c>
    </row>
    <row r="434" spans="1:19" x14ac:dyDescent="0.35">
      <c r="A434" s="1">
        <v>45649</v>
      </c>
      <c r="B434" t="s">
        <v>13</v>
      </c>
      <c r="C434" t="s">
        <v>49</v>
      </c>
      <c r="D434">
        <v>90</v>
      </c>
      <c r="E434" t="s">
        <v>65</v>
      </c>
      <c r="F434">
        <v>117</v>
      </c>
      <c r="G434" t="s">
        <v>69</v>
      </c>
      <c r="I434">
        <v>19910</v>
      </c>
      <c r="J434" t="s">
        <v>110</v>
      </c>
      <c r="K434" t="s">
        <v>151</v>
      </c>
      <c r="M434" t="str">
        <f>Table1[[#This Row],[Winner]]&amp;"/"&amp;Table1[[#This Row],[Lost]]</f>
        <v>Denver Nuggets/Phoenix Suns</v>
      </c>
      <c r="N434" t="str">
        <f t="shared" si="37"/>
        <v>Denver Nuggets</v>
      </c>
      <c r="O434">
        <f t="shared" si="38"/>
        <v>117</v>
      </c>
      <c r="P434" s="8">
        <f t="shared" si="39"/>
        <v>27</v>
      </c>
      <c r="Q434" t="str">
        <f t="shared" si="40"/>
        <v>Phoenix Suns</v>
      </c>
      <c r="R434">
        <f t="shared" si="41"/>
        <v>90</v>
      </c>
      <c r="S434" s="3">
        <f t="shared" si="42"/>
        <v>-27</v>
      </c>
    </row>
    <row r="435" spans="1:19" x14ac:dyDescent="0.35">
      <c r="A435" s="1">
        <v>45649</v>
      </c>
      <c r="B435" t="s">
        <v>13</v>
      </c>
      <c r="C435" t="s">
        <v>41</v>
      </c>
      <c r="D435">
        <v>111</v>
      </c>
      <c r="E435" t="s">
        <v>50</v>
      </c>
      <c r="F435">
        <v>105</v>
      </c>
      <c r="G435" t="s">
        <v>69</v>
      </c>
      <c r="I435">
        <v>18064</v>
      </c>
      <c r="J435" t="s">
        <v>88</v>
      </c>
      <c r="K435" t="s">
        <v>165</v>
      </c>
      <c r="M435" t="str">
        <f>Table1[[#This Row],[Winner]]&amp;"/"&amp;Table1[[#This Row],[Lost]]</f>
        <v>Indiana Pacers/Golden State Warriors</v>
      </c>
      <c r="N435" t="str">
        <f t="shared" si="37"/>
        <v>Indiana Pacers</v>
      </c>
      <c r="O435">
        <f t="shared" si="38"/>
        <v>111</v>
      </c>
      <c r="P435" s="8">
        <f t="shared" si="39"/>
        <v>6</v>
      </c>
      <c r="Q435" t="str">
        <f t="shared" si="40"/>
        <v>Golden State Warriors</v>
      </c>
      <c r="R435">
        <f t="shared" si="41"/>
        <v>105</v>
      </c>
      <c r="S435" s="3">
        <f t="shared" si="42"/>
        <v>-6</v>
      </c>
    </row>
    <row r="436" spans="1:19" x14ac:dyDescent="0.35">
      <c r="A436" s="1">
        <v>45649</v>
      </c>
      <c r="B436" t="s">
        <v>20</v>
      </c>
      <c r="C436" t="s">
        <v>55</v>
      </c>
      <c r="D436">
        <v>117</v>
      </c>
      <c r="E436" t="s">
        <v>68</v>
      </c>
      <c r="F436">
        <v>114</v>
      </c>
      <c r="G436" t="s">
        <v>69</v>
      </c>
      <c r="I436">
        <v>18997</v>
      </c>
      <c r="J436" t="s">
        <v>80</v>
      </c>
      <c r="K436" t="s">
        <v>137</v>
      </c>
      <c r="M436" t="str">
        <f>Table1[[#This Row],[Winner]]&amp;"/"&amp;Table1[[#This Row],[Lost]]</f>
        <v>Detroit Pistons/Los Angeles Lakers</v>
      </c>
      <c r="N436" t="str">
        <f t="shared" si="37"/>
        <v>Detroit Pistons</v>
      </c>
      <c r="O436">
        <f t="shared" si="38"/>
        <v>117</v>
      </c>
      <c r="P436" s="8">
        <f t="shared" si="39"/>
        <v>3</v>
      </c>
      <c r="Q436" t="str">
        <f t="shared" si="40"/>
        <v>Los Angeles Lakers</v>
      </c>
      <c r="R436">
        <f t="shared" si="41"/>
        <v>114</v>
      </c>
      <c r="S436" s="3">
        <f t="shared" si="42"/>
        <v>-3</v>
      </c>
    </row>
    <row r="437" spans="1:19" x14ac:dyDescent="0.35">
      <c r="A437" s="1">
        <v>45651</v>
      </c>
      <c r="B437" t="s">
        <v>31</v>
      </c>
      <c r="C437" t="s">
        <v>52</v>
      </c>
      <c r="D437">
        <v>114</v>
      </c>
      <c r="E437" t="s">
        <v>39</v>
      </c>
      <c r="F437">
        <v>117</v>
      </c>
      <c r="G437" t="s">
        <v>69</v>
      </c>
      <c r="I437">
        <v>19812</v>
      </c>
      <c r="J437" t="s">
        <v>94</v>
      </c>
      <c r="K437" t="s">
        <v>154</v>
      </c>
      <c r="M437" t="str">
        <f>Table1[[#This Row],[Winner]]&amp;"/"&amp;Table1[[#This Row],[Lost]]</f>
        <v>New York Knicks/San Antonio Spurs</v>
      </c>
      <c r="N437" t="str">
        <f t="shared" si="37"/>
        <v>New York Knicks</v>
      </c>
      <c r="O437">
        <f t="shared" si="38"/>
        <v>117</v>
      </c>
      <c r="P437" s="8">
        <f t="shared" si="39"/>
        <v>3</v>
      </c>
      <c r="Q437" t="str">
        <f t="shared" si="40"/>
        <v>San Antonio Spurs</v>
      </c>
      <c r="R437">
        <f t="shared" si="41"/>
        <v>114</v>
      </c>
      <c r="S437" s="3">
        <f t="shared" si="42"/>
        <v>-3</v>
      </c>
    </row>
    <row r="438" spans="1:19" x14ac:dyDescent="0.35">
      <c r="A438" s="1">
        <v>45651</v>
      </c>
      <c r="B438" t="s">
        <v>32</v>
      </c>
      <c r="C438" t="s">
        <v>40</v>
      </c>
      <c r="D438">
        <v>105</v>
      </c>
      <c r="E438" t="s">
        <v>61</v>
      </c>
      <c r="F438">
        <v>99</v>
      </c>
      <c r="G438" t="s">
        <v>69</v>
      </c>
      <c r="I438">
        <v>20341</v>
      </c>
      <c r="J438" t="s">
        <v>79</v>
      </c>
      <c r="K438" t="s">
        <v>149</v>
      </c>
      <c r="M438" t="str">
        <f>Table1[[#This Row],[Winner]]&amp;"/"&amp;Table1[[#This Row],[Lost]]</f>
        <v>Minnesota Timberwolves/Dallas Mavericks</v>
      </c>
      <c r="N438" t="str">
        <f t="shared" si="37"/>
        <v>Minnesota Timberwolves</v>
      </c>
      <c r="O438">
        <f t="shared" si="38"/>
        <v>105</v>
      </c>
      <c r="P438" s="8">
        <f t="shared" si="39"/>
        <v>6</v>
      </c>
      <c r="Q438" t="str">
        <f t="shared" si="40"/>
        <v>Dallas Mavericks</v>
      </c>
      <c r="R438">
        <f t="shared" si="41"/>
        <v>99</v>
      </c>
      <c r="S438" s="3">
        <f t="shared" si="42"/>
        <v>-6</v>
      </c>
    </row>
    <row r="439" spans="1:19" x14ac:dyDescent="0.35">
      <c r="A439" s="1">
        <v>45651</v>
      </c>
      <c r="B439" t="s">
        <v>18</v>
      </c>
      <c r="C439" t="s">
        <v>54</v>
      </c>
      <c r="D439">
        <v>118</v>
      </c>
      <c r="E439" t="s">
        <v>51</v>
      </c>
      <c r="F439">
        <v>114</v>
      </c>
      <c r="G439" t="s">
        <v>69</v>
      </c>
      <c r="I439">
        <v>19156</v>
      </c>
      <c r="J439" t="s">
        <v>74</v>
      </c>
      <c r="K439" t="s">
        <v>136</v>
      </c>
      <c r="M439" t="str">
        <f>Table1[[#This Row],[Winner]]&amp;"/"&amp;Table1[[#This Row],[Lost]]</f>
        <v>Philadelphia 76ers/Boston Celtics</v>
      </c>
      <c r="N439" t="str">
        <f t="shared" si="37"/>
        <v>Philadelphia 76ers</v>
      </c>
      <c r="O439">
        <f t="shared" si="38"/>
        <v>118</v>
      </c>
      <c r="P439" s="8">
        <f t="shared" si="39"/>
        <v>4</v>
      </c>
      <c r="Q439" t="str">
        <f t="shared" si="40"/>
        <v>Boston Celtics</v>
      </c>
      <c r="R439">
        <f t="shared" si="41"/>
        <v>114</v>
      </c>
      <c r="S439" s="3">
        <f t="shared" si="42"/>
        <v>-4</v>
      </c>
    </row>
    <row r="440" spans="1:19" x14ac:dyDescent="0.35">
      <c r="A440" s="1">
        <v>45651</v>
      </c>
      <c r="B440" t="s">
        <v>15</v>
      </c>
      <c r="C440" t="s">
        <v>68</v>
      </c>
      <c r="D440">
        <v>115</v>
      </c>
      <c r="E440" t="s">
        <v>50</v>
      </c>
      <c r="F440">
        <v>113</v>
      </c>
      <c r="G440" t="s">
        <v>69</v>
      </c>
      <c r="I440">
        <v>18064</v>
      </c>
      <c r="J440" t="s">
        <v>100</v>
      </c>
      <c r="K440" t="s">
        <v>165</v>
      </c>
      <c r="M440" t="str">
        <f>Table1[[#This Row],[Winner]]&amp;"/"&amp;Table1[[#This Row],[Lost]]</f>
        <v>Los Angeles Lakers/Golden State Warriors</v>
      </c>
      <c r="N440" t="str">
        <f t="shared" si="37"/>
        <v>Los Angeles Lakers</v>
      </c>
      <c r="O440">
        <f t="shared" si="38"/>
        <v>115</v>
      </c>
      <c r="P440" s="8">
        <f t="shared" si="39"/>
        <v>2</v>
      </c>
      <c r="Q440" t="str">
        <f t="shared" si="40"/>
        <v>Golden State Warriors</v>
      </c>
      <c r="R440">
        <f t="shared" si="41"/>
        <v>113</v>
      </c>
      <c r="S440" s="3">
        <f t="shared" si="42"/>
        <v>-2</v>
      </c>
    </row>
    <row r="441" spans="1:19" x14ac:dyDescent="0.35">
      <c r="A441" s="1">
        <v>45651</v>
      </c>
      <c r="B441" t="s">
        <v>20</v>
      </c>
      <c r="C441" t="s">
        <v>65</v>
      </c>
      <c r="D441">
        <v>100</v>
      </c>
      <c r="E441" t="s">
        <v>49</v>
      </c>
      <c r="F441">
        <v>110</v>
      </c>
      <c r="G441" t="s">
        <v>69</v>
      </c>
      <c r="I441">
        <v>17071</v>
      </c>
      <c r="J441" t="s">
        <v>99</v>
      </c>
      <c r="K441" t="s">
        <v>161</v>
      </c>
      <c r="M441" t="str">
        <f>Table1[[#This Row],[Winner]]&amp;"/"&amp;Table1[[#This Row],[Lost]]</f>
        <v>Phoenix Suns/Denver Nuggets</v>
      </c>
      <c r="N441" t="str">
        <f t="shared" si="37"/>
        <v>Phoenix Suns</v>
      </c>
      <c r="O441">
        <f t="shared" si="38"/>
        <v>110</v>
      </c>
      <c r="P441" s="8">
        <f t="shared" si="39"/>
        <v>10</v>
      </c>
      <c r="Q441" t="str">
        <f t="shared" si="40"/>
        <v>Denver Nuggets</v>
      </c>
      <c r="R441">
        <f t="shared" si="41"/>
        <v>100</v>
      </c>
      <c r="S441" s="3">
        <f t="shared" si="42"/>
        <v>-10</v>
      </c>
    </row>
    <row r="442" spans="1:19" x14ac:dyDescent="0.35">
      <c r="A442" s="1">
        <v>45652</v>
      </c>
      <c r="B442" t="s">
        <v>14</v>
      </c>
      <c r="C442" t="s">
        <v>53</v>
      </c>
      <c r="D442">
        <v>120</v>
      </c>
      <c r="E442" t="s">
        <v>41</v>
      </c>
      <c r="F442">
        <v>114</v>
      </c>
      <c r="G442" t="s">
        <v>69</v>
      </c>
      <c r="I442">
        <v>17274</v>
      </c>
      <c r="J442" t="s">
        <v>80</v>
      </c>
      <c r="K442" t="s">
        <v>162</v>
      </c>
      <c r="M442" t="str">
        <f>Table1[[#This Row],[Winner]]&amp;"/"&amp;Table1[[#This Row],[Lost]]</f>
        <v>Oklahoma City Thunder/Indiana Pacers</v>
      </c>
      <c r="N442" t="str">
        <f t="shared" si="37"/>
        <v>Oklahoma City Thunder</v>
      </c>
      <c r="O442">
        <f t="shared" si="38"/>
        <v>120</v>
      </c>
      <c r="P442" s="8">
        <f t="shared" si="39"/>
        <v>6</v>
      </c>
      <c r="Q442" t="str">
        <f t="shared" si="40"/>
        <v>Indiana Pacers</v>
      </c>
      <c r="R442">
        <f t="shared" si="41"/>
        <v>114</v>
      </c>
      <c r="S442" s="3">
        <f t="shared" si="42"/>
        <v>-6</v>
      </c>
    </row>
    <row r="443" spans="1:19" x14ac:dyDescent="0.35">
      <c r="A443" s="1">
        <v>45652</v>
      </c>
      <c r="B443" t="s">
        <v>14</v>
      </c>
      <c r="C443" t="s">
        <v>58</v>
      </c>
      <c r="D443">
        <v>89</v>
      </c>
      <c r="E443" t="s">
        <v>43</v>
      </c>
      <c r="F443">
        <v>88</v>
      </c>
      <c r="G443" t="s">
        <v>69</v>
      </c>
      <c r="I443">
        <v>18846</v>
      </c>
      <c r="J443" t="s">
        <v>80</v>
      </c>
      <c r="K443" t="s">
        <v>152</v>
      </c>
      <c r="M443" t="str">
        <f>Table1[[#This Row],[Winner]]&amp;"/"&amp;Table1[[#This Row],[Lost]]</f>
        <v>Miami Heat/Orlando Magic</v>
      </c>
      <c r="N443" t="str">
        <f t="shared" si="37"/>
        <v>Miami Heat</v>
      </c>
      <c r="O443">
        <f t="shared" si="38"/>
        <v>89</v>
      </c>
      <c r="P443" s="8">
        <f t="shared" si="39"/>
        <v>1</v>
      </c>
      <c r="Q443" t="str">
        <f t="shared" si="40"/>
        <v>Orlando Magic</v>
      </c>
      <c r="R443">
        <f t="shared" si="41"/>
        <v>88</v>
      </c>
      <c r="S443" s="3">
        <f t="shared" si="42"/>
        <v>-1</v>
      </c>
    </row>
    <row r="444" spans="1:19" x14ac:dyDescent="0.35">
      <c r="A444" s="1">
        <v>45652</v>
      </c>
      <c r="B444" t="s">
        <v>14</v>
      </c>
      <c r="C444" t="s">
        <v>46</v>
      </c>
      <c r="D444">
        <v>110</v>
      </c>
      <c r="E444" t="s">
        <v>64</v>
      </c>
      <c r="F444">
        <v>113</v>
      </c>
      <c r="G444" t="s">
        <v>69</v>
      </c>
      <c r="I444">
        <v>17193</v>
      </c>
      <c r="J444" t="s">
        <v>100</v>
      </c>
      <c r="K444" t="s">
        <v>148</v>
      </c>
      <c r="M444" t="str">
        <f>Table1[[#This Row],[Winner]]&amp;"/"&amp;Table1[[#This Row],[Lost]]</f>
        <v>Washington Wizards/Charlotte Hornets</v>
      </c>
      <c r="N444" t="str">
        <f t="shared" si="37"/>
        <v>Washington Wizards</v>
      </c>
      <c r="O444">
        <f t="shared" si="38"/>
        <v>113</v>
      </c>
      <c r="P444" s="8">
        <f t="shared" si="39"/>
        <v>3</v>
      </c>
      <c r="Q444" t="str">
        <f t="shared" si="40"/>
        <v>Charlotte Hornets</v>
      </c>
      <c r="R444">
        <f t="shared" si="41"/>
        <v>110</v>
      </c>
      <c r="S444" s="3">
        <f t="shared" si="42"/>
        <v>-3</v>
      </c>
    </row>
    <row r="445" spans="1:19" x14ac:dyDescent="0.35">
      <c r="A445" s="1">
        <v>45652</v>
      </c>
      <c r="B445" t="s">
        <v>12</v>
      </c>
      <c r="C445" t="s">
        <v>47</v>
      </c>
      <c r="D445">
        <v>133</v>
      </c>
      <c r="E445" t="s">
        <v>63</v>
      </c>
      <c r="F445">
        <v>141</v>
      </c>
      <c r="G445" t="s">
        <v>69</v>
      </c>
      <c r="I445">
        <v>17760</v>
      </c>
      <c r="J445" t="s">
        <v>109</v>
      </c>
      <c r="K445" t="s">
        <v>139</v>
      </c>
      <c r="M445" t="str">
        <f>Table1[[#This Row],[Winner]]&amp;"/"&amp;Table1[[#This Row],[Lost]]</f>
        <v>Atlanta Hawks/Chicago Bulls</v>
      </c>
      <c r="N445" t="str">
        <f t="shared" si="37"/>
        <v>Atlanta Hawks</v>
      </c>
      <c r="O445">
        <f t="shared" si="38"/>
        <v>141</v>
      </c>
      <c r="P445" s="8">
        <f t="shared" si="39"/>
        <v>8</v>
      </c>
      <c r="Q445" t="str">
        <f t="shared" si="40"/>
        <v>Chicago Bulls</v>
      </c>
      <c r="R445">
        <f t="shared" si="41"/>
        <v>133</v>
      </c>
      <c r="S445" s="3">
        <f t="shared" si="42"/>
        <v>-8</v>
      </c>
    </row>
    <row r="446" spans="1:19" x14ac:dyDescent="0.35">
      <c r="A446" s="1">
        <v>45652</v>
      </c>
      <c r="B446" t="s">
        <v>15</v>
      </c>
      <c r="C446" t="s">
        <v>59</v>
      </c>
      <c r="D446">
        <v>126</v>
      </c>
      <c r="E446" t="s">
        <v>48</v>
      </c>
      <c r="F446">
        <v>155</v>
      </c>
      <c r="G446" t="s">
        <v>69</v>
      </c>
      <c r="I446">
        <v>17196</v>
      </c>
      <c r="J446" t="s">
        <v>91</v>
      </c>
      <c r="K446" t="s">
        <v>157</v>
      </c>
      <c r="M446" t="str">
        <f>Table1[[#This Row],[Winner]]&amp;"/"&amp;Table1[[#This Row],[Lost]]</f>
        <v>Memphis Grizzlies/Toronto Raptors</v>
      </c>
      <c r="N446" t="str">
        <f t="shared" si="37"/>
        <v>Memphis Grizzlies</v>
      </c>
      <c r="O446">
        <f t="shared" si="38"/>
        <v>155</v>
      </c>
      <c r="P446" s="8">
        <f t="shared" si="39"/>
        <v>29</v>
      </c>
      <c r="Q446" t="str">
        <f t="shared" si="40"/>
        <v>Toronto Raptors</v>
      </c>
      <c r="R446">
        <f t="shared" si="41"/>
        <v>126</v>
      </c>
      <c r="S446" s="3">
        <f t="shared" si="42"/>
        <v>-29</v>
      </c>
    </row>
    <row r="447" spans="1:19" x14ac:dyDescent="0.35">
      <c r="A447" s="1">
        <v>45652</v>
      </c>
      <c r="B447" t="s">
        <v>15</v>
      </c>
      <c r="C447" t="s">
        <v>42</v>
      </c>
      <c r="D447">
        <v>111</v>
      </c>
      <c r="E447" t="s">
        <v>44</v>
      </c>
      <c r="F447">
        <v>105</v>
      </c>
      <c r="G447" t="s">
        <v>69</v>
      </c>
      <c r="I447">
        <v>17957</v>
      </c>
      <c r="J447" t="s">
        <v>90</v>
      </c>
      <c r="K447" t="s">
        <v>155</v>
      </c>
      <c r="M447" t="str">
        <f>Table1[[#This Row],[Winner]]&amp;"/"&amp;Table1[[#This Row],[Lost]]</f>
        <v>Brooklyn Nets/Milwaukee Bucks</v>
      </c>
      <c r="N447" t="str">
        <f t="shared" si="37"/>
        <v>Brooklyn Nets</v>
      </c>
      <c r="O447">
        <f t="shared" si="38"/>
        <v>111</v>
      </c>
      <c r="P447" s="8">
        <f t="shared" si="39"/>
        <v>6</v>
      </c>
      <c r="Q447" t="str">
        <f t="shared" si="40"/>
        <v>Milwaukee Bucks</v>
      </c>
      <c r="R447">
        <f t="shared" si="41"/>
        <v>105</v>
      </c>
      <c r="S447" s="3">
        <f t="shared" si="42"/>
        <v>-6</v>
      </c>
    </row>
    <row r="448" spans="1:19" x14ac:dyDescent="0.35">
      <c r="A448" s="1">
        <v>45652</v>
      </c>
      <c r="B448" t="s">
        <v>15</v>
      </c>
      <c r="C448" t="s">
        <v>60</v>
      </c>
      <c r="D448">
        <v>128</v>
      </c>
      <c r="E448" t="s">
        <v>56</v>
      </c>
      <c r="F448">
        <v>111</v>
      </c>
      <c r="G448" t="s">
        <v>69</v>
      </c>
      <c r="I448">
        <v>16052</v>
      </c>
      <c r="J448" t="s">
        <v>111</v>
      </c>
      <c r="K448" t="s">
        <v>144</v>
      </c>
      <c r="M448" t="str">
        <f>Table1[[#This Row],[Winner]]&amp;"/"&amp;Table1[[#This Row],[Lost]]</f>
        <v>Houston Rockets/New Orleans Pelicans</v>
      </c>
      <c r="N448" t="str">
        <f t="shared" si="37"/>
        <v>Houston Rockets</v>
      </c>
      <c r="O448">
        <f t="shared" si="38"/>
        <v>128</v>
      </c>
      <c r="P448" s="8">
        <f t="shared" si="39"/>
        <v>17</v>
      </c>
      <c r="Q448" t="str">
        <f t="shared" si="40"/>
        <v>New Orleans Pelicans</v>
      </c>
      <c r="R448">
        <f t="shared" si="41"/>
        <v>111</v>
      </c>
      <c r="S448" s="3">
        <f t="shared" si="42"/>
        <v>-17</v>
      </c>
    </row>
    <row r="449" spans="1:19" x14ac:dyDescent="0.35">
      <c r="A449" s="1">
        <v>45652</v>
      </c>
      <c r="B449" t="s">
        <v>13</v>
      </c>
      <c r="C449" t="s">
        <v>66</v>
      </c>
      <c r="D449">
        <v>120</v>
      </c>
      <c r="E449" t="s">
        <v>67</v>
      </c>
      <c r="F449">
        <v>122</v>
      </c>
      <c r="G449" t="s">
        <v>69</v>
      </c>
      <c r="I449">
        <v>16934</v>
      </c>
      <c r="J449" t="s">
        <v>89</v>
      </c>
      <c r="K449" t="s">
        <v>147</v>
      </c>
      <c r="M449" t="str">
        <f>Table1[[#This Row],[Winner]]&amp;"/"&amp;Table1[[#This Row],[Lost]]</f>
        <v>Portland Trail Blazers/Utah Jazz</v>
      </c>
      <c r="N449" t="str">
        <f t="shared" si="37"/>
        <v>Portland Trail Blazers</v>
      </c>
      <c r="O449">
        <f t="shared" si="38"/>
        <v>122</v>
      </c>
      <c r="P449" s="8">
        <f t="shared" si="39"/>
        <v>2</v>
      </c>
      <c r="Q449" t="str">
        <f t="shared" si="40"/>
        <v>Utah Jazz</v>
      </c>
      <c r="R449">
        <f t="shared" si="41"/>
        <v>120</v>
      </c>
      <c r="S449" s="3">
        <f t="shared" si="42"/>
        <v>-2</v>
      </c>
    </row>
    <row r="450" spans="1:19" x14ac:dyDescent="0.35">
      <c r="A450" s="1">
        <v>45652</v>
      </c>
      <c r="B450" t="s">
        <v>13</v>
      </c>
      <c r="C450" t="s">
        <v>55</v>
      </c>
      <c r="D450">
        <v>114</v>
      </c>
      <c r="E450" t="s">
        <v>62</v>
      </c>
      <c r="F450">
        <v>113</v>
      </c>
      <c r="G450" t="s">
        <v>69</v>
      </c>
      <c r="I450">
        <v>17832</v>
      </c>
      <c r="J450" t="s">
        <v>83</v>
      </c>
      <c r="K450" t="s">
        <v>150</v>
      </c>
      <c r="M450" t="str">
        <f>Table1[[#This Row],[Winner]]&amp;"/"&amp;Table1[[#This Row],[Lost]]</f>
        <v>Detroit Pistons/Sacramento Kings</v>
      </c>
      <c r="N450" t="str">
        <f t="shared" si="37"/>
        <v>Detroit Pistons</v>
      </c>
      <c r="O450">
        <f t="shared" si="38"/>
        <v>114</v>
      </c>
      <c r="P450" s="8">
        <f t="shared" si="39"/>
        <v>1</v>
      </c>
      <c r="Q450" t="str">
        <f t="shared" si="40"/>
        <v>Sacramento Kings</v>
      </c>
      <c r="R450">
        <f t="shared" si="41"/>
        <v>113</v>
      </c>
      <c r="S450" s="3">
        <f t="shared" si="42"/>
        <v>-1</v>
      </c>
    </row>
    <row r="451" spans="1:19" x14ac:dyDescent="0.35">
      <c r="A451" s="1">
        <v>45653</v>
      </c>
      <c r="B451" t="s">
        <v>14</v>
      </c>
      <c r="C451" t="s">
        <v>39</v>
      </c>
      <c r="D451">
        <v>108</v>
      </c>
      <c r="E451" t="s">
        <v>43</v>
      </c>
      <c r="F451">
        <v>85</v>
      </c>
      <c r="G451" t="s">
        <v>69</v>
      </c>
      <c r="I451">
        <v>18961</v>
      </c>
      <c r="J451" t="s">
        <v>74</v>
      </c>
      <c r="K451" t="s">
        <v>152</v>
      </c>
      <c r="M451" t="str">
        <f>Table1[[#This Row],[Winner]]&amp;"/"&amp;Table1[[#This Row],[Lost]]</f>
        <v>New York Knicks/Orlando Magic</v>
      </c>
      <c r="N451" t="str">
        <f t="shared" ref="N451:N514" si="43">IF(D451&gt;F451,C451,E451)</f>
        <v>New York Knicks</v>
      </c>
      <c r="O451">
        <f t="shared" ref="O451:O514" si="44">IF(D451&gt;F451,D451,F451)</f>
        <v>108</v>
      </c>
      <c r="P451" s="8">
        <f t="shared" ref="P451:P514" si="45">O451-R451</f>
        <v>23</v>
      </c>
      <c r="Q451" t="str">
        <f t="shared" ref="Q451:Q514" si="46">IF(D451&gt;F451,E451,C451)</f>
        <v>Orlando Magic</v>
      </c>
      <c r="R451">
        <f t="shared" ref="R451:R514" si="47">IF(D451&gt;F451,F451,D451)</f>
        <v>85</v>
      </c>
      <c r="S451" s="3">
        <f t="shared" ref="S451:S514" si="48">R451-O451</f>
        <v>-23</v>
      </c>
    </row>
    <row r="452" spans="1:19" x14ac:dyDescent="0.35">
      <c r="A452" s="1">
        <v>45653</v>
      </c>
      <c r="B452" t="s">
        <v>12</v>
      </c>
      <c r="C452" t="s">
        <v>41</v>
      </c>
      <c r="D452">
        <v>105</v>
      </c>
      <c r="E452" t="s">
        <v>51</v>
      </c>
      <c r="F452">
        <v>142</v>
      </c>
      <c r="G452" t="s">
        <v>69</v>
      </c>
      <c r="I452">
        <v>19156</v>
      </c>
      <c r="J452" t="s">
        <v>106</v>
      </c>
      <c r="K452" t="s">
        <v>136</v>
      </c>
      <c r="M452" t="str">
        <f>Table1[[#This Row],[Winner]]&amp;"/"&amp;Table1[[#This Row],[Lost]]</f>
        <v>Boston Celtics/Indiana Pacers</v>
      </c>
      <c r="N452" t="str">
        <f t="shared" si="43"/>
        <v>Boston Celtics</v>
      </c>
      <c r="O452">
        <f t="shared" si="44"/>
        <v>142</v>
      </c>
      <c r="P452" s="8">
        <f t="shared" si="45"/>
        <v>37</v>
      </c>
      <c r="Q452" t="str">
        <f t="shared" si="46"/>
        <v>Indiana Pacers</v>
      </c>
      <c r="R452">
        <f t="shared" si="47"/>
        <v>105</v>
      </c>
      <c r="S452" s="3">
        <f t="shared" si="48"/>
        <v>-37</v>
      </c>
    </row>
    <row r="453" spans="1:19" x14ac:dyDescent="0.35">
      <c r="A453" s="1">
        <v>45653</v>
      </c>
      <c r="B453" t="s">
        <v>12</v>
      </c>
      <c r="C453" t="s">
        <v>52</v>
      </c>
      <c r="D453">
        <v>96</v>
      </c>
      <c r="E453" t="s">
        <v>42</v>
      </c>
      <c r="F453">
        <v>87</v>
      </c>
      <c r="G453" t="s">
        <v>69</v>
      </c>
      <c r="I453">
        <v>17990</v>
      </c>
      <c r="J453" t="s">
        <v>79</v>
      </c>
      <c r="K453" t="s">
        <v>163</v>
      </c>
      <c r="M453" t="str">
        <f>Table1[[#This Row],[Winner]]&amp;"/"&amp;Table1[[#This Row],[Lost]]</f>
        <v>San Antonio Spurs/Brooklyn Nets</v>
      </c>
      <c r="N453" t="str">
        <f t="shared" si="43"/>
        <v>San Antonio Spurs</v>
      </c>
      <c r="O453">
        <f t="shared" si="44"/>
        <v>96</v>
      </c>
      <c r="P453" s="8">
        <f t="shared" si="45"/>
        <v>9</v>
      </c>
      <c r="Q453" t="str">
        <f t="shared" si="46"/>
        <v>Brooklyn Nets</v>
      </c>
      <c r="R453">
        <f t="shared" si="47"/>
        <v>87</v>
      </c>
      <c r="S453" s="3">
        <f t="shared" si="48"/>
        <v>-9</v>
      </c>
    </row>
    <row r="454" spans="1:19" x14ac:dyDescent="0.35">
      <c r="A454" s="1">
        <v>45653</v>
      </c>
      <c r="B454" t="s">
        <v>15</v>
      </c>
      <c r="C454" t="s">
        <v>40</v>
      </c>
      <c r="D454">
        <v>113</v>
      </c>
      <c r="E454" t="s">
        <v>60</v>
      </c>
      <c r="F454">
        <v>112</v>
      </c>
      <c r="G454" t="s">
        <v>69</v>
      </c>
      <c r="I454">
        <v>18055</v>
      </c>
      <c r="J454" t="s">
        <v>91</v>
      </c>
      <c r="K454" t="s">
        <v>143</v>
      </c>
      <c r="M454" t="str">
        <f>Table1[[#This Row],[Winner]]&amp;"/"&amp;Table1[[#This Row],[Lost]]</f>
        <v>Minnesota Timberwolves/Houston Rockets</v>
      </c>
      <c r="N454" t="str">
        <f t="shared" si="43"/>
        <v>Minnesota Timberwolves</v>
      </c>
      <c r="O454">
        <f t="shared" si="44"/>
        <v>113</v>
      </c>
      <c r="P454" s="8">
        <f t="shared" si="45"/>
        <v>1</v>
      </c>
      <c r="Q454" t="str">
        <f t="shared" si="46"/>
        <v>Houston Rockets</v>
      </c>
      <c r="R454">
        <f t="shared" si="47"/>
        <v>112</v>
      </c>
      <c r="S454" s="3">
        <f t="shared" si="48"/>
        <v>-1</v>
      </c>
    </row>
    <row r="455" spans="1:19" x14ac:dyDescent="0.35">
      <c r="A455" s="1">
        <v>45653</v>
      </c>
      <c r="B455" t="s">
        <v>15</v>
      </c>
      <c r="C455" t="s">
        <v>48</v>
      </c>
      <c r="D455">
        <v>132</v>
      </c>
      <c r="E455" t="s">
        <v>56</v>
      </c>
      <c r="F455">
        <v>124</v>
      </c>
      <c r="G455" t="s">
        <v>69</v>
      </c>
      <c r="I455">
        <v>17328</v>
      </c>
      <c r="J455" t="s">
        <v>97</v>
      </c>
      <c r="K455" t="s">
        <v>144</v>
      </c>
      <c r="M455" t="str">
        <f>Table1[[#This Row],[Winner]]&amp;"/"&amp;Table1[[#This Row],[Lost]]</f>
        <v>Memphis Grizzlies/New Orleans Pelicans</v>
      </c>
      <c r="N455" t="str">
        <f t="shared" si="43"/>
        <v>Memphis Grizzlies</v>
      </c>
      <c r="O455">
        <f t="shared" si="44"/>
        <v>132</v>
      </c>
      <c r="P455" s="8">
        <f t="shared" si="45"/>
        <v>8</v>
      </c>
      <c r="Q455" t="str">
        <f t="shared" si="46"/>
        <v>New Orleans Pelicans</v>
      </c>
      <c r="R455">
        <f t="shared" si="47"/>
        <v>124</v>
      </c>
      <c r="S455" s="3">
        <f t="shared" si="48"/>
        <v>-8</v>
      </c>
    </row>
    <row r="456" spans="1:19" x14ac:dyDescent="0.35">
      <c r="A456" s="1">
        <v>45653</v>
      </c>
      <c r="B456" t="s">
        <v>16</v>
      </c>
      <c r="C456" t="s">
        <v>45</v>
      </c>
      <c r="D456">
        <v>149</v>
      </c>
      <c r="E456" t="s">
        <v>65</v>
      </c>
      <c r="F456">
        <v>135</v>
      </c>
      <c r="G456" t="s">
        <v>69</v>
      </c>
      <c r="I456">
        <v>19952</v>
      </c>
      <c r="J456" t="s">
        <v>109</v>
      </c>
      <c r="K456" t="s">
        <v>151</v>
      </c>
      <c r="M456" t="str">
        <f>Table1[[#This Row],[Winner]]&amp;"/"&amp;Table1[[#This Row],[Lost]]</f>
        <v>Cleveland Cavaliers/Denver Nuggets</v>
      </c>
      <c r="N456" t="str">
        <f t="shared" si="43"/>
        <v>Cleveland Cavaliers</v>
      </c>
      <c r="O456">
        <f t="shared" si="44"/>
        <v>149</v>
      </c>
      <c r="P456" s="8">
        <f t="shared" si="45"/>
        <v>14</v>
      </c>
      <c r="Q456" t="str">
        <f t="shared" si="46"/>
        <v>Denver Nuggets</v>
      </c>
      <c r="R456">
        <f t="shared" si="47"/>
        <v>135</v>
      </c>
      <c r="S456" s="3">
        <f t="shared" si="48"/>
        <v>-14</v>
      </c>
    </row>
    <row r="457" spans="1:19" x14ac:dyDescent="0.35">
      <c r="A457" s="1">
        <v>45653</v>
      </c>
      <c r="B457" t="s">
        <v>16</v>
      </c>
      <c r="C457" t="s">
        <v>61</v>
      </c>
      <c r="D457">
        <v>98</v>
      </c>
      <c r="E457" t="s">
        <v>49</v>
      </c>
      <c r="F457">
        <v>89</v>
      </c>
      <c r="G457" t="s">
        <v>69</v>
      </c>
      <c r="I457">
        <v>17071</v>
      </c>
      <c r="J457" t="s">
        <v>79</v>
      </c>
      <c r="K457" t="s">
        <v>161</v>
      </c>
      <c r="M457" t="str">
        <f>Table1[[#This Row],[Winner]]&amp;"/"&amp;Table1[[#This Row],[Lost]]</f>
        <v>Dallas Mavericks/Phoenix Suns</v>
      </c>
      <c r="N457" t="str">
        <f t="shared" si="43"/>
        <v>Dallas Mavericks</v>
      </c>
      <c r="O457">
        <f t="shared" si="44"/>
        <v>98</v>
      </c>
      <c r="P457" s="8">
        <f t="shared" si="45"/>
        <v>9</v>
      </c>
      <c r="Q457" t="str">
        <f t="shared" si="46"/>
        <v>Phoenix Suns</v>
      </c>
      <c r="R457">
        <f t="shared" si="47"/>
        <v>89</v>
      </c>
      <c r="S457" s="3">
        <f t="shared" si="48"/>
        <v>-9</v>
      </c>
    </row>
    <row r="458" spans="1:19" x14ac:dyDescent="0.35">
      <c r="A458" s="1">
        <v>45653</v>
      </c>
      <c r="B458" t="s">
        <v>13</v>
      </c>
      <c r="C458" t="s">
        <v>50</v>
      </c>
      <c r="D458">
        <v>92</v>
      </c>
      <c r="E458" t="s">
        <v>57</v>
      </c>
      <c r="F458">
        <v>102</v>
      </c>
      <c r="G458" t="s">
        <v>69</v>
      </c>
      <c r="I458">
        <v>17927</v>
      </c>
      <c r="J458" t="s">
        <v>82</v>
      </c>
      <c r="K458" t="s">
        <v>146</v>
      </c>
      <c r="M458" t="str">
        <f>Table1[[#This Row],[Winner]]&amp;"/"&amp;Table1[[#This Row],[Lost]]</f>
        <v>Los Angeles Clippers/Golden State Warriors</v>
      </c>
      <c r="N458" t="str">
        <f t="shared" si="43"/>
        <v>Los Angeles Clippers</v>
      </c>
      <c r="O458">
        <f t="shared" si="44"/>
        <v>102</v>
      </c>
      <c r="P458" s="8">
        <f t="shared" si="45"/>
        <v>10</v>
      </c>
      <c r="Q458" t="str">
        <f t="shared" si="46"/>
        <v>Golden State Warriors</v>
      </c>
      <c r="R458">
        <f t="shared" si="47"/>
        <v>92</v>
      </c>
      <c r="S458" s="3">
        <f t="shared" si="48"/>
        <v>-10</v>
      </c>
    </row>
    <row r="459" spans="1:19" x14ac:dyDescent="0.35">
      <c r="A459" s="1">
        <v>45654</v>
      </c>
      <c r="B459" t="s">
        <v>30</v>
      </c>
      <c r="C459" t="s">
        <v>58</v>
      </c>
      <c r="D459">
        <v>110</v>
      </c>
      <c r="E459" t="s">
        <v>63</v>
      </c>
      <c r="F459">
        <v>120</v>
      </c>
      <c r="G459" t="s">
        <v>69</v>
      </c>
      <c r="I459">
        <v>17856</v>
      </c>
      <c r="J459" t="s">
        <v>92</v>
      </c>
      <c r="K459" t="s">
        <v>139</v>
      </c>
      <c r="M459" t="str">
        <f>Table1[[#This Row],[Winner]]&amp;"/"&amp;Table1[[#This Row],[Lost]]</f>
        <v>Atlanta Hawks/Miami Heat</v>
      </c>
      <c r="N459" t="str">
        <f t="shared" si="43"/>
        <v>Atlanta Hawks</v>
      </c>
      <c r="O459">
        <f t="shared" si="44"/>
        <v>120</v>
      </c>
      <c r="P459" s="8">
        <f t="shared" si="45"/>
        <v>10</v>
      </c>
      <c r="Q459" t="str">
        <f t="shared" si="46"/>
        <v>Miami Heat</v>
      </c>
      <c r="R459">
        <f t="shared" si="47"/>
        <v>110</v>
      </c>
      <c r="S459" s="3">
        <f t="shared" si="48"/>
        <v>-10</v>
      </c>
    </row>
    <row r="460" spans="1:19" x14ac:dyDescent="0.35">
      <c r="A460" s="1">
        <v>45654</v>
      </c>
      <c r="B460" t="s">
        <v>22</v>
      </c>
      <c r="C460" t="s">
        <v>53</v>
      </c>
      <c r="D460">
        <v>106</v>
      </c>
      <c r="E460" t="s">
        <v>46</v>
      </c>
      <c r="F460">
        <v>94</v>
      </c>
      <c r="G460" t="s">
        <v>69</v>
      </c>
      <c r="I460">
        <v>19325</v>
      </c>
      <c r="J460" t="s">
        <v>92</v>
      </c>
      <c r="K460" t="s">
        <v>156</v>
      </c>
      <c r="M460" t="str">
        <f>Table1[[#This Row],[Winner]]&amp;"/"&amp;Table1[[#This Row],[Lost]]</f>
        <v>Oklahoma City Thunder/Charlotte Hornets</v>
      </c>
      <c r="N460" t="str">
        <f t="shared" si="43"/>
        <v>Oklahoma City Thunder</v>
      </c>
      <c r="O460">
        <f t="shared" si="44"/>
        <v>106</v>
      </c>
      <c r="P460" s="8">
        <f t="shared" si="45"/>
        <v>12</v>
      </c>
      <c r="Q460" t="str">
        <f t="shared" si="46"/>
        <v>Charlotte Hornets</v>
      </c>
      <c r="R460">
        <f t="shared" si="47"/>
        <v>94</v>
      </c>
      <c r="S460" s="3">
        <f t="shared" si="48"/>
        <v>-12</v>
      </c>
    </row>
    <row r="461" spans="1:19" x14ac:dyDescent="0.35">
      <c r="A461" s="1">
        <v>45654</v>
      </c>
      <c r="B461" t="s">
        <v>14</v>
      </c>
      <c r="C461" t="s">
        <v>39</v>
      </c>
      <c r="D461">
        <v>136</v>
      </c>
      <c r="E461" t="s">
        <v>64</v>
      </c>
      <c r="F461">
        <v>132</v>
      </c>
      <c r="G461" t="s">
        <v>69</v>
      </c>
      <c r="H461" t="s">
        <v>70</v>
      </c>
      <c r="I461">
        <v>20385</v>
      </c>
      <c r="J461" t="s">
        <v>77</v>
      </c>
      <c r="K461" t="s">
        <v>148</v>
      </c>
      <c r="M461" t="str">
        <f>Table1[[#This Row],[Winner]]&amp;"/"&amp;Table1[[#This Row],[Lost]]</f>
        <v>New York Knicks/Washington Wizards</v>
      </c>
      <c r="N461" t="str">
        <f t="shared" si="43"/>
        <v>New York Knicks</v>
      </c>
      <c r="O461">
        <f t="shared" si="44"/>
        <v>136</v>
      </c>
      <c r="P461" s="8">
        <f t="shared" si="45"/>
        <v>4</v>
      </c>
      <c r="Q461" t="str">
        <f t="shared" si="46"/>
        <v>Washington Wizards</v>
      </c>
      <c r="R461">
        <f t="shared" si="47"/>
        <v>132</v>
      </c>
      <c r="S461" s="3">
        <f t="shared" si="48"/>
        <v>-4</v>
      </c>
    </row>
    <row r="462" spans="1:19" x14ac:dyDescent="0.35">
      <c r="A462" s="1">
        <v>45654</v>
      </c>
      <c r="B462" t="s">
        <v>15</v>
      </c>
      <c r="C462" t="s">
        <v>44</v>
      </c>
      <c r="D462">
        <v>111</v>
      </c>
      <c r="E462" t="s">
        <v>47</v>
      </c>
      <c r="F462">
        <v>116</v>
      </c>
      <c r="G462" t="s">
        <v>69</v>
      </c>
      <c r="I462">
        <v>21511</v>
      </c>
      <c r="J462" t="s">
        <v>84</v>
      </c>
      <c r="K462" t="s">
        <v>159</v>
      </c>
      <c r="M462" t="str">
        <f>Table1[[#This Row],[Winner]]&amp;"/"&amp;Table1[[#This Row],[Lost]]</f>
        <v>Chicago Bulls/Milwaukee Bucks</v>
      </c>
      <c r="N462" t="str">
        <f t="shared" si="43"/>
        <v>Chicago Bulls</v>
      </c>
      <c r="O462">
        <f t="shared" si="44"/>
        <v>116</v>
      </c>
      <c r="P462" s="8">
        <f t="shared" si="45"/>
        <v>5</v>
      </c>
      <c r="Q462" t="str">
        <f t="shared" si="46"/>
        <v>Milwaukee Bucks</v>
      </c>
      <c r="R462">
        <f t="shared" si="47"/>
        <v>111</v>
      </c>
      <c r="S462" s="3">
        <f t="shared" si="48"/>
        <v>-5</v>
      </c>
    </row>
    <row r="463" spans="1:19" x14ac:dyDescent="0.35">
      <c r="A463" s="1">
        <v>45654</v>
      </c>
      <c r="B463" t="s">
        <v>19</v>
      </c>
      <c r="C463" t="s">
        <v>49</v>
      </c>
      <c r="D463">
        <v>105</v>
      </c>
      <c r="E463" t="s">
        <v>50</v>
      </c>
      <c r="F463">
        <v>109</v>
      </c>
      <c r="G463" t="s">
        <v>69</v>
      </c>
      <c r="I463">
        <v>18064</v>
      </c>
      <c r="J463" t="s">
        <v>78</v>
      </c>
      <c r="K463" t="s">
        <v>165</v>
      </c>
      <c r="M463" t="str">
        <f>Table1[[#This Row],[Winner]]&amp;"/"&amp;Table1[[#This Row],[Lost]]</f>
        <v>Golden State Warriors/Phoenix Suns</v>
      </c>
      <c r="N463" t="str">
        <f t="shared" si="43"/>
        <v>Golden State Warriors</v>
      </c>
      <c r="O463">
        <f t="shared" si="44"/>
        <v>109</v>
      </c>
      <c r="P463" s="8">
        <f t="shared" si="45"/>
        <v>4</v>
      </c>
      <c r="Q463" t="str">
        <f t="shared" si="46"/>
        <v>Phoenix Suns</v>
      </c>
      <c r="R463">
        <f t="shared" si="47"/>
        <v>105</v>
      </c>
      <c r="S463" s="3">
        <f t="shared" si="48"/>
        <v>-4</v>
      </c>
    </row>
    <row r="464" spans="1:19" x14ac:dyDescent="0.35">
      <c r="A464" s="1">
        <v>45654</v>
      </c>
      <c r="B464" t="s">
        <v>16</v>
      </c>
      <c r="C464" t="s">
        <v>55</v>
      </c>
      <c r="D464">
        <v>121</v>
      </c>
      <c r="E464" t="s">
        <v>65</v>
      </c>
      <c r="F464">
        <v>134</v>
      </c>
      <c r="G464" t="s">
        <v>69</v>
      </c>
      <c r="I464">
        <v>19876</v>
      </c>
      <c r="J464" t="s">
        <v>94</v>
      </c>
      <c r="K464" t="s">
        <v>151</v>
      </c>
      <c r="M464" t="str">
        <f>Table1[[#This Row],[Winner]]&amp;"/"&amp;Table1[[#This Row],[Lost]]</f>
        <v>Denver Nuggets/Detroit Pistons</v>
      </c>
      <c r="N464" t="str">
        <f t="shared" si="43"/>
        <v>Denver Nuggets</v>
      </c>
      <c r="O464">
        <f t="shared" si="44"/>
        <v>134</v>
      </c>
      <c r="P464" s="8">
        <f t="shared" si="45"/>
        <v>13</v>
      </c>
      <c r="Q464" t="str">
        <f t="shared" si="46"/>
        <v>Detroit Pistons</v>
      </c>
      <c r="R464">
        <f t="shared" si="47"/>
        <v>121</v>
      </c>
      <c r="S464" s="3">
        <f t="shared" si="48"/>
        <v>-13</v>
      </c>
    </row>
    <row r="465" spans="1:19" x14ac:dyDescent="0.35">
      <c r="A465" s="1">
        <v>45654</v>
      </c>
      <c r="B465" t="s">
        <v>17</v>
      </c>
      <c r="C465" t="s">
        <v>54</v>
      </c>
      <c r="D465">
        <v>114</v>
      </c>
      <c r="E465" t="s">
        <v>66</v>
      </c>
      <c r="F465">
        <v>111</v>
      </c>
      <c r="G465" t="s">
        <v>69</v>
      </c>
      <c r="I465">
        <v>18175</v>
      </c>
      <c r="J465" t="s">
        <v>76</v>
      </c>
      <c r="K465" t="s">
        <v>145</v>
      </c>
      <c r="M465" t="str">
        <f>Table1[[#This Row],[Winner]]&amp;"/"&amp;Table1[[#This Row],[Lost]]</f>
        <v>Philadelphia 76ers/Utah Jazz</v>
      </c>
      <c r="N465" t="str">
        <f t="shared" si="43"/>
        <v>Philadelphia 76ers</v>
      </c>
      <c r="O465">
        <f t="shared" si="44"/>
        <v>114</v>
      </c>
      <c r="P465" s="8">
        <f t="shared" si="45"/>
        <v>3</v>
      </c>
      <c r="Q465" t="str">
        <f t="shared" si="46"/>
        <v>Utah Jazz</v>
      </c>
      <c r="R465">
        <f t="shared" si="47"/>
        <v>111</v>
      </c>
      <c r="S465" s="3">
        <f t="shared" si="48"/>
        <v>-3</v>
      </c>
    </row>
    <row r="466" spans="1:19" x14ac:dyDescent="0.35">
      <c r="A466" s="1">
        <v>45654</v>
      </c>
      <c r="B466" t="s">
        <v>13</v>
      </c>
      <c r="C466" t="s">
        <v>61</v>
      </c>
      <c r="D466">
        <v>122</v>
      </c>
      <c r="E466" t="s">
        <v>67</v>
      </c>
      <c r="F466">
        <v>126</v>
      </c>
      <c r="G466" t="s">
        <v>69</v>
      </c>
      <c r="I466">
        <v>19335</v>
      </c>
      <c r="J466" t="s">
        <v>82</v>
      </c>
      <c r="K466" t="s">
        <v>147</v>
      </c>
      <c r="M466" t="str">
        <f>Table1[[#This Row],[Winner]]&amp;"/"&amp;Table1[[#This Row],[Lost]]</f>
        <v>Portland Trail Blazers/Dallas Mavericks</v>
      </c>
      <c r="N466" t="str">
        <f t="shared" si="43"/>
        <v>Portland Trail Blazers</v>
      </c>
      <c r="O466">
        <f t="shared" si="44"/>
        <v>126</v>
      </c>
      <c r="P466" s="8">
        <f t="shared" si="45"/>
        <v>4</v>
      </c>
      <c r="Q466" t="str">
        <f t="shared" si="46"/>
        <v>Dallas Mavericks</v>
      </c>
      <c r="R466">
        <f t="shared" si="47"/>
        <v>122</v>
      </c>
      <c r="S466" s="3">
        <f t="shared" si="48"/>
        <v>-4</v>
      </c>
    </row>
    <row r="467" spans="1:19" x14ac:dyDescent="0.35">
      <c r="A467" s="1">
        <v>45654</v>
      </c>
      <c r="B467" t="s">
        <v>20</v>
      </c>
      <c r="C467" t="s">
        <v>62</v>
      </c>
      <c r="D467">
        <v>122</v>
      </c>
      <c r="E467" t="s">
        <v>68</v>
      </c>
      <c r="F467">
        <v>132</v>
      </c>
      <c r="G467" t="s">
        <v>69</v>
      </c>
      <c r="I467">
        <v>18997</v>
      </c>
      <c r="J467" t="s">
        <v>99</v>
      </c>
      <c r="K467" t="s">
        <v>137</v>
      </c>
      <c r="M467" t="str">
        <f>Table1[[#This Row],[Winner]]&amp;"/"&amp;Table1[[#This Row],[Lost]]</f>
        <v>Los Angeles Lakers/Sacramento Kings</v>
      </c>
      <c r="N467" t="str">
        <f t="shared" si="43"/>
        <v>Los Angeles Lakers</v>
      </c>
      <c r="O467">
        <f t="shared" si="44"/>
        <v>132</v>
      </c>
      <c r="P467" s="8">
        <f t="shared" si="45"/>
        <v>10</v>
      </c>
      <c r="Q467" t="str">
        <f t="shared" si="46"/>
        <v>Sacramento Kings</v>
      </c>
      <c r="R467">
        <f t="shared" si="47"/>
        <v>122</v>
      </c>
      <c r="S467" s="3">
        <f t="shared" si="48"/>
        <v>-10</v>
      </c>
    </row>
    <row r="468" spans="1:19" x14ac:dyDescent="0.35">
      <c r="A468" s="1">
        <v>45655</v>
      </c>
      <c r="B468" t="s">
        <v>21</v>
      </c>
      <c r="C468" t="s">
        <v>42</v>
      </c>
      <c r="D468">
        <v>101</v>
      </c>
      <c r="E468" t="s">
        <v>43</v>
      </c>
      <c r="F468">
        <v>102</v>
      </c>
      <c r="G468" t="s">
        <v>69</v>
      </c>
      <c r="I468">
        <v>19397</v>
      </c>
      <c r="J468" t="s">
        <v>73</v>
      </c>
      <c r="K468" t="s">
        <v>152</v>
      </c>
      <c r="M468" t="str">
        <f>Table1[[#This Row],[Winner]]&amp;"/"&amp;Table1[[#This Row],[Lost]]</f>
        <v>Orlando Magic/Brooklyn Nets</v>
      </c>
      <c r="N468" t="str">
        <f t="shared" si="43"/>
        <v>Orlando Magic</v>
      </c>
      <c r="O468">
        <f t="shared" si="44"/>
        <v>102</v>
      </c>
      <c r="P468" s="8">
        <f t="shared" si="45"/>
        <v>1</v>
      </c>
      <c r="Q468" t="str">
        <f t="shared" si="46"/>
        <v>Brooklyn Nets</v>
      </c>
      <c r="R468">
        <f t="shared" si="47"/>
        <v>101</v>
      </c>
      <c r="S468" s="3">
        <f t="shared" si="48"/>
        <v>-1</v>
      </c>
    </row>
    <row r="469" spans="1:19" x14ac:dyDescent="0.35">
      <c r="A469" s="1">
        <v>45655</v>
      </c>
      <c r="B469" t="s">
        <v>22</v>
      </c>
      <c r="C469" t="s">
        <v>41</v>
      </c>
      <c r="D469">
        <v>123</v>
      </c>
      <c r="E469" t="s">
        <v>51</v>
      </c>
      <c r="F469">
        <v>114</v>
      </c>
      <c r="G469" t="s">
        <v>69</v>
      </c>
      <c r="I469">
        <v>19156</v>
      </c>
      <c r="J469" t="s">
        <v>88</v>
      </c>
      <c r="K469" t="s">
        <v>136</v>
      </c>
      <c r="M469" t="str">
        <f>Table1[[#This Row],[Winner]]&amp;"/"&amp;Table1[[#This Row],[Lost]]</f>
        <v>Indiana Pacers/Boston Celtics</v>
      </c>
      <c r="N469" t="str">
        <f t="shared" si="43"/>
        <v>Indiana Pacers</v>
      </c>
      <c r="O469">
        <f t="shared" si="44"/>
        <v>123</v>
      </c>
      <c r="P469" s="8">
        <f t="shared" si="45"/>
        <v>9</v>
      </c>
      <c r="Q469" t="str">
        <f t="shared" si="46"/>
        <v>Boston Celtics</v>
      </c>
      <c r="R469">
        <f t="shared" si="47"/>
        <v>114</v>
      </c>
      <c r="S469" s="3">
        <f t="shared" si="48"/>
        <v>-9</v>
      </c>
    </row>
    <row r="470" spans="1:19" x14ac:dyDescent="0.35">
      <c r="A470" s="1">
        <v>45655</v>
      </c>
      <c r="B470" t="s">
        <v>22</v>
      </c>
      <c r="C470" t="s">
        <v>63</v>
      </c>
      <c r="D470">
        <v>136</v>
      </c>
      <c r="E470" t="s">
        <v>59</v>
      </c>
      <c r="F470">
        <v>107</v>
      </c>
      <c r="G470" t="s">
        <v>69</v>
      </c>
      <c r="I470">
        <v>19359</v>
      </c>
      <c r="J470" t="s">
        <v>78</v>
      </c>
      <c r="K470" t="s">
        <v>142</v>
      </c>
      <c r="M470" t="str">
        <f>Table1[[#This Row],[Winner]]&amp;"/"&amp;Table1[[#This Row],[Lost]]</f>
        <v>Atlanta Hawks/Toronto Raptors</v>
      </c>
      <c r="N470" t="str">
        <f t="shared" si="43"/>
        <v>Atlanta Hawks</v>
      </c>
      <c r="O470">
        <f t="shared" si="44"/>
        <v>136</v>
      </c>
      <c r="P470" s="8">
        <f t="shared" si="45"/>
        <v>29</v>
      </c>
      <c r="Q470" t="str">
        <f t="shared" si="46"/>
        <v>Toronto Raptors</v>
      </c>
      <c r="R470">
        <f t="shared" si="47"/>
        <v>107</v>
      </c>
      <c r="S470" s="3">
        <f t="shared" si="48"/>
        <v>-29</v>
      </c>
    </row>
    <row r="471" spans="1:19" x14ac:dyDescent="0.35">
      <c r="A471" s="1">
        <v>45655</v>
      </c>
      <c r="B471" t="s">
        <v>14</v>
      </c>
      <c r="C471" t="s">
        <v>58</v>
      </c>
      <c r="D471">
        <v>104</v>
      </c>
      <c r="E471" t="s">
        <v>60</v>
      </c>
      <c r="F471">
        <v>100</v>
      </c>
      <c r="G471" t="s">
        <v>69</v>
      </c>
      <c r="I471">
        <v>18055</v>
      </c>
      <c r="J471" t="s">
        <v>94</v>
      </c>
      <c r="K471" t="s">
        <v>143</v>
      </c>
      <c r="M471" t="str">
        <f>Table1[[#This Row],[Winner]]&amp;"/"&amp;Table1[[#This Row],[Lost]]</f>
        <v>Miami Heat/Houston Rockets</v>
      </c>
      <c r="N471" t="str">
        <f t="shared" si="43"/>
        <v>Miami Heat</v>
      </c>
      <c r="O471">
        <f t="shared" si="44"/>
        <v>104</v>
      </c>
      <c r="P471" s="8">
        <f t="shared" si="45"/>
        <v>4</v>
      </c>
      <c r="Q471" t="str">
        <f t="shared" si="46"/>
        <v>Houston Rockets</v>
      </c>
      <c r="R471">
        <f t="shared" si="47"/>
        <v>100</v>
      </c>
      <c r="S471" s="3">
        <f t="shared" si="48"/>
        <v>-4</v>
      </c>
    </row>
    <row r="472" spans="1:19" x14ac:dyDescent="0.35">
      <c r="A472" s="1">
        <v>45655</v>
      </c>
      <c r="B472" t="s">
        <v>14</v>
      </c>
      <c r="C472" t="s">
        <v>48</v>
      </c>
      <c r="D472">
        <v>106</v>
      </c>
      <c r="E472" t="s">
        <v>53</v>
      </c>
      <c r="F472">
        <v>130</v>
      </c>
      <c r="G472" t="s">
        <v>69</v>
      </c>
      <c r="I472">
        <v>18203</v>
      </c>
      <c r="J472" t="s">
        <v>106</v>
      </c>
      <c r="K472" t="s">
        <v>164</v>
      </c>
      <c r="M472" t="str">
        <f>Table1[[#This Row],[Winner]]&amp;"/"&amp;Table1[[#This Row],[Lost]]</f>
        <v>Oklahoma City Thunder/Memphis Grizzlies</v>
      </c>
      <c r="N472" t="str">
        <f t="shared" si="43"/>
        <v>Oklahoma City Thunder</v>
      </c>
      <c r="O472">
        <f t="shared" si="44"/>
        <v>130</v>
      </c>
      <c r="P472" s="8">
        <f t="shared" si="45"/>
        <v>24</v>
      </c>
      <c r="Q472" t="str">
        <f t="shared" si="46"/>
        <v>Memphis Grizzlies</v>
      </c>
      <c r="R472">
        <f t="shared" si="47"/>
        <v>106</v>
      </c>
      <c r="S472" s="3">
        <f t="shared" si="48"/>
        <v>-24</v>
      </c>
    </row>
    <row r="473" spans="1:19" x14ac:dyDescent="0.35">
      <c r="A473" s="1">
        <v>45655</v>
      </c>
      <c r="B473" t="s">
        <v>16</v>
      </c>
      <c r="C473" t="s">
        <v>52</v>
      </c>
      <c r="D473">
        <v>110</v>
      </c>
      <c r="E473" t="s">
        <v>40</v>
      </c>
      <c r="F473">
        <v>112</v>
      </c>
      <c r="G473" t="s">
        <v>69</v>
      </c>
      <c r="I473">
        <v>18978</v>
      </c>
      <c r="J473" t="s">
        <v>79</v>
      </c>
      <c r="K473" t="s">
        <v>158</v>
      </c>
      <c r="M473" t="str">
        <f>Table1[[#This Row],[Winner]]&amp;"/"&amp;Table1[[#This Row],[Lost]]</f>
        <v>Minnesota Timberwolves/San Antonio Spurs</v>
      </c>
      <c r="N473" t="str">
        <f t="shared" si="43"/>
        <v>Minnesota Timberwolves</v>
      </c>
      <c r="O473">
        <f t="shared" si="44"/>
        <v>112</v>
      </c>
      <c r="P473" s="8">
        <f t="shared" si="45"/>
        <v>2</v>
      </c>
      <c r="Q473" t="str">
        <f t="shared" si="46"/>
        <v>San Antonio Spurs</v>
      </c>
      <c r="R473">
        <f t="shared" si="47"/>
        <v>110</v>
      </c>
      <c r="S473" s="3">
        <f t="shared" si="48"/>
        <v>-2</v>
      </c>
    </row>
    <row r="474" spans="1:19" x14ac:dyDescent="0.35">
      <c r="A474" s="1">
        <v>45656</v>
      </c>
      <c r="B474" t="s">
        <v>14</v>
      </c>
      <c r="C474" t="s">
        <v>47</v>
      </c>
      <c r="D474">
        <v>115</v>
      </c>
      <c r="E474" t="s">
        <v>46</v>
      </c>
      <c r="F474">
        <v>108</v>
      </c>
      <c r="G474" t="s">
        <v>69</v>
      </c>
      <c r="H474" t="s">
        <v>70</v>
      </c>
      <c r="I474">
        <v>19197</v>
      </c>
      <c r="J474" t="s">
        <v>97</v>
      </c>
      <c r="K474" t="s">
        <v>156</v>
      </c>
      <c r="M474" t="str">
        <f>Table1[[#This Row],[Winner]]&amp;"/"&amp;Table1[[#This Row],[Lost]]</f>
        <v>Chicago Bulls/Charlotte Hornets</v>
      </c>
      <c r="N474" t="str">
        <f t="shared" si="43"/>
        <v>Chicago Bulls</v>
      </c>
      <c r="O474">
        <f t="shared" si="44"/>
        <v>115</v>
      </c>
      <c r="P474" s="8">
        <f t="shared" si="45"/>
        <v>7</v>
      </c>
      <c r="Q474" t="str">
        <f t="shared" si="46"/>
        <v>Charlotte Hornets</v>
      </c>
      <c r="R474">
        <f t="shared" si="47"/>
        <v>108</v>
      </c>
      <c r="S474" s="3">
        <f t="shared" si="48"/>
        <v>-7</v>
      </c>
    </row>
    <row r="475" spans="1:19" x14ac:dyDescent="0.35">
      <c r="A475" s="1">
        <v>45656</v>
      </c>
      <c r="B475" t="s">
        <v>14</v>
      </c>
      <c r="C475" t="s">
        <v>39</v>
      </c>
      <c r="D475">
        <v>126</v>
      </c>
      <c r="E475" t="s">
        <v>64</v>
      </c>
      <c r="F475">
        <v>106</v>
      </c>
      <c r="G475" t="s">
        <v>69</v>
      </c>
      <c r="I475">
        <v>20385</v>
      </c>
      <c r="J475" t="s">
        <v>84</v>
      </c>
      <c r="K475" t="s">
        <v>148</v>
      </c>
      <c r="M475" t="str">
        <f>Table1[[#This Row],[Winner]]&amp;"/"&amp;Table1[[#This Row],[Lost]]</f>
        <v>New York Knicks/Washington Wizards</v>
      </c>
      <c r="N475" t="str">
        <f t="shared" si="43"/>
        <v>New York Knicks</v>
      </c>
      <c r="O475">
        <f t="shared" si="44"/>
        <v>126</v>
      </c>
      <c r="P475" s="8">
        <f t="shared" si="45"/>
        <v>20</v>
      </c>
      <c r="Q475" t="str">
        <f t="shared" si="46"/>
        <v>Washington Wizards</v>
      </c>
      <c r="R475">
        <f t="shared" si="47"/>
        <v>106</v>
      </c>
      <c r="S475" s="3">
        <f t="shared" si="48"/>
        <v>-20</v>
      </c>
    </row>
    <row r="476" spans="1:19" x14ac:dyDescent="0.35">
      <c r="A476" s="1">
        <v>45656</v>
      </c>
      <c r="B476" t="s">
        <v>15</v>
      </c>
      <c r="C476" t="s">
        <v>57</v>
      </c>
      <c r="D476">
        <v>116</v>
      </c>
      <c r="E476" t="s">
        <v>56</v>
      </c>
      <c r="F476">
        <v>113</v>
      </c>
      <c r="G476" t="s">
        <v>69</v>
      </c>
      <c r="I476">
        <v>17303</v>
      </c>
      <c r="J476" t="s">
        <v>114</v>
      </c>
      <c r="K476" t="s">
        <v>144</v>
      </c>
      <c r="M476" t="str">
        <f>Table1[[#This Row],[Winner]]&amp;"/"&amp;Table1[[#This Row],[Lost]]</f>
        <v>Los Angeles Clippers/New Orleans Pelicans</v>
      </c>
      <c r="N476" t="str">
        <f t="shared" si="43"/>
        <v>Los Angeles Clippers</v>
      </c>
      <c r="O476">
        <f t="shared" si="44"/>
        <v>116</v>
      </c>
      <c r="P476" s="8">
        <f t="shared" si="45"/>
        <v>3</v>
      </c>
      <c r="Q476" t="str">
        <f t="shared" si="46"/>
        <v>New Orleans Pelicans</v>
      </c>
      <c r="R476">
        <f t="shared" si="47"/>
        <v>113</v>
      </c>
      <c r="S476" s="3">
        <f t="shared" si="48"/>
        <v>-3</v>
      </c>
    </row>
    <row r="477" spans="1:19" x14ac:dyDescent="0.35">
      <c r="A477" s="1">
        <v>45656</v>
      </c>
      <c r="B477" t="s">
        <v>16</v>
      </c>
      <c r="C477" t="s">
        <v>65</v>
      </c>
      <c r="D477">
        <v>132</v>
      </c>
      <c r="E477" t="s">
        <v>66</v>
      </c>
      <c r="F477">
        <v>121</v>
      </c>
      <c r="G477" t="s">
        <v>69</v>
      </c>
      <c r="I477">
        <v>18175</v>
      </c>
      <c r="J477" t="s">
        <v>112</v>
      </c>
      <c r="K477" t="s">
        <v>145</v>
      </c>
      <c r="M477" t="str">
        <f>Table1[[#This Row],[Winner]]&amp;"/"&amp;Table1[[#This Row],[Lost]]</f>
        <v>Denver Nuggets/Utah Jazz</v>
      </c>
      <c r="N477" t="str">
        <f t="shared" si="43"/>
        <v>Denver Nuggets</v>
      </c>
      <c r="O477">
        <f t="shared" si="44"/>
        <v>132</v>
      </c>
      <c r="P477" s="8">
        <f t="shared" si="45"/>
        <v>11</v>
      </c>
      <c r="Q477" t="str">
        <f t="shared" si="46"/>
        <v>Utah Jazz</v>
      </c>
      <c r="R477">
        <f t="shared" si="47"/>
        <v>121</v>
      </c>
      <c r="S477" s="3">
        <f t="shared" si="48"/>
        <v>-11</v>
      </c>
    </row>
    <row r="478" spans="1:19" x14ac:dyDescent="0.35">
      <c r="A478" s="1">
        <v>45656</v>
      </c>
      <c r="B478" t="s">
        <v>13</v>
      </c>
      <c r="C478" t="s">
        <v>45</v>
      </c>
      <c r="D478">
        <v>113</v>
      </c>
      <c r="E478" t="s">
        <v>50</v>
      </c>
      <c r="F478">
        <v>95</v>
      </c>
      <c r="G478" t="s">
        <v>69</v>
      </c>
      <c r="I478">
        <v>18064</v>
      </c>
      <c r="J478" t="s">
        <v>84</v>
      </c>
      <c r="K478" t="s">
        <v>165</v>
      </c>
      <c r="M478" t="str">
        <f>Table1[[#This Row],[Winner]]&amp;"/"&amp;Table1[[#This Row],[Lost]]</f>
        <v>Cleveland Cavaliers/Golden State Warriors</v>
      </c>
      <c r="N478" t="str">
        <f t="shared" si="43"/>
        <v>Cleveland Cavaliers</v>
      </c>
      <c r="O478">
        <f t="shared" si="44"/>
        <v>113</v>
      </c>
      <c r="P478" s="8">
        <f t="shared" si="45"/>
        <v>18</v>
      </c>
      <c r="Q478" t="str">
        <f t="shared" si="46"/>
        <v>Golden State Warriors</v>
      </c>
      <c r="R478">
        <f t="shared" si="47"/>
        <v>95</v>
      </c>
      <c r="S478" s="3">
        <f t="shared" si="48"/>
        <v>-18</v>
      </c>
    </row>
    <row r="479" spans="1:19" x14ac:dyDescent="0.35">
      <c r="A479" s="1">
        <v>45656</v>
      </c>
      <c r="B479" t="s">
        <v>13</v>
      </c>
      <c r="C479" t="s">
        <v>54</v>
      </c>
      <c r="D479">
        <v>125</v>
      </c>
      <c r="E479" t="s">
        <v>67</v>
      </c>
      <c r="F479">
        <v>103</v>
      </c>
      <c r="G479" t="s">
        <v>69</v>
      </c>
      <c r="I479">
        <v>16721</v>
      </c>
      <c r="J479" t="s">
        <v>114</v>
      </c>
      <c r="K479" t="s">
        <v>147</v>
      </c>
      <c r="M479" t="str">
        <f>Table1[[#This Row],[Winner]]&amp;"/"&amp;Table1[[#This Row],[Lost]]</f>
        <v>Philadelphia 76ers/Portland Trail Blazers</v>
      </c>
      <c r="N479" t="str">
        <f t="shared" si="43"/>
        <v>Philadelphia 76ers</v>
      </c>
      <c r="O479">
        <f t="shared" si="44"/>
        <v>125</v>
      </c>
      <c r="P479" s="8">
        <f t="shared" si="45"/>
        <v>22</v>
      </c>
      <c r="Q479" t="str">
        <f t="shared" si="46"/>
        <v>Portland Trail Blazers</v>
      </c>
      <c r="R479">
        <f t="shared" si="47"/>
        <v>103</v>
      </c>
      <c r="S479" s="3">
        <f t="shared" si="48"/>
        <v>-22</v>
      </c>
    </row>
    <row r="480" spans="1:19" x14ac:dyDescent="0.35">
      <c r="A480" s="1">
        <v>45656</v>
      </c>
      <c r="B480" t="s">
        <v>13</v>
      </c>
      <c r="C480" t="s">
        <v>61</v>
      </c>
      <c r="D480">
        <v>100</v>
      </c>
      <c r="E480" t="s">
        <v>62</v>
      </c>
      <c r="F480">
        <v>110</v>
      </c>
      <c r="G480" t="s">
        <v>69</v>
      </c>
      <c r="I480">
        <v>16844</v>
      </c>
      <c r="J480" t="s">
        <v>94</v>
      </c>
      <c r="K480" t="s">
        <v>150</v>
      </c>
      <c r="M480" t="str">
        <f>Table1[[#This Row],[Winner]]&amp;"/"&amp;Table1[[#This Row],[Lost]]</f>
        <v>Sacramento Kings/Dallas Mavericks</v>
      </c>
      <c r="N480" t="str">
        <f t="shared" si="43"/>
        <v>Sacramento Kings</v>
      </c>
      <c r="O480">
        <f t="shared" si="44"/>
        <v>110</v>
      </c>
      <c r="P480" s="8">
        <f t="shared" si="45"/>
        <v>10</v>
      </c>
      <c r="Q480" t="str">
        <f t="shared" si="46"/>
        <v>Dallas Mavericks</v>
      </c>
      <c r="R480">
        <f t="shared" si="47"/>
        <v>100</v>
      </c>
      <c r="S480" s="3">
        <f t="shared" si="48"/>
        <v>-10</v>
      </c>
    </row>
    <row r="481" spans="1:19" x14ac:dyDescent="0.35">
      <c r="A481" s="1">
        <v>45657</v>
      </c>
      <c r="B481" t="s">
        <v>30</v>
      </c>
      <c r="C481" t="s">
        <v>59</v>
      </c>
      <c r="D481">
        <v>71</v>
      </c>
      <c r="E481" t="s">
        <v>51</v>
      </c>
      <c r="F481">
        <v>125</v>
      </c>
      <c r="G481" t="s">
        <v>69</v>
      </c>
      <c r="I481">
        <v>19156</v>
      </c>
      <c r="J481" t="s">
        <v>98</v>
      </c>
      <c r="K481" t="s">
        <v>136</v>
      </c>
      <c r="M481" t="str">
        <f>Table1[[#This Row],[Winner]]&amp;"/"&amp;Table1[[#This Row],[Lost]]</f>
        <v>Boston Celtics/Toronto Raptors</v>
      </c>
      <c r="N481" t="str">
        <f t="shared" si="43"/>
        <v>Boston Celtics</v>
      </c>
      <c r="O481">
        <f t="shared" si="44"/>
        <v>125</v>
      </c>
      <c r="P481" s="8">
        <f t="shared" si="45"/>
        <v>54</v>
      </c>
      <c r="Q481" t="str">
        <f t="shared" si="46"/>
        <v>Toronto Raptors</v>
      </c>
      <c r="R481">
        <f t="shared" si="47"/>
        <v>71</v>
      </c>
      <c r="S481" s="3">
        <f t="shared" si="48"/>
        <v>-54</v>
      </c>
    </row>
    <row r="482" spans="1:19" x14ac:dyDescent="0.35">
      <c r="A482" s="1">
        <v>45657</v>
      </c>
      <c r="B482" t="s">
        <v>30</v>
      </c>
      <c r="C482" t="s">
        <v>44</v>
      </c>
      <c r="D482">
        <v>120</v>
      </c>
      <c r="E482" t="s">
        <v>41</v>
      </c>
      <c r="F482">
        <v>112</v>
      </c>
      <c r="G482" t="s">
        <v>69</v>
      </c>
      <c r="I482">
        <v>17274</v>
      </c>
      <c r="J482" t="s">
        <v>97</v>
      </c>
      <c r="K482" t="s">
        <v>162</v>
      </c>
      <c r="M482" t="str">
        <f>Table1[[#This Row],[Winner]]&amp;"/"&amp;Table1[[#This Row],[Lost]]</f>
        <v>Milwaukee Bucks/Indiana Pacers</v>
      </c>
      <c r="N482" t="str">
        <f t="shared" si="43"/>
        <v>Milwaukee Bucks</v>
      </c>
      <c r="O482">
        <f t="shared" si="44"/>
        <v>120</v>
      </c>
      <c r="P482" s="8">
        <f t="shared" si="45"/>
        <v>8</v>
      </c>
      <c r="Q482" t="str">
        <f t="shared" si="46"/>
        <v>Indiana Pacers</v>
      </c>
      <c r="R482">
        <f t="shared" si="47"/>
        <v>112</v>
      </c>
      <c r="S482" s="3">
        <f t="shared" si="48"/>
        <v>-8</v>
      </c>
    </row>
    <row r="483" spans="1:19" x14ac:dyDescent="0.35">
      <c r="A483" s="1">
        <v>45657</v>
      </c>
      <c r="B483" t="s">
        <v>14</v>
      </c>
      <c r="C483" t="s">
        <v>57</v>
      </c>
      <c r="D483">
        <v>86</v>
      </c>
      <c r="E483" t="s">
        <v>52</v>
      </c>
      <c r="F483">
        <v>122</v>
      </c>
      <c r="G483" t="s">
        <v>69</v>
      </c>
      <c r="I483">
        <v>18690</v>
      </c>
      <c r="J483" t="s">
        <v>111</v>
      </c>
      <c r="K483" t="s">
        <v>160</v>
      </c>
      <c r="M483" t="str">
        <f>Table1[[#This Row],[Winner]]&amp;"/"&amp;Table1[[#This Row],[Lost]]</f>
        <v>San Antonio Spurs/Los Angeles Clippers</v>
      </c>
      <c r="N483" t="str">
        <f t="shared" si="43"/>
        <v>San Antonio Spurs</v>
      </c>
      <c r="O483">
        <f t="shared" si="44"/>
        <v>122</v>
      </c>
      <c r="P483" s="8">
        <f t="shared" si="45"/>
        <v>36</v>
      </c>
      <c r="Q483" t="str">
        <f t="shared" si="46"/>
        <v>Los Angeles Clippers</v>
      </c>
      <c r="R483">
        <f t="shared" si="47"/>
        <v>86</v>
      </c>
      <c r="S483" s="3">
        <f t="shared" si="48"/>
        <v>-36</v>
      </c>
    </row>
    <row r="484" spans="1:19" x14ac:dyDescent="0.35">
      <c r="A484" s="1">
        <v>45657</v>
      </c>
      <c r="B484" t="s">
        <v>15</v>
      </c>
      <c r="C484" t="s">
        <v>40</v>
      </c>
      <c r="D484">
        <v>105</v>
      </c>
      <c r="E484" t="s">
        <v>53</v>
      </c>
      <c r="F484">
        <v>113</v>
      </c>
      <c r="G484" t="s">
        <v>69</v>
      </c>
      <c r="I484">
        <v>18203</v>
      </c>
      <c r="J484" t="s">
        <v>92</v>
      </c>
      <c r="K484" t="s">
        <v>164</v>
      </c>
      <c r="M484" t="str">
        <f>Table1[[#This Row],[Winner]]&amp;"/"&amp;Table1[[#This Row],[Lost]]</f>
        <v>Oklahoma City Thunder/Minnesota Timberwolves</v>
      </c>
      <c r="N484" t="str">
        <f t="shared" si="43"/>
        <v>Oklahoma City Thunder</v>
      </c>
      <c r="O484">
        <f t="shared" si="44"/>
        <v>113</v>
      </c>
      <c r="P484" s="8">
        <f t="shared" si="45"/>
        <v>8</v>
      </c>
      <c r="Q484" t="str">
        <f t="shared" si="46"/>
        <v>Minnesota Timberwolves</v>
      </c>
      <c r="R484">
        <f t="shared" si="47"/>
        <v>105</v>
      </c>
      <c r="S484" s="3">
        <f t="shared" si="48"/>
        <v>-8</v>
      </c>
    </row>
    <row r="485" spans="1:19" x14ac:dyDescent="0.35">
      <c r="A485" s="1">
        <v>45657</v>
      </c>
      <c r="B485" t="s">
        <v>16</v>
      </c>
      <c r="C485" t="s">
        <v>45</v>
      </c>
      <c r="D485">
        <v>122</v>
      </c>
      <c r="E485" t="s">
        <v>68</v>
      </c>
      <c r="F485">
        <v>110</v>
      </c>
      <c r="G485" t="s">
        <v>69</v>
      </c>
      <c r="I485">
        <v>18997</v>
      </c>
      <c r="J485" t="s">
        <v>111</v>
      </c>
      <c r="K485" t="s">
        <v>137</v>
      </c>
      <c r="M485" t="str">
        <f>Table1[[#This Row],[Winner]]&amp;"/"&amp;Table1[[#This Row],[Lost]]</f>
        <v>Cleveland Cavaliers/Los Angeles Lakers</v>
      </c>
      <c r="N485" t="str">
        <f t="shared" si="43"/>
        <v>Cleveland Cavaliers</v>
      </c>
      <c r="O485">
        <f t="shared" si="44"/>
        <v>122</v>
      </c>
      <c r="P485" s="8">
        <f t="shared" si="45"/>
        <v>12</v>
      </c>
      <c r="Q485" t="str">
        <f t="shared" si="46"/>
        <v>Los Angeles Lakers</v>
      </c>
      <c r="R485">
        <f t="shared" si="47"/>
        <v>110</v>
      </c>
      <c r="S485" s="3">
        <f t="shared" si="48"/>
        <v>-12</v>
      </c>
    </row>
    <row r="486" spans="1:19" x14ac:dyDescent="0.35">
      <c r="A486" s="1">
        <v>45657</v>
      </c>
      <c r="B486" t="s">
        <v>16</v>
      </c>
      <c r="C486" t="s">
        <v>48</v>
      </c>
      <c r="D486">
        <v>117</v>
      </c>
      <c r="E486" t="s">
        <v>49</v>
      </c>
      <c r="F486">
        <v>112</v>
      </c>
      <c r="G486" t="s">
        <v>69</v>
      </c>
      <c r="I486">
        <v>17071</v>
      </c>
      <c r="J486" t="s">
        <v>114</v>
      </c>
      <c r="K486" t="s">
        <v>161</v>
      </c>
      <c r="M486" t="str">
        <f>Table1[[#This Row],[Winner]]&amp;"/"&amp;Table1[[#This Row],[Lost]]</f>
        <v>Memphis Grizzlies/Phoenix Suns</v>
      </c>
      <c r="N486" t="str">
        <f t="shared" si="43"/>
        <v>Memphis Grizzlies</v>
      </c>
      <c r="O486">
        <f t="shared" si="44"/>
        <v>117</v>
      </c>
      <c r="P486" s="8">
        <f t="shared" si="45"/>
        <v>5</v>
      </c>
      <c r="Q486" t="str">
        <f t="shared" si="46"/>
        <v>Phoenix Suns</v>
      </c>
      <c r="R486">
        <f t="shared" si="47"/>
        <v>112</v>
      </c>
      <c r="S486" s="3">
        <f t="shared" si="48"/>
        <v>-5</v>
      </c>
    </row>
    <row r="487" spans="1:19" x14ac:dyDescent="0.35">
      <c r="A487" s="1">
        <v>45658</v>
      </c>
      <c r="B487" t="s">
        <v>14</v>
      </c>
      <c r="C487" t="s">
        <v>43</v>
      </c>
      <c r="D487">
        <v>96</v>
      </c>
      <c r="E487" t="s">
        <v>55</v>
      </c>
      <c r="F487">
        <v>105</v>
      </c>
      <c r="G487" t="s">
        <v>69</v>
      </c>
      <c r="I487">
        <v>19399</v>
      </c>
      <c r="J487" t="s">
        <v>82</v>
      </c>
      <c r="K487" t="s">
        <v>138</v>
      </c>
      <c r="M487" t="str">
        <f>Table1[[#This Row],[Winner]]&amp;"/"&amp;Table1[[#This Row],[Lost]]</f>
        <v>Detroit Pistons/Orlando Magic</v>
      </c>
      <c r="N487" t="str">
        <f t="shared" si="43"/>
        <v>Detroit Pistons</v>
      </c>
      <c r="O487">
        <f t="shared" si="44"/>
        <v>105</v>
      </c>
      <c r="P487" s="8">
        <f t="shared" si="45"/>
        <v>9</v>
      </c>
      <c r="Q487" t="str">
        <f t="shared" si="46"/>
        <v>Orlando Magic</v>
      </c>
      <c r="R487">
        <f t="shared" si="47"/>
        <v>96</v>
      </c>
      <c r="S487" s="3">
        <f t="shared" si="48"/>
        <v>-9</v>
      </c>
    </row>
    <row r="488" spans="1:19" x14ac:dyDescent="0.35">
      <c r="A488" s="1">
        <v>45658</v>
      </c>
      <c r="B488" t="s">
        <v>14</v>
      </c>
      <c r="C488" t="s">
        <v>47</v>
      </c>
      <c r="D488">
        <v>107</v>
      </c>
      <c r="E488" t="s">
        <v>64</v>
      </c>
      <c r="F488">
        <v>125</v>
      </c>
      <c r="G488" t="s">
        <v>69</v>
      </c>
      <c r="I488">
        <v>16298</v>
      </c>
      <c r="J488" t="s">
        <v>91</v>
      </c>
      <c r="K488" t="s">
        <v>148</v>
      </c>
      <c r="M488" t="str">
        <f>Table1[[#This Row],[Winner]]&amp;"/"&amp;Table1[[#This Row],[Lost]]</f>
        <v>Washington Wizards/Chicago Bulls</v>
      </c>
      <c r="N488" t="str">
        <f t="shared" si="43"/>
        <v>Washington Wizards</v>
      </c>
      <c r="O488">
        <f t="shared" si="44"/>
        <v>125</v>
      </c>
      <c r="P488" s="8">
        <f t="shared" si="45"/>
        <v>18</v>
      </c>
      <c r="Q488" t="str">
        <f t="shared" si="46"/>
        <v>Chicago Bulls</v>
      </c>
      <c r="R488">
        <f t="shared" si="47"/>
        <v>107</v>
      </c>
      <c r="S488" s="3">
        <f t="shared" si="48"/>
        <v>-18</v>
      </c>
    </row>
    <row r="489" spans="1:19" x14ac:dyDescent="0.35">
      <c r="A489" s="1">
        <v>45658</v>
      </c>
      <c r="B489" t="s">
        <v>12</v>
      </c>
      <c r="C489" t="s">
        <v>56</v>
      </c>
      <c r="D489">
        <v>108</v>
      </c>
      <c r="E489" t="s">
        <v>58</v>
      </c>
      <c r="F489">
        <v>119</v>
      </c>
      <c r="G489" t="s">
        <v>69</v>
      </c>
      <c r="I489">
        <v>20013</v>
      </c>
      <c r="J489" t="s">
        <v>84</v>
      </c>
      <c r="K489" t="s">
        <v>140</v>
      </c>
      <c r="M489" t="str">
        <f>Table1[[#This Row],[Winner]]&amp;"/"&amp;Table1[[#This Row],[Lost]]</f>
        <v>Miami Heat/New Orleans Pelicans</v>
      </c>
      <c r="N489" t="str">
        <f t="shared" si="43"/>
        <v>Miami Heat</v>
      </c>
      <c r="O489">
        <f t="shared" si="44"/>
        <v>119</v>
      </c>
      <c r="P489" s="8">
        <f t="shared" si="45"/>
        <v>11</v>
      </c>
      <c r="Q489" t="str">
        <f t="shared" si="46"/>
        <v>New Orleans Pelicans</v>
      </c>
      <c r="R489">
        <f t="shared" si="47"/>
        <v>108</v>
      </c>
      <c r="S489" s="3">
        <f t="shared" si="48"/>
        <v>-11</v>
      </c>
    </row>
    <row r="490" spans="1:19" x14ac:dyDescent="0.35">
      <c r="A490" s="1">
        <v>45658</v>
      </c>
      <c r="B490" t="s">
        <v>12</v>
      </c>
      <c r="C490" t="s">
        <v>66</v>
      </c>
      <c r="D490">
        <v>103</v>
      </c>
      <c r="E490" t="s">
        <v>39</v>
      </c>
      <c r="F490">
        <v>119</v>
      </c>
      <c r="G490" t="s">
        <v>69</v>
      </c>
      <c r="I490">
        <v>19812</v>
      </c>
      <c r="J490" t="s">
        <v>112</v>
      </c>
      <c r="K490" t="s">
        <v>154</v>
      </c>
      <c r="M490" t="str">
        <f>Table1[[#This Row],[Winner]]&amp;"/"&amp;Table1[[#This Row],[Lost]]</f>
        <v>New York Knicks/Utah Jazz</v>
      </c>
      <c r="N490" t="str">
        <f t="shared" si="43"/>
        <v>New York Knicks</v>
      </c>
      <c r="O490">
        <f t="shared" si="44"/>
        <v>119</v>
      </c>
      <c r="P490" s="8">
        <f t="shared" si="45"/>
        <v>16</v>
      </c>
      <c r="Q490" t="str">
        <f t="shared" si="46"/>
        <v>Utah Jazz</v>
      </c>
      <c r="R490">
        <f t="shared" si="47"/>
        <v>103</v>
      </c>
      <c r="S490" s="3">
        <f t="shared" si="48"/>
        <v>-16</v>
      </c>
    </row>
    <row r="491" spans="1:19" x14ac:dyDescent="0.35">
      <c r="A491" s="1">
        <v>45658</v>
      </c>
      <c r="B491" t="s">
        <v>12</v>
      </c>
      <c r="C491" t="s">
        <v>42</v>
      </c>
      <c r="D491">
        <v>113</v>
      </c>
      <c r="E491" t="s">
        <v>59</v>
      </c>
      <c r="F491">
        <v>130</v>
      </c>
      <c r="G491" t="s">
        <v>69</v>
      </c>
      <c r="I491">
        <v>19104</v>
      </c>
      <c r="J491" t="s">
        <v>84</v>
      </c>
      <c r="K491" t="s">
        <v>142</v>
      </c>
      <c r="M491" t="str">
        <f>Table1[[#This Row],[Winner]]&amp;"/"&amp;Table1[[#This Row],[Lost]]</f>
        <v>Toronto Raptors/Brooklyn Nets</v>
      </c>
      <c r="N491" t="str">
        <f t="shared" si="43"/>
        <v>Toronto Raptors</v>
      </c>
      <c r="O491">
        <f t="shared" si="44"/>
        <v>130</v>
      </c>
      <c r="P491" s="8">
        <f t="shared" si="45"/>
        <v>17</v>
      </c>
      <c r="Q491" t="str">
        <f t="shared" si="46"/>
        <v>Brooklyn Nets</v>
      </c>
      <c r="R491">
        <f t="shared" si="47"/>
        <v>113</v>
      </c>
      <c r="S491" s="3">
        <f t="shared" si="48"/>
        <v>-17</v>
      </c>
    </row>
    <row r="492" spans="1:19" x14ac:dyDescent="0.35">
      <c r="A492" s="1">
        <v>45658</v>
      </c>
      <c r="B492" t="s">
        <v>15</v>
      </c>
      <c r="C492" t="s">
        <v>61</v>
      </c>
      <c r="D492">
        <v>99</v>
      </c>
      <c r="E492" t="s">
        <v>60</v>
      </c>
      <c r="F492">
        <v>110</v>
      </c>
      <c r="G492" t="s">
        <v>69</v>
      </c>
      <c r="I492">
        <v>18055</v>
      </c>
      <c r="J492" t="s">
        <v>82</v>
      </c>
      <c r="K492" t="s">
        <v>143</v>
      </c>
      <c r="M492" t="str">
        <f>Table1[[#This Row],[Winner]]&amp;"/"&amp;Table1[[#This Row],[Lost]]</f>
        <v>Houston Rockets/Dallas Mavericks</v>
      </c>
      <c r="N492" t="str">
        <f t="shared" si="43"/>
        <v>Houston Rockets</v>
      </c>
      <c r="O492">
        <f t="shared" si="44"/>
        <v>110</v>
      </c>
      <c r="P492" s="8">
        <f t="shared" si="45"/>
        <v>11</v>
      </c>
      <c r="Q492" t="str">
        <f t="shared" si="46"/>
        <v>Dallas Mavericks</v>
      </c>
      <c r="R492">
        <f t="shared" si="47"/>
        <v>99</v>
      </c>
      <c r="S492" s="3">
        <f t="shared" si="48"/>
        <v>-11</v>
      </c>
    </row>
    <row r="493" spans="1:19" x14ac:dyDescent="0.35">
      <c r="A493" s="1">
        <v>45658</v>
      </c>
      <c r="B493" t="s">
        <v>16</v>
      </c>
      <c r="C493" t="s">
        <v>63</v>
      </c>
      <c r="D493">
        <v>120</v>
      </c>
      <c r="E493" t="s">
        <v>65</v>
      </c>
      <c r="F493">
        <v>139</v>
      </c>
      <c r="G493" t="s">
        <v>69</v>
      </c>
      <c r="I493">
        <v>19902</v>
      </c>
      <c r="J493" t="s">
        <v>106</v>
      </c>
      <c r="K493" t="s">
        <v>151</v>
      </c>
      <c r="M493" t="str">
        <f>Table1[[#This Row],[Winner]]&amp;"/"&amp;Table1[[#This Row],[Lost]]</f>
        <v>Denver Nuggets/Atlanta Hawks</v>
      </c>
      <c r="N493" t="str">
        <f t="shared" si="43"/>
        <v>Denver Nuggets</v>
      </c>
      <c r="O493">
        <f t="shared" si="44"/>
        <v>139</v>
      </c>
      <c r="P493" s="8">
        <f t="shared" si="45"/>
        <v>19</v>
      </c>
      <c r="Q493" t="str">
        <f t="shared" si="46"/>
        <v>Atlanta Hawks</v>
      </c>
      <c r="R493">
        <f t="shared" si="47"/>
        <v>120</v>
      </c>
      <c r="S493" s="3">
        <f t="shared" si="48"/>
        <v>-19</v>
      </c>
    </row>
    <row r="494" spans="1:19" x14ac:dyDescent="0.35">
      <c r="A494" s="1">
        <v>45658</v>
      </c>
      <c r="B494" t="s">
        <v>13</v>
      </c>
      <c r="C494" t="s">
        <v>54</v>
      </c>
      <c r="D494">
        <v>107</v>
      </c>
      <c r="E494" t="s">
        <v>62</v>
      </c>
      <c r="F494">
        <v>113</v>
      </c>
      <c r="G494" t="s">
        <v>69</v>
      </c>
      <c r="I494">
        <v>16024</v>
      </c>
      <c r="J494" t="s">
        <v>78</v>
      </c>
      <c r="K494" t="s">
        <v>150</v>
      </c>
      <c r="M494" t="str">
        <f>Table1[[#This Row],[Winner]]&amp;"/"&amp;Table1[[#This Row],[Lost]]</f>
        <v>Sacramento Kings/Philadelphia 76ers</v>
      </c>
      <c r="N494" t="str">
        <f t="shared" si="43"/>
        <v>Sacramento Kings</v>
      </c>
      <c r="O494">
        <f t="shared" si="44"/>
        <v>113</v>
      </c>
      <c r="P494" s="8">
        <f t="shared" si="45"/>
        <v>6</v>
      </c>
      <c r="Q494" t="str">
        <f t="shared" si="46"/>
        <v>Philadelphia 76ers</v>
      </c>
      <c r="R494">
        <f t="shared" si="47"/>
        <v>107</v>
      </c>
      <c r="S494" s="3">
        <f t="shared" si="48"/>
        <v>-6</v>
      </c>
    </row>
    <row r="495" spans="1:19" x14ac:dyDescent="0.35">
      <c r="A495" s="1">
        <v>45659</v>
      </c>
      <c r="B495" t="s">
        <v>12</v>
      </c>
      <c r="C495" t="s">
        <v>41</v>
      </c>
      <c r="D495">
        <v>128</v>
      </c>
      <c r="E495" t="s">
        <v>58</v>
      </c>
      <c r="F495">
        <v>115</v>
      </c>
      <c r="G495" t="s">
        <v>69</v>
      </c>
      <c r="I495">
        <v>19959</v>
      </c>
      <c r="J495" t="s">
        <v>110</v>
      </c>
      <c r="K495" t="s">
        <v>140</v>
      </c>
      <c r="M495" t="str">
        <f>Table1[[#This Row],[Winner]]&amp;"/"&amp;Table1[[#This Row],[Lost]]</f>
        <v>Indiana Pacers/Miami Heat</v>
      </c>
      <c r="N495" t="str">
        <f t="shared" si="43"/>
        <v>Indiana Pacers</v>
      </c>
      <c r="O495">
        <f t="shared" si="44"/>
        <v>128</v>
      </c>
      <c r="P495" s="8">
        <f t="shared" si="45"/>
        <v>13</v>
      </c>
      <c r="Q495" t="str">
        <f t="shared" si="46"/>
        <v>Miami Heat</v>
      </c>
      <c r="R495">
        <f t="shared" si="47"/>
        <v>115</v>
      </c>
      <c r="S495" s="3">
        <f t="shared" si="48"/>
        <v>-13</v>
      </c>
    </row>
    <row r="496" spans="1:19" x14ac:dyDescent="0.35">
      <c r="A496" s="1">
        <v>45659</v>
      </c>
      <c r="B496" t="s">
        <v>12</v>
      </c>
      <c r="C496" t="s">
        <v>51</v>
      </c>
      <c r="D496">
        <v>118</v>
      </c>
      <c r="E496" t="s">
        <v>40</v>
      </c>
      <c r="F496">
        <v>115</v>
      </c>
      <c r="G496" t="s">
        <v>69</v>
      </c>
      <c r="I496">
        <v>18978</v>
      </c>
      <c r="J496" t="s">
        <v>80</v>
      </c>
      <c r="K496" t="s">
        <v>158</v>
      </c>
      <c r="M496" t="str">
        <f>Table1[[#This Row],[Winner]]&amp;"/"&amp;Table1[[#This Row],[Lost]]</f>
        <v>Boston Celtics/Minnesota Timberwolves</v>
      </c>
      <c r="N496" t="str">
        <f t="shared" si="43"/>
        <v>Boston Celtics</v>
      </c>
      <c r="O496">
        <f t="shared" si="44"/>
        <v>118</v>
      </c>
      <c r="P496" s="8">
        <f t="shared" si="45"/>
        <v>3</v>
      </c>
      <c r="Q496" t="str">
        <f t="shared" si="46"/>
        <v>Minnesota Timberwolves</v>
      </c>
      <c r="R496">
        <f t="shared" si="47"/>
        <v>115</v>
      </c>
      <c r="S496" s="3">
        <f t="shared" si="48"/>
        <v>-3</v>
      </c>
    </row>
    <row r="497" spans="1:19" x14ac:dyDescent="0.35">
      <c r="A497" s="1">
        <v>45659</v>
      </c>
      <c r="B497" t="s">
        <v>15</v>
      </c>
      <c r="C497" t="s">
        <v>42</v>
      </c>
      <c r="D497">
        <v>113</v>
      </c>
      <c r="E497" t="s">
        <v>44</v>
      </c>
      <c r="F497">
        <v>110</v>
      </c>
      <c r="G497" t="s">
        <v>69</v>
      </c>
      <c r="I497">
        <v>17341</v>
      </c>
      <c r="J497" t="s">
        <v>114</v>
      </c>
      <c r="K497" t="s">
        <v>155</v>
      </c>
      <c r="M497" t="str">
        <f>Table1[[#This Row],[Winner]]&amp;"/"&amp;Table1[[#This Row],[Lost]]</f>
        <v>Brooklyn Nets/Milwaukee Bucks</v>
      </c>
      <c r="N497" t="str">
        <f t="shared" si="43"/>
        <v>Brooklyn Nets</v>
      </c>
      <c r="O497">
        <f t="shared" si="44"/>
        <v>113</v>
      </c>
      <c r="P497" s="8">
        <f t="shared" si="45"/>
        <v>3</v>
      </c>
      <c r="Q497" t="str">
        <f t="shared" si="46"/>
        <v>Milwaukee Bucks</v>
      </c>
      <c r="R497">
        <f t="shared" si="47"/>
        <v>110</v>
      </c>
      <c r="S497" s="3">
        <f t="shared" si="48"/>
        <v>-3</v>
      </c>
    </row>
    <row r="498" spans="1:19" x14ac:dyDescent="0.35">
      <c r="A498" s="1">
        <v>45659</v>
      </c>
      <c r="B498" t="s">
        <v>15</v>
      </c>
      <c r="C498" t="s">
        <v>57</v>
      </c>
      <c r="D498">
        <v>98</v>
      </c>
      <c r="E498" t="s">
        <v>53</v>
      </c>
      <c r="F498">
        <v>116</v>
      </c>
      <c r="G498" t="s">
        <v>69</v>
      </c>
      <c r="I498">
        <v>18203</v>
      </c>
      <c r="J498" t="s">
        <v>72</v>
      </c>
      <c r="K498" t="s">
        <v>164</v>
      </c>
      <c r="M498" t="str">
        <f>Table1[[#This Row],[Winner]]&amp;"/"&amp;Table1[[#This Row],[Lost]]</f>
        <v>Oklahoma City Thunder/Los Angeles Clippers</v>
      </c>
      <c r="N498" t="str">
        <f t="shared" si="43"/>
        <v>Oklahoma City Thunder</v>
      </c>
      <c r="O498">
        <f t="shared" si="44"/>
        <v>116</v>
      </c>
      <c r="P498" s="8">
        <f t="shared" si="45"/>
        <v>18</v>
      </c>
      <c r="Q498" t="str">
        <f t="shared" si="46"/>
        <v>Los Angeles Clippers</v>
      </c>
      <c r="R498">
        <f t="shared" si="47"/>
        <v>98</v>
      </c>
      <c r="S498" s="3">
        <f t="shared" si="48"/>
        <v>-18</v>
      </c>
    </row>
    <row r="499" spans="1:19" x14ac:dyDescent="0.35">
      <c r="A499" s="1">
        <v>45659</v>
      </c>
      <c r="B499" t="s">
        <v>13</v>
      </c>
      <c r="C499" t="s">
        <v>54</v>
      </c>
      <c r="D499">
        <v>105</v>
      </c>
      <c r="E499" t="s">
        <v>50</v>
      </c>
      <c r="F499">
        <v>139</v>
      </c>
      <c r="G499" t="s">
        <v>69</v>
      </c>
      <c r="I499">
        <v>18064</v>
      </c>
      <c r="J499" t="s">
        <v>90</v>
      </c>
      <c r="K499" t="s">
        <v>165</v>
      </c>
      <c r="M499" t="str">
        <f>Table1[[#This Row],[Winner]]&amp;"/"&amp;Table1[[#This Row],[Lost]]</f>
        <v>Golden State Warriors/Philadelphia 76ers</v>
      </c>
      <c r="N499" t="str">
        <f t="shared" si="43"/>
        <v>Golden State Warriors</v>
      </c>
      <c r="O499">
        <f t="shared" si="44"/>
        <v>139</v>
      </c>
      <c r="P499" s="8">
        <f t="shared" si="45"/>
        <v>34</v>
      </c>
      <c r="Q499" t="str">
        <f t="shared" si="46"/>
        <v>Philadelphia 76ers</v>
      </c>
      <c r="R499">
        <f t="shared" si="47"/>
        <v>105</v>
      </c>
      <c r="S499" s="3">
        <f t="shared" si="48"/>
        <v>-34</v>
      </c>
    </row>
    <row r="500" spans="1:19" x14ac:dyDescent="0.35">
      <c r="A500" s="1">
        <v>45659</v>
      </c>
      <c r="B500" t="s">
        <v>20</v>
      </c>
      <c r="C500" t="s">
        <v>67</v>
      </c>
      <c r="D500">
        <v>106</v>
      </c>
      <c r="E500" t="s">
        <v>68</v>
      </c>
      <c r="F500">
        <v>114</v>
      </c>
      <c r="G500" t="s">
        <v>69</v>
      </c>
      <c r="I500">
        <v>17812</v>
      </c>
      <c r="J500" t="s">
        <v>92</v>
      </c>
      <c r="K500" t="s">
        <v>137</v>
      </c>
      <c r="M500" t="str">
        <f>Table1[[#This Row],[Winner]]&amp;"/"&amp;Table1[[#This Row],[Lost]]</f>
        <v>Los Angeles Lakers/Portland Trail Blazers</v>
      </c>
      <c r="N500" t="str">
        <f t="shared" si="43"/>
        <v>Los Angeles Lakers</v>
      </c>
      <c r="O500">
        <f t="shared" si="44"/>
        <v>114</v>
      </c>
      <c r="P500" s="8">
        <f t="shared" si="45"/>
        <v>8</v>
      </c>
      <c r="Q500" t="str">
        <f t="shared" si="46"/>
        <v>Portland Trail Blazers</v>
      </c>
      <c r="R500">
        <f t="shared" si="47"/>
        <v>106</v>
      </c>
      <c r="S500" s="3">
        <f t="shared" si="48"/>
        <v>-8</v>
      </c>
    </row>
    <row r="501" spans="1:19" x14ac:dyDescent="0.35">
      <c r="A501" s="1">
        <v>45660</v>
      </c>
      <c r="B501" t="s">
        <v>14</v>
      </c>
      <c r="C501" t="s">
        <v>46</v>
      </c>
      <c r="D501">
        <v>94</v>
      </c>
      <c r="E501" t="s">
        <v>55</v>
      </c>
      <c r="F501">
        <v>98</v>
      </c>
      <c r="G501" t="s">
        <v>69</v>
      </c>
      <c r="I501">
        <v>18866</v>
      </c>
      <c r="J501" t="s">
        <v>83</v>
      </c>
      <c r="K501" t="s">
        <v>138</v>
      </c>
      <c r="M501" t="str">
        <f>Table1[[#This Row],[Winner]]&amp;"/"&amp;Table1[[#This Row],[Lost]]</f>
        <v>Detroit Pistons/Charlotte Hornets</v>
      </c>
      <c r="N501" t="str">
        <f t="shared" si="43"/>
        <v>Detroit Pistons</v>
      </c>
      <c r="O501">
        <f t="shared" si="44"/>
        <v>98</v>
      </c>
      <c r="P501" s="8">
        <f t="shared" si="45"/>
        <v>4</v>
      </c>
      <c r="Q501" t="str">
        <f t="shared" si="46"/>
        <v>Charlotte Hornets</v>
      </c>
      <c r="R501">
        <f t="shared" si="47"/>
        <v>94</v>
      </c>
      <c r="S501" s="3">
        <f t="shared" si="48"/>
        <v>-4</v>
      </c>
    </row>
    <row r="502" spans="1:19" x14ac:dyDescent="0.35">
      <c r="A502" s="1">
        <v>45660</v>
      </c>
      <c r="B502" t="s">
        <v>12</v>
      </c>
      <c r="C502" t="s">
        <v>43</v>
      </c>
      <c r="D502">
        <v>106</v>
      </c>
      <c r="E502" t="s">
        <v>59</v>
      </c>
      <c r="F502">
        <v>97</v>
      </c>
      <c r="G502" t="s">
        <v>69</v>
      </c>
      <c r="I502">
        <v>19278</v>
      </c>
      <c r="J502" t="s">
        <v>89</v>
      </c>
      <c r="K502" t="s">
        <v>142</v>
      </c>
      <c r="M502" t="str">
        <f>Table1[[#This Row],[Winner]]&amp;"/"&amp;Table1[[#This Row],[Lost]]</f>
        <v>Orlando Magic/Toronto Raptors</v>
      </c>
      <c r="N502" t="str">
        <f t="shared" si="43"/>
        <v>Orlando Magic</v>
      </c>
      <c r="O502">
        <f t="shared" si="44"/>
        <v>106</v>
      </c>
      <c r="P502" s="8">
        <f t="shared" si="45"/>
        <v>9</v>
      </c>
      <c r="Q502" t="str">
        <f t="shared" si="46"/>
        <v>Toronto Raptors</v>
      </c>
      <c r="R502">
        <f t="shared" si="47"/>
        <v>97</v>
      </c>
      <c r="S502" s="3">
        <f t="shared" si="48"/>
        <v>-9</v>
      </c>
    </row>
    <row r="503" spans="1:19" x14ac:dyDescent="0.35">
      <c r="A503" s="1">
        <v>45660</v>
      </c>
      <c r="B503" t="s">
        <v>15</v>
      </c>
      <c r="C503" t="s">
        <v>51</v>
      </c>
      <c r="D503">
        <v>109</v>
      </c>
      <c r="E503" t="s">
        <v>60</v>
      </c>
      <c r="F503">
        <v>86</v>
      </c>
      <c r="G503" t="s">
        <v>69</v>
      </c>
      <c r="I503">
        <v>18055</v>
      </c>
      <c r="J503" t="s">
        <v>102</v>
      </c>
      <c r="K503" t="s">
        <v>143</v>
      </c>
      <c r="M503" t="str">
        <f>Table1[[#This Row],[Winner]]&amp;"/"&amp;Table1[[#This Row],[Lost]]</f>
        <v>Boston Celtics/Houston Rockets</v>
      </c>
      <c r="N503" t="str">
        <f t="shared" si="43"/>
        <v>Boston Celtics</v>
      </c>
      <c r="O503">
        <f t="shared" si="44"/>
        <v>109</v>
      </c>
      <c r="P503" s="8">
        <f t="shared" si="45"/>
        <v>23</v>
      </c>
      <c r="Q503" t="str">
        <f t="shared" si="46"/>
        <v>Houston Rockets</v>
      </c>
      <c r="R503">
        <f t="shared" si="47"/>
        <v>86</v>
      </c>
      <c r="S503" s="3">
        <f t="shared" si="48"/>
        <v>-23</v>
      </c>
    </row>
    <row r="504" spans="1:19" x14ac:dyDescent="0.35">
      <c r="A504" s="1">
        <v>45660</v>
      </c>
      <c r="B504" t="s">
        <v>15</v>
      </c>
      <c r="C504" t="s">
        <v>64</v>
      </c>
      <c r="D504">
        <v>120</v>
      </c>
      <c r="E504" t="s">
        <v>56</v>
      </c>
      <c r="F504">
        <v>132</v>
      </c>
      <c r="G504" t="s">
        <v>69</v>
      </c>
      <c r="I504">
        <v>17307</v>
      </c>
      <c r="J504" t="s">
        <v>82</v>
      </c>
      <c r="K504" t="s">
        <v>144</v>
      </c>
      <c r="M504" t="str">
        <f>Table1[[#This Row],[Winner]]&amp;"/"&amp;Table1[[#This Row],[Lost]]</f>
        <v>New Orleans Pelicans/Washington Wizards</v>
      </c>
      <c r="N504" t="str">
        <f t="shared" si="43"/>
        <v>New Orleans Pelicans</v>
      </c>
      <c r="O504">
        <f t="shared" si="44"/>
        <v>132</v>
      </c>
      <c r="P504" s="8">
        <f t="shared" si="45"/>
        <v>12</v>
      </c>
      <c r="Q504" t="str">
        <f t="shared" si="46"/>
        <v>Washington Wizards</v>
      </c>
      <c r="R504">
        <f t="shared" si="47"/>
        <v>120</v>
      </c>
      <c r="S504" s="3">
        <f t="shared" si="48"/>
        <v>-12</v>
      </c>
    </row>
    <row r="505" spans="1:19" x14ac:dyDescent="0.35">
      <c r="A505" s="1">
        <v>45660</v>
      </c>
      <c r="B505" t="s">
        <v>15</v>
      </c>
      <c r="C505" t="s">
        <v>39</v>
      </c>
      <c r="D505">
        <v>107</v>
      </c>
      <c r="E505" t="s">
        <v>53</v>
      </c>
      <c r="F505">
        <v>117</v>
      </c>
      <c r="G505" t="s">
        <v>69</v>
      </c>
      <c r="I505">
        <v>18203</v>
      </c>
      <c r="J505" t="s">
        <v>88</v>
      </c>
      <c r="K505" t="s">
        <v>164</v>
      </c>
      <c r="M505" t="str">
        <f>Table1[[#This Row],[Winner]]&amp;"/"&amp;Table1[[#This Row],[Lost]]</f>
        <v>Oklahoma City Thunder/New York Knicks</v>
      </c>
      <c r="N505" t="str">
        <f t="shared" si="43"/>
        <v>Oklahoma City Thunder</v>
      </c>
      <c r="O505">
        <f t="shared" si="44"/>
        <v>117</v>
      </c>
      <c r="P505" s="8">
        <f t="shared" si="45"/>
        <v>10</v>
      </c>
      <c r="Q505" t="str">
        <f t="shared" si="46"/>
        <v>New York Knicks</v>
      </c>
      <c r="R505">
        <f t="shared" si="47"/>
        <v>107</v>
      </c>
      <c r="S505" s="3">
        <f t="shared" si="48"/>
        <v>-10</v>
      </c>
    </row>
    <row r="506" spans="1:19" x14ac:dyDescent="0.35">
      <c r="A506" s="1">
        <v>45660</v>
      </c>
      <c r="B506" t="s">
        <v>19</v>
      </c>
      <c r="C506" t="s">
        <v>45</v>
      </c>
      <c r="D506">
        <v>134</v>
      </c>
      <c r="E506" t="s">
        <v>61</v>
      </c>
      <c r="F506">
        <v>122</v>
      </c>
      <c r="G506" t="s">
        <v>69</v>
      </c>
      <c r="I506">
        <v>20231</v>
      </c>
      <c r="J506" t="s">
        <v>84</v>
      </c>
      <c r="K506" t="s">
        <v>149</v>
      </c>
      <c r="M506" t="str">
        <f>Table1[[#This Row],[Winner]]&amp;"/"&amp;Table1[[#This Row],[Lost]]</f>
        <v>Cleveland Cavaliers/Dallas Mavericks</v>
      </c>
      <c r="N506" t="str">
        <f t="shared" si="43"/>
        <v>Cleveland Cavaliers</v>
      </c>
      <c r="O506">
        <f t="shared" si="44"/>
        <v>134</v>
      </c>
      <c r="P506" s="8">
        <f t="shared" si="45"/>
        <v>12</v>
      </c>
      <c r="Q506" t="str">
        <f t="shared" si="46"/>
        <v>Dallas Mavericks</v>
      </c>
      <c r="R506">
        <f t="shared" si="47"/>
        <v>122</v>
      </c>
      <c r="S506" s="3">
        <f t="shared" si="48"/>
        <v>-12</v>
      </c>
    </row>
    <row r="507" spans="1:19" x14ac:dyDescent="0.35">
      <c r="A507" s="1">
        <v>45660</v>
      </c>
      <c r="B507" t="s">
        <v>16</v>
      </c>
      <c r="C507" t="s">
        <v>52</v>
      </c>
      <c r="D507">
        <v>113</v>
      </c>
      <c r="E507" t="s">
        <v>65</v>
      </c>
      <c r="F507">
        <v>110</v>
      </c>
      <c r="G507" t="s">
        <v>69</v>
      </c>
      <c r="I507">
        <v>19922</v>
      </c>
      <c r="J507" t="s">
        <v>107</v>
      </c>
      <c r="K507" t="s">
        <v>151</v>
      </c>
      <c r="M507" t="str">
        <f>Table1[[#This Row],[Winner]]&amp;"/"&amp;Table1[[#This Row],[Lost]]</f>
        <v>San Antonio Spurs/Denver Nuggets</v>
      </c>
      <c r="N507" t="str">
        <f t="shared" si="43"/>
        <v>San Antonio Spurs</v>
      </c>
      <c r="O507">
        <f t="shared" si="44"/>
        <v>113</v>
      </c>
      <c r="P507" s="8">
        <f t="shared" si="45"/>
        <v>3</v>
      </c>
      <c r="Q507" t="str">
        <f t="shared" si="46"/>
        <v>Denver Nuggets</v>
      </c>
      <c r="R507">
        <f t="shared" si="47"/>
        <v>110</v>
      </c>
      <c r="S507" s="3">
        <f t="shared" si="48"/>
        <v>-3</v>
      </c>
    </row>
    <row r="508" spans="1:19" x14ac:dyDescent="0.35">
      <c r="A508" s="1">
        <v>45660</v>
      </c>
      <c r="B508" t="s">
        <v>13</v>
      </c>
      <c r="C508" t="s">
        <v>48</v>
      </c>
      <c r="D508">
        <v>133</v>
      </c>
      <c r="E508" t="s">
        <v>62</v>
      </c>
      <c r="F508">
        <v>138</v>
      </c>
      <c r="G508" t="s">
        <v>69</v>
      </c>
      <c r="I508">
        <v>16601</v>
      </c>
      <c r="J508" t="s">
        <v>100</v>
      </c>
      <c r="K508" t="s">
        <v>150</v>
      </c>
      <c r="M508" t="str">
        <f>Table1[[#This Row],[Winner]]&amp;"/"&amp;Table1[[#This Row],[Lost]]</f>
        <v>Sacramento Kings/Memphis Grizzlies</v>
      </c>
      <c r="N508" t="str">
        <f t="shared" si="43"/>
        <v>Sacramento Kings</v>
      </c>
      <c r="O508">
        <f t="shared" si="44"/>
        <v>138</v>
      </c>
      <c r="P508" s="8">
        <f t="shared" si="45"/>
        <v>5</v>
      </c>
      <c r="Q508" t="str">
        <f t="shared" si="46"/>
        <v>Memphis Grizzlies</v>
      </c>
      <c r="R508">
        <f t="shared" si="47"/>
        <v>133</v>
      </c>
      <c r="S508" s="3">
        <f t="shared" si="48"/>
        <v>-5</v>
      </c>
    </row>
    <row r="509" spans="1:19" x14ac:dyDescent="0.35">
      <c r="A509" s="1">
        <v>45660</v>
      </c>
      <c r="B509" t="s">
        <v>20</v>
      </c>
      <c r="C509" t="s">
        <v>63</v>
      </c>
      <c r="D509">
        <v>102</v>
      </c>
      <c r="E509" t="s">
        <v>68</v>
      </c>
      <c r="F509">
        <v>119</v>
      </c>
      <c r="G509" t="s">
        <v>69</v>
      </c>
      <c r="I509">
        <v>18997</v>
      </c>
      <c r="J509" t="s">
        <v>84</v>
      </c>
      <c r="K509" t="s">
        <v>137</v>
      </c>
      <c r="M509" t="str">
        <f>Table1[[#This Row],[Winner]]&amp;"/"&amp;Table1[[#This Row],[Lost]]</f>
        <v>Los Angeles Lakers/Atlanta Hawks</v>
      </c>
      <c r="N509" t="str">
        <f t="shared" si="43"/>
        <v>Los Angeles Lakers</v>
      </c>
      <c r="O509">
        <f t="shared" si="44"/>
        <v>119</v>
      </c>
      <c r="P509" s="8">
        <f t="shared" si="45"/>
        <v>17</v>
      </c>
      <c r="Q509" t="str">
        <f t="shared" si="46"/>
        <v>Atlanta Hawks</v>
      </c>
      <c r="R509">
        <f t="shared" si="47"/>
        <v>102</v>
      </c>
      <c r="S509" s="3">
        <f t="shared" si="48"/>
        <v>-17</v>
      </c>
    </row>
    <row r="510" spans="1:19" x14ac:dyDescent="0.35">
      <c r="A510" s="1">
        <v>45661</v>
      </c>
      <c r="B510" t="s">
        <v>22</v>
      </c>
      <c r="C510" t="s">
        <v>54</v>
      </c>
      <c r="D510">
        <v>123</v>
      </c>
      <c r="E510" t="s">
        <v>42</v>
      </c>
      <c r="F510">
        <v>94</v>
      </c>
      <c r="G510" t="s">
        <v>69</v>
      </c>
      <c r="I510">
        <v>17926</v>
      </c>
      <c r="J510" t="s">
        <v>90</v>
      </c>
      <c r="K510" t="s">
        <v>163</v>
      </c>
      <c r="M510" t="str">
        <f>Table1[[#This Row],[Winner]]&amp;"/"&amp;Table1[[#This Row],[Lost]]</f>
        <v>Philadelphia 76ers/Brooklyn Nets</v>
      </c>
      <c r="N510" t="str">
        <f t="shared" si="43"/>
        <v>Philadelphia 76ers</v>
      </c>
      <c r="O510">
        <f t="shared" si="44"/>
        <v>123</v>
      </c>
      <c r="P510" s="8">
        <f t="shared" si="45"/>
        <v>29</v>
      </c>
      <c r="Q510" t="str">
        <f t="shared" si="46"/>
        <v>Brooklyn Nets</v>
      </c>
      <c r="R510">
        <f t="shared" si="47"/>
        <v>94</v>
      </c>
      <c r="S510" s="3">
        <f t="shared" si="48"/>
        <v>-29</v>
      </c>
    </row>
    <row r="511" spans="1:19" x14ac:dyDescent="0.35">
      <c r="A511" s="1">
        <v>45661</v>
      </c>
      <c r="B511" t="s">
        <v>14</v>
      </c>
      <c r="C511" t="s">
        <v>40</v>
      </c>
      <c r="D511">
        <v>105</v>
      </c>
      <c r="E511" t="s">
        <v>55</v>
      </c>
      <c r="F511">
        <v>119</v>
      </c>
      <c r="G511" t="s">
        <v>69</v>
      </c>
      <c r="I511">
        <v>20062</v>
      </c>
      <c r="J511" t="s">
        <v>109</v>
      </c>
      <c r="K511" t="s">
        <v>138</v>
      </c>
      <c r="M511" t="str">
        <f>Table1[[#This Row],[Winner]]&amp;"/"&amp;Table1[[#This Row],[Lost]]</f>
        <v>Detroit Pistons/Minnesota Timberwolves</v>
      </c>
      <c r="N511" t="str">
        <f t="shared" si="43"/>
        <v>Detroit Pistons</v>
      </c>
      <c r="O511">
        <f t="shared" si="44"/>
        <v>119</v>
      </c>
      <c r="P511" s="8">
        <f t="shared" si="45"/>
        <v>14</v>
      </c>
      <c r="Q511" t="str">
        <f t="shared" si="46"/>
        <v>Minnesota Timberwolves</v>
      </c>
      <c r="R511">
        <f t="shared" si="47"/>
        <v>105</v>
      </c>
      <c r="S511" s="3">
        <f t="shared" si="48"/>
        <v>-14</v>
      </c>
    </row>
    <row r="512" spans="1:19" x14ac:dyDescent="0.35">
      <c r="A512" s="1">
        <v>45661</v>
      </c>
      <c r="B512" t="s">
        <v>14</v>
      </c>
      <c r="C512" t="s">
        <v>49</v>
      </c>
      <c r="D512">
        <v>108</v>
      </c>
      <c r="E512" t="s">
        <v>41</v>
      </c>
      <c r="F512">
        <v>126</v>
      </c>
      <c r="G512" t="s">
        <v>69</v>
      </c>
      <c r="I512">
        <v>17274</v>
      </c>
      <c r="J512" t="s">
        <v>89</v>
      </c>
      <c r="K512" t="s">
        <v>162</v>
      </c>
      <c r="M512" t="str">
        <f>Table1[[#This Row],[Winner]]&amp;"/"&amp;Table1[[#This Row],[Lost]]</f>
        <v>Indiana Pacers/Phoenix Suns</v>
      </c>
      <c r="N512" t="str">
        <f t="shared" si="43"/>
        <v>Indiana Pacers</v>
      </c>
      <c r="O512">
        <f t="shared" si="44"/>
        <v>126</v>
      </c>
      <c r="P512" s="8">
        <f t="shared" si="45"/>
        <v>18</v>
      </c>
      <c r="Q512" t="str">
        <f t="shared" si="46"/>
        <v>Phoenix Suns</v>
      </c>
      <c r="R512">
        <f t="shared" si="47"/>
        <v>108</v>
      </c>
      <c r="S512" s="3">
        <f t="shared" si="48"/>
        <v>-18</v>
      </c>
    </row>
    <row r="513" spans="1:19" x14ac:dyDescent="0.35">
      <c r="A513" s="1">
        <v>45661</v>
      </c>
      <c r="B513" t="s">
        <v>15</v>
      </c>
      <c r="C513" t="s">
        <v>39</v>
      </c>
      <c r="D513">
        <v>126</v>
      </c>
      <c r="E513" t="s">
        <v>47</v>
      </c>
      <c r="F513">
        <v>139</v>
      </c>
      <c r="G513" t="s">
        <v>69</v>
      </c>
      <c r="I513">
        <v>22491</v>
      </c>
      <c r="J513" t="s">
        <v>74</v>
      </c>
      <c r="K513" t="s">
        <v>159</v>
      </c>
      <c r="M513" t="str">
        <f>Table1[[#This Row],[Winner]]&amp;"/"&amp;Table1[[#This Row],[Lost]]</f>
        <v>Chicago Bulls/New York Knicks</v>
      </c>
      <c r="N513" t="str">
        <f t="shared" si="43"/>
        <v>Chicago Bulls</v>
      </c>
      <c r="O513">
        <f t="shared" si="44"/>
        <v>139</v>
      </c>
      <c r="P513" s="8">
        <f t="shared" si="45"/>
        <v>13</v>
      </c>
      <c r="Q513" t="str">
        <f t="shared" si="46"/>
        <v>New York Knicks</v>
      </c>
      <c r="R513">
        <f t="shared" si="47"/>
        <v>126</v>
      </c>
      <c r="S513" s="3">
        <f t="shared" si="48"/>
        <v>-13</v>
      </c>
    </row>
    <row r="514" spans="1:19" x14ac:dyDescent="0.35">
      <c r="A514" s="1">
        <v>45661</v>
      </c>
      <c r="B514" t="s">
        <v>15</v>
      </c>
      <c r="C514" t="s">
        <v>66</v>
      </c>
      <c r="D514">
        <v>136</v>
      </c>
      <c r="E514" t="s">
        <v>58</v>
      </c>
      <c r="F514">
        <v>100</v>
      </c>
      <c r="G514" t="s">
        <v>69</v>
      </c>
      <c r="I514">
        <v>19934</v>
      </c>
      <c r="J514" t="s">
        <v>89</v>
      </c>
      <c r="K514" t="s">
        <v>140</v>
      </c>
      <c r="M514" t="str">
        <f>Table1[[#This Row],[Winner]]&amp;"/"&amp;Table1[[#This Row],[Lost]]</f>
        <v>Utah Jazz/Miami Heat</v>
      </c>
      <c r="N514" t="str">
        <f t="shared" si="43"/>
        <v>Utah Jazz</v>
      </c>
      <c r="O514">
        <f t="shared" si="44"/>
        <v>136</v>
      </c>
      <c r="P514" s="8">
        <f t="shared" si="45"/>
        <v>36</v>
      </c>
      <c r="Q514" t="str">
        <f t="shared" si="46"/>
        <v>Miami Heat</v>
      </c>
      <c r="R514">
        <f t="shared" si="47"/>
        <v>100</v>
      </c>
      <c r="S514" s="3">
        <f t="shared" si="48"/>
        <v>-36</v>
      </c>
    </row>
    <row r="515" spans="1:19" x14ac:dyDescent="0.35">
      <c r="A515" s="1">
        <v>45661</v>
      </c>
      <c r="B515" t="s">
        <v>15</v>
      </c>
      <c r="C515" t="s">
        <v>67</v>
      </c>
      <c r="D515">
        <v>105</v>
      </c>
      <c r="E515" t="s">
        <v>44</v>
      </c>
      <c r="F515">
        <v>102</v>
      </c>
      <c r="G515" t="s">
        <v>69</v>
      </c>
      <c r="I515">
        <v>17595</v>
      </c>
      <c r="J515" t="s">
        <v>102</v>
      </c>
      <c r="K515" t="s">
        <v>155</v>
      </c>
      <c r="M515" t="str">
        <f>Table1[[#This Row],[Winner]]&amp;"/"&amp;Table1[[#This Row],[Lost]]</f>
        <v>Portland Trail Blazers/Milwaukee Bucks</v>
      </c>
      <c r="N515" t="str">
        <f t="shared" ref="N515:N578" si="49">IF(D515&gt;F515,C515,E515)</f>
        <v>Portland Trail Blazers</v>
      </c>
      <c r="O515">
        <f t="shared" ref="O515:O578" si="50">IF(D515&gt;F515,D515,F515)</f>
        <v>105</v>
      </c>
      <c r="P515" s="8">
        <f t="shared" ref="P515:P578" si="51">O515-R515</f>
        <v>3</v>
      </c>
      <c r="Q515" t="str">
        <f t="shared" ref="Q515:Q578" si="52">IF(D515&gt;F515,E515,C515)</f>
        <v>Milwaukee Bucks</v>
      </c>
      <c r="R515">
        <f t="shared" ref="R515:R578" si="53">IF(D515&gt;F515,F515,D515)</f>
        <v>102</v>
      </c>
      <c r="S515" s="3">
        <f t="shared" ref="S515:S578" si="54">R515-O515</f>
        <v>-3</v>
      </c>
    </row>
    <row r="516" spans="1:19" x14ac:dyDescent="0.35">
      <c r="A516" s="1">
        <v>45661</v>
      </c>
      <c r="B516" t="s">
        <v>15</v>
      </c>
      <c r="C516" t="s">
        <v>65</v>
      </c>
      <c r="D516">
        <v>122</v>
      </c>
      <c r="E516" t="s">
        <v>52</v>
      </c>
      <c r="F516">
        <v>111</v>
      </c>
      <c r="G516" t="s">
        <v>69</v>
      </c>
      <c r="H516" t="s">
        <v>70</v>
      </c>
      <c r="I516">
        <v>19038</v>
      </c>
      <c r="J516" t="s">
        <v>76</v>
      </c>
      <c r="K516" t="s">
        <v>160</v>
      </c>
      <c r="M516" t="str">
        <f>Table1[[#This Row],[Winner]]&amp;"/"&amp;Table1[[#This Row],[Lost]]</f>
        <v>Denver Nuggets/San Antonio Spurs</v>
      </c>
      <c r="N516" t="str">
        <f t="shared" si="49"/>
        <v>Denver Nuggets</v>
      </c>
      <c r="O516">
        <f t="shared" si="50"/>
        <v>122</v>
      </c>
      <c r="P516" s="8">
        <f t="shared" si="51"/>
        <v>11</v>
      </c>
      <c r="Q516" t="str">
        <f t="shared" si="52"/>
        <v>San Antonio Spurs</v>
      </c>
      <c r="R516">
        <f t="shared" si="53"/>
        <v>111</v>
      </c>
      <c r="S516" s="3">
        <f t="shared" si="54"/>
        <v>-11</v>
      </c>
    </row>
    <row r="517" spans="1:19" x14ac:dyDescent="0.35">
      <c r="A517" s="1">
        <v>45661</v>
      </c>
      <c r="B517" t="s">
        <v>19</v>
      </c>
      <c r="C517" t="s">
        <v>48</v>
      </c>
      <c r="D517">
        <v>113</v>
      </c>
      <c r="E517" t="s">
        <v>50</v>
      </c>
      <c r="F517">
        <v>121</v>
      </c>
      <c r="G517" t="s">
        <v>69</v>
      </c>
      <c r="I517">
        <v>18064</v>
      </c>
      <c r="J517" t="s">
        <v>78</v>
      </c>
      <c r="K517" t="s">
        <v>165</v>
      </c>
      <c r="M517" t="str">
        <f>Table1[[#This Row],[Winner]]&amp;"/"&amp;Table1[[#This Row],[Lost]]</f>
        <v>Golden State Warriors/Memphis Grizzlies</v>
      </c>
      <c r="N517" t="str">
        <f t="shared" si="49"/>
        <v>Golden State Warriors</v>
      </c>
      <c r="O517">
        <f t="shared" si="50"/>
        <v>121</v>
      </c>
      <c r="P517" s="8">
        <f t="shared" si="51"/>
        <v>8</v>
      </c>
      <c r="Q517" t="str">
        <f t="shared" si="52"/>
        <v>Memphis Grizzlies</v>
      </c>
      <c r="R517">
        <f t="shared" si="53"/>
        <v>113</v>
      </c>
      <c r="S517" s="3">
        <f t="shared" si="54"/>
        <v>-8</v>
      </c>
    </row>
    <row r="518" spans="1:19" x14ac:dyDescent="0.35">
      <c r="A518" s="1">
        <v>45661</v>
      </c>
      <c r="B518" t="s">
        <v>20</v>
      </c>
      <c r="C518" t="s">
        <v>63</v>
      </c>
      <c r="D518">
        <v>105</v>
      </c>
      <c r="E518" t="s">
        <v>57</v>
      </c>
      <c r="F518">
        <v>131</v>
      </c>
      <c r="G518" t="s">
        <v>69</v>
      </c>
      <c r="I518">
        <v>17927</v>
      </c>
      <c r="J518" t="s">
        <v>107</v>
      </c>
      <c r="K518" t="s">
        <v>146</v>
      </c>
      <c r="M518" t="str">
        <f>Table1[[#This Row],[Winner]]&amp;"/"&amp;Table1[[#This Row],[Lost]]</f>
        <v>Los Angeles Clippers/Atlanta Hawks</v>
      </c>
      <c r="N518" t="str">
        <f t="shared" si="49"/>
        <v>Los Angeles Clippers</v>
      </c>
      <c r="O518">
        <f t="shared" si="50"/>
        <v>131</v>
      </c>
      <c r="P518" s="8">
        <f t="shared" si="51"/>
        <v>26</v>
      </c>
      <c r="Q518" t="str">
        <f t="shared" si="52"/>
        <v>Atlanta Hawks</v>
      </c>
      <c r="R518">
        <f t="shared" si="53"/>
        <v>105</v>
      </c>
      <c r="S518" s="3">
        <f t="shared" si="54"/>
        <v>-26</v>
      </c>
    </row>
    <row r="519" spans="1:19" x14ac:dyDescent="0.35">
      <c r="A519" s="1">
        <v>45662</v>
      </c>
      <c r="B519" t="s">
        <v>21</v>
      </c>
      <c r="C519" t="s">
        <v>51</v>
      </c>
      <c r="D519">
        <v>92</v>
      </c>
      <c r="E519" t="s">
        <v>53</v>
      </c>
      <c r="F519">
        <v>105</v>
      </c>
      <c r="G519" t="s">
        <v>69</v>
      </c>
      <c r="I519">
        <v>18203</v>
      </c>
      <c r="J519" t="s">
        <v>106</v>
      </c>
      <c r="K519" t="s">
        <v>164</v>
      </c>
      <c r="M519" t="str">
        <f>Table1[[#This Row],[Winner]]&amp;"/"&amp;Table1[[#This Row],[Lost]]</f>
        <v>Oklahoma City Thunder/Boston Celtics</v>
      </c>
      <c r="N519" t="str">
        <f t="shared" si="49"/>
        <v>Oklahoma City Thunder</v>
      </c>
      <c r="O519">
        <f t="shared" si="50"/>
        <v>105</v>
      </c>
      <c r="P519" s="8">
        <f t="shared" si="51"/>
        <v>13</v>
      </c>
      <c r="Q519" t="str">
        <f t="shared" si="52"/>
        <v>Boston Celtics</v>
      </c>
      <c r="R519">
        <f t="shared" si="53"/>
        <v>92</v>
      </c>
      <c r="S519" s="3">
        <f t="shared" si="54"/>
        <v>-13</v>
      </c>
    </row>
    <row r="520" spans="1:19" x14ac:dyDescent="0.35">
      <c r="A520" s="1">
        <v>45662</v>
      </c>
      <c r="B520" t="s">
        <v>22</v>
      </c>
      <c r="C520" t="s">
        <v>46</v>
      </c>
      <c r="D520">
        <v>105</v>
      </c>
      <c r="E520" t="s">
        <v>45</v>
      </c>
      <c r="F520">
        <v>115</v>
      </c>
      <c r="G520" t="s">
        <v>69</v>
      </c>
      <c r="I520">
        <v>19432</v>
      </c>
      <c r="J520" t="s">
        <v>112</v>
      </c>
      <c r="K520" t="s">
        <v>153</v>
      </c>
      <c r="M520" t="str">
        <f>Table1[[#This Row],[Winner]]&amp;"/"&amp;Table1[[#This Row],[Lost]]</f>
        <v>Cleveland Cavaliers/Charlotte Hornets</v>
      </c>
      <c r="N520" t="str">
        <f t="shared" si="49"/>
        <v>Cleveland Cavaliers</v>
      </c>
      <c r="O520">
        <f t="shared" si="50"/>
        <v>115</v>
      </c>
      <c r="P520" s="8">
        <f t="shared" si="51"/>
        <v>10</v>
      </c>
      <c r="Q520" t="str">
        <f t="shared" si="52"/>
        <v>Charlotte Hornets</v>
      </c>
      <c r="R520">
        <f t="shared" si="53"/>
        <v>105</v>
      </c>
      <c r="S520" s="3">
        <f t="shared" si="54"/>
        <v>-10</v>
      </c>
    </row>
    <row r="521" spans="1:19" x14ac:dyDescent="0.35">
      <c r="A521" s="1">
        <v>45662</v>
      </c>
      <c r="B521" t="s">
        <v>22</v>
      </c>
      <c r="C521" t="s">
        <v>56</v>
      </c>
      <c r="D521">
        <v>110</v>
      </c>
      <c r="E521" t="s">
        <v>64</v>
      </c>
      <c r="F521">
        <v>98</v>
      </c>
      <c r="G521" t="s">
        <v>69</v>
      </c>
      <c r="I521">
        <v>15451</v>
      </c>
      <c r="J521" t="s">
        <v>106</v>
      </c>
      <c r="K521" t="s">
        <v>148</v>
      </c>
      <c r="M521" t="str">
        <f>Table1[[#This Row],[Winner]]&amp;"/"&amp;Table1[[#This Row],[Lost]]</f>
        <v>New Orleans Pelicans/Washington Wizards</v>
      </c>
      <c r="N521" t="str">
        <f t="shared" si="49"/>
        <v>New Orleans Pelicans</v>
      </c>
      <c r="O521">
        <f t="shared" si="50"/>
        <v>110</v>
      </c>
      <c r="P521" s="8">
        <f t="shared" si="51"/>
        <v>12</v>
      </c>
      <c r="Q521" t="str">
        <f t="shared" si="52"/>
        <v>Washington Wizards</v>
      </c>
      <c r="R521">
        <f t="shared" si="53"/>
        <v>98</v>
      </c>
      <c r="S521" s="3">
        <f t="shared" si="54"/>
        <v>-12</v>
      </c>
    </row>
    <row r="522" spans="1:19" x14ac:dyDescent="0.35">
      <c r="A522" s="1">
        <v>45662</v>
      </c>
      <c r="B522" t="s">
        <v>34</v>
      </c>
      <c r="C522" t="s">
        <v>66</v>
      </c>
      <c r="D522">
        <v>105</v>
      </c>
      <c r="E522" t="s">
        <v>43</v>
      </c>
      <c r="F522">
        <v>92</v>
      </c>
      <c r="G522" t="s">
        <v>69</v>
      </c>
      <c r="I522">
        <v>19198</v>
      </c>
      <c r="J522" t="s">
        <v>111</v>
      </c>
      <c r="K522" t="s">
        <v>152</v>
      </c>
      <c r="M522" t="str">
        <f>Table1[[#This Row],[Winner]]&amp;"/"&amp;Table1[[#This Row],[Lost]]</f>
        <v>Utah Jazz/Orlando Magic</v>
      </c>
      <c r="N522" t="str">
        <f t="shared" si="49"/>
        <v>Utah Jazz</v>
      </c>
      <c r="O522">
        <f t="shared" si="50"/>
        <v>105</v>
      </c>
      <c r="P522" s="8">
        <f t="shared" si="51"/>
        <v>13</v>
      </c>
      <c r="Q522" t="str">
        <f t="shared" si="52"/>
        <v>Orlando Magic</v>
      </c>
      <c r="R522">
        <f t="shared" si="53"/>
        <v>92</v>
      </c>
      <c r="S522" s="3">
        <f t="shared" si="54"/>
        <v>-13</v>
      </c>
    </row>
    <row r="523" spans="1:19" x14ac:dyDescent="0.35">
      <c r="A523" s="1">
        <v>45662</v>
      </c>
      <c r="B523" t="s">
        <v>14</v>
      </c>
      <c r="C523" t="s">
        <v>68</v>
      </c>
      <c r="D523">
        <v>115</v>
      </c>
      <c r="E523" t="s">
        <v>60</v>
      </c>
      <c r="F523">
        <v>119</v>
      </c>
      <c r="G523" t="s">
        <v>69</v>
      </c>
      <c r="I523">
        <v>18055</v>
      </c>
      <c r="J523" t="s">
        <v>90</v>
      </c>
      <c r="K523" t="s">
        <v>143</v>
      </c>
      <c r="M523" t="str">
        <f>Table1[[#This Row],[Winner]]&amp;"/"&amp;Table1[[#This Row],[Lost]]</f>
        <v>Houston Rockets/Los Angeles Lakers</v>
      </c>
      <c r="N523" t="str">
        <f t="shared" si="49"/>
        <v>Houston Rockets</v>
      </c>
      <c r="O523">
        <f t="shared" si="50"/>
        <v>119</v>
      </c>
      <c r="P523" s="8">
        <f t="shared" si="51"/>
        <v>4</v>
      </c>
      <c r="Q523" t="str">
        <f t="shared" si="52"/>
        <v>Los Angeles Lakers</v>
      </c>
      <c r="R523">
        <f t="shared" si="53"/>
        <v>115</v>
      </c>
      <c r="S523" s="3">
        <f t="shared" si="54"/>
        <v>-4</v>
      </c>
    </row>
    <row r="524" spans="1:19" x14ac:dyDescent="0.35">
      <c r="A524" s="1">
        <v>45662</v>
      </c>
      <c r="B524" t="s">
        <v>19</v>
      </c>
      <c r="C524" t="s">
        <v>62</v>
      </c>
      <c r="D524">
        <v>129</v>
      </c>
      <c r="E524" t="s">
        <v>50</v>
      </c>
      <c r="F524">
        <v>99</v>
      </c>
      <c r="G524" t="s">
        <v>69</v>
      </c>
      <c r="I524">
        <v>18064</v>
      </c>
      <c r="J524" t="s">
        <v>106</v>
      </c>
      <c r="K524" t="s">
        <v>165</v>
      </c>
      <c r="M524" t="str">
        <f>Table1[[#This Row],[Winner]]&amp;"/"&amp;Table1[[#This Row],[Lost]]</f>
        <v>Sacramento Kings/Golden State Warriors</v>
      </c>
      <c r="N524" t="str">
        <f t="shared" si="49"/>
        <v>Sacramento Kings</v>
      </c>
      <c r="O524">
        <f t="shared" si="50"/>
        <v>129</v>
      </c>
      <c r="P524" s="8">
        <f t="shared" si="51"/>
        <v>30</v>
      </c>
      <c r="Q524" t="str">
        <f t="shared" si="52"/>
        <v>Golden State Warriors</v>
      </c>
      <c r="R524">
        <f t="shared" si="53"/>
        <v>99</v>
      </c>
      <c r="S524" s="3">
        <f t="shared" si="54"/>
        <v>-30</v>
      </c>
    </row>
    <row r="525" spans="1:19" x14ac:dyDescent="0.35">
      <c r="A525" s="1">
        <v>45663</v>
      </c>
      <c r="B525" t="s">
        <v>14</v>
      </c>
      <c r="C525" t="s">
        <v>67</v>
      </c>
      <c r="D525">
        <v>115</v>
      </c>
      <c r="E525" t="s">
        <v>55</v>
      </c>
      <c r="F525">
        <v>118</v>
      </c>
      <c r="G525" t="s">
        <v>69</v>
      </c>
      <c r="I525">
        <v>16002</v>
      </c>
      <c r="J525" t="s">
        <v>92</v>
      </c>
      <c r="K525" t="s">
        <v>138</v>
      </c>
      <c r="M525" t="str">
        <f>Table1[[#This Row],[Winner]]&amp;"/"&amp;Table1[[#This Row],[Lost]]</f>
        <v>Detroit Pistons/Portland Trail Blazers</v>
      </c>
      <c r="N525" t="str">
        <f t="shared" si="49"/>
        <v>Detroit Pistons</v>
      </c>
      <c r="O525">
        <f t="shared" si="50"/>
        <v>118</v>
      </c>
      <c r="P525" s="8">
        <f t="shared" si="51"/>
        <v>3</v>
      </c>
      <c r="Q525" t="str">
        <f t="shared" si="52"/>
        <v>Portland Trail Blazers</v>
      </c>
      <c r="R525">
        <f t="shared" si="53"/>
        <v>115</v>
      </c>
      <c r="S525" s="3">
        <f t="shared" si="54"/>
        <v>-3</v>
      </c>
    </row>
    <row r="526" spans="1:19" x14ac:dyDescent="0.35">
      <c r="A526" s="1">
        <v>45663</v>
      </c>
      <c r="B526" t="s">
        <v>14</v>
      </c>
      <c r="C526" t="s">
        <v>49</v>
      </c>
      <c r="D526">
        <v>109</v>
      </c>
      <c r="E526" t="s">
        <v>54</v>
      </c>
      <c r="F526">
        <v>99</v>
      </c>
      <c r="G526" t="s">
        <v>69</v>
      </c>
      <c r="I526">
        <v>19791</v>
      </c>
      <c r="J526" t="s">
        <v>90</v>
      </c>
      <c r="K526" t="s">
        <v>141</v>
      </c>
      <c r="M526" t="str">
        <f>Table1[[#This Row],[Winner]]&amp;"/"&amp;Table1[[#This Row],[Lost]]</f>
        <v>Phoenix Suns/Philadelphia 76ers</v>
      </c>
      <c r="N526" t="str">
        <f t="shared" si="49"/>
        <v>Phoenix Suns</v>
      </c>
      <c r="O526">
        <f t="shared" si="50"/>
        <v>109</v>
      </c>
      <c r="P526" s="8">
        <f t="shared" si="51"/>
        <v>10</v>
      </c>
      <c r="Q526" t="str">
        <f t="shared" si="52"/>
        <v>Philadelphia 76ers</v>
      </c>
      <c r="R526">
        <f t="shared" si="53"/>
        <v>99</v>
      </c>
      <c r="S526" s="3">
        <f t="shared" si="54"/>
        <v>-10</v>
      </c>
    </row>
    <row r="527" spans="1:19" x14ac:dyDescent="0.35">
      <c r="A527" s="1">
        <v>45663</v>
      </c>
      <c r="B527" t="s">
        <v>12</v>
      </c>
      <c r="C527" t="s">
        <v>41</v>
      </c>
      <c r="D527">
        <v>113</v>
      </c>
      <c r="E527" t="s">
        <v>42</v>
      </c>
      <c r="F527">
        <v>99</v>
      </c>
      <c r="G527" t="s">
        <v>69</v>
      </c>
      <c r="I527">
        <v>16088</v>
      </c>
      <c r="J527" t="s">
        <v>91</v>
      </c>
      <c r="K527" t="s">
        <v>163</v>
      </c>
      <c r="M527" t="str">
        <f>Table1[[#This Row],[Winner]]&amp;"/"&amp;Table1[[#This Row],[Lost]]</f>
        <v>Indiana Pacers/Brooklyn Nets</v>
      </c>
      <c r="N527" t="str">
        <f t="shared" si="49"/>
        <v>Indiana Pacers</v>
      </c>
      <c r="O527">
        <f t="shared" si="50"/>
        <v>113</v>
      </c>
      <c r="P527" s="8">
        <f t="shared" si="51"/>
        <v>14</v>
      </c>
      <c r="Q527" t="str">
        <f t="shared" si="52"/>
        <v>Brooklyn Nets</v>
      </c>
      <c r="R527">
        <f t="shared" si="53"/>
        <v>99</v>
      </c>
      <c r="S527" s="3">
        <f t="shared" si="54"/>
        <v>-14</v>
      </c>
    </row>
    <row r="528" spans="1:19" x14ac:dyDescent="0.35">
      <c r="A528" s="1">
        <v>45663</v>
      </c>
      <c r="B528" t="s">
        <v>12</v>
      </c>
      <c r="C528" t="s">
        <v>43</v>
      </c>
      <c r="D528">
        <v>103</v>
      </c>
      <c r="E528" t="s">
        <v>39</v>
      </c>
      <c r="F528">
        <v>94</v>
      </c>
      <c r="G528" t="s">
        <v>69</v>
      </c>
      <c r="I528">
        <v>19812</v>
      </c>
      <c r="J528" t="s">
        <v>90</v>
      </c>
      <c r="K528" t="s">
        <v>154</v>
      </c>
      <c r="M528" t="str">
        <f>Table1[[#This Row],[Winner]]&amp;"/"&amp;Table1[[#This Row],[Lost]]</f>
        <v>Orlando Magic/New York Knicks</v>
      </c>
      <c r="N528" t="str">
        <f t="shared" si="49"/>
        <v>Orlando Magic</v>
      </c>
      <c r="O528">
        <f t="shared" si="50"/>
        <v>103</v>
      </c>
      <c r="P528" s="8">
        <f t="shared" si="51"/>
        <v>9</v>
      </c>
      <c r="Q528" t="str">
        <f t="shared" si="52"/>
        <v>New York Knicks</v>
      </c>
      <c r="R528">
        <f t="shared" si="53"/>
        <v>94</v>
      </c>
      <c r="S528" s="3">
        <f t="shared" si="54"/>
        <v>-9</v>
      </c>
    </row>
    <row r="529" spans="1:19" x14ac:dyDescent="0.35">
      <c r="A529" s="1">
        <v>45663</v>
      </c>
      <c r="B529" t="s">
        <v>12</v>
      </c>
      <c r="C529" t="s">
        <v>44</v>
      </c>
      <c r="D529">
        <v>128</v>
      </c>
      <c r="E529" t="s">
        <v>59</v>
      </c>
      <c r="F529">
        <v>104</v>
      </c>
      <c r="G529" t="s">
        <v>69</v>
      </c>
      <c r="I529">
        <v>17829</v>
      </c>
      <c r="J529" t="s">
        <v>110</v>
      </c>
      <c r="K529" t="s">
        <v>142</v>
      </c>
      <c r="M529" t="str">
        <f>Table1[[#This Row],[Winner]]&amp;"/"&amp;Table1[[#This Row],[Lost]]</f>
        <v>Milwaukee Bucks/Toronto Raptors</v>
      </c>
      <c r="N529" t="str">
        <f t="shared" si="49"/>
        <v>Milwaukee Bucks</v>
      </c>
      <c r="O529">
        <f t="shared" si="50"/>
        <v>128</v>
      </c>
      <c r="P529" s="8">
        <f t="shared" si="51"/>
        <v>24</v>
      </c>
      <c r="Q529" t="str">
        <f t="shared" si="52"/>
        <v>Toronto Raptors</v>
      </c>
      <c r="R529">
        <f t="shared" si="53"/>
        <v>104</v>
      </c>
      <c r="S529" s="3">
        <f t="shared" si="54"/>
        <v>-24</v>
      </c>
    </row>
    <row r="530" spans="1:19" x14ac:dyDescent="0.35">
      <c r="A530" s="1">
        <v>45663</v>
      </c>
      <c r="B530" t="s">
        <v>15</v>
      </c>
      <c r="C530" t="s">
        <v>52</v>
      </c>
      <c r="D530">
        <v>110</v>
      </c>
      <c r="E530" t="s">
        <v>47</v>
      </c>
      <c r="F530">
        <v>114</v>
      </c>
      <c r="G530" t="s">
        <v>69</v>
      </c>
      <c r="I530">
        <v>18886</v>
      </c>
      <c r="J530" t="s">
        <v>88</v>
      </c>
      <c r="K530" t="s">
        <v>159</v>
      </c>
      <c r="M530" t="str">
        <f>Table1[[#This Row],[Winner]]&amp;"/"&amp;Table1[[#This Row],[Lost]]</f>
        <v>Chicago Bulls/San Antonio Spurs</v>
      </c>
      <c r="N530" t="str">
        <f t="shared" si="49"/>
        <v>Chicago Bulls</v>
      </c>
      <c r="O530">
        <f t="shared" si="50"/>
        <v>114</v>
      </c>
      <c r="P530" s="8">
        <f t="shared" si="51"/>
        <v>4</v>
      </c>
      <c r="Q530" t="str">
        <f t="shared" si="52"/>
        <v>San Antonio Spurs</v>
      </c>
      <c r="R530">
        <f t="shared" si="53"/>
        <v>110</v>
      </c>
      <c r="S530" s="3">
        <f t="shared" si="54"/>
        <v>-4</v>
      </c>
    </row>
    <row r="531" spans="1:19" x14ac:dyDescent="0.35">
      <c r="A531" s="1">
        <v>45663</v>
      </c>
      <c r="B531" t="s">
        <v>15</v>
      </c>
      <c r="C531" t="s">
        <v>61</v>
      </c>
      <c r="D531">
        <v>104</v>
      </c>
      <c r="E531" t="s">
        <v>48</v>
      </c>
      <c r="F531">
        <v>119</v>
      </c>
      <c r="G531" t="s">
        <v>69</v>
      </c>
      <c r="I531">
        <v>16412</v>
      </c>
      <c r="J531" t="s">
        <v>91</v>
      </c>
      <c r="K531" t="s">
        <v>157</v>
      </c>
      <c r="M531" t="str">
        <f>Table1[[#This Row],[Winner]]&amp;"/"&amp;Table1[[#This Row],[Lost]]</f>
        <v>Memphis Grizzlies/Dallas Mavericks</v>
      </c>
      <c r="N531" t="str">
        <f t="shared" si="49"/>
        <v>Memphis Grizzlies</v>
      </c>
      <c r="O531">
        <f t="shared" si="50"/>
        <v>119</v>
      </c>
      <c r="P531" s="8">
        <f t="shared" si="51"/>
        <v>15</v>
      </c>
      <c r="Q531" t="str">
        <f t="shared" si="52"/>
        <v>Dallas Mavericks</v>
      </c>
      <c r="R531">
        <f t="shared" si="53"/>
        <v>104</v>
      </c>
      <c r="S531" s="3">
        <f t="shared" si="54"/>
        <v>-15</v>
      </c>
    </row>
    <row r="532" spans="1:19" x14ac:dyDescent="0.35">
      <c r="A532" s="1">
        <v>45663</v>
      </c>
      <c r="B532" t="s">
        <v>15</v>
      </c>
      <c r="C532" t="s">
        <v>57</v>
      </c>
      <c r="D532">
        <v>106</v>
      </c>
      <c r="E532" t="s">
        <v>40</v>
      </c>
      <c r="F532">
        <v>108</v>
      </c>
      <c r="G532" t="s">
        <v>69</v>
      </c>
      <c r="I532">
        <v>18978</v>
      </c>
      <c r="J532" t="s">
        <v>82</v>
      </c>
      <c r="K532" t="s">
        <v>158</v>
      </c>
      <c r="M532" t="str">
        <f>Table1[[#This Row],[Winner]]&amp;"/"&amp;Table1[[#This Row],[Lost]]</f>
        <v>Minnesota Timberwolves/Los Angeles Clippers</v>
      </c>
      <c r="N532" t="str">
        <f t="shared" si="49"/>
        <v>Minnesota Timberwolves</v>
      </c>
      <c r="O532">
        <f t="shared" si="50"/>
        <v>108</v>
      </c>
      <c r="P532" s="8">
        <f t="shared" si="51"/>
        <v>2</v>
      </c>
      <c r="Q532" t="str">
        <f t="shared" si="52"/>
        <v>Los Angeles Clippers</v>
      </c>
      <c r="R532">
        <f t="shared" si="53"/>
        <v>106</v>
      </c>
      <c r="S532" s="3">
        <f t="shared" si="54"/>
        <v>-2</v>
      </c>
    </row>
    <row r="533" spans="1:19" x14ac:dyDescent="0.35">
      <c r="A533" s="1">
        <v>45663</v>
      </c>
      <c r="B533" t="s">
        <v>13</v>
      </c>
      <c r="C533" t="s">
        <v>58</v>
      </c>
      <c r="D533">
        <v>118</v>
      </c>
      <c r="E533" t="s">
        <v>62</v>
      </c>
      <c r="F533">
        <v>123</v>
      </c>
      <c r="G533" t="s">
        <v>69</v>
      </c>
      <c r="H533" t="s">
        <v>71</v>
      </c>
      <c r="I533">
        <v>17832</v>
      </c>
      <c r="J533" t="s">
        <v>105</v>
      </c>
      <c r="K533" t="s">
        <v>150</v>
      </c>
      <c r="M533" t="str">
        <f>Table1[[#This Row],[Winner]]&amp;"/"&amp;Table1[[#This Row],[Lost]]</f>
        <v>Sacramento Kings/Miami Heat</v>
      </c>
      <c r="N533" t="str">
        <f t="shared" si="49"/>
        <v>Sacramento Kings</v>
      </c>
      <c r="O533">
        <f t="shared" si="50"/>
        <v>123</v>
      </c>
      <c r="P533" s="8">
        <f t="shared" si="51"/>
        <v>5</v>
      </c>
      <c r="Q533" t="str">
        <f t="shared" si="52"/>
        <v>Miami Heat</v>
      </c>
      <c r="R533">
        <f t="shared" si="53"/>
        <v>118</v>
      </c>
      <c r="S533" s="3">
        <f t="shared" si="54"/>
        <v>-5</v>
      </c>
    </row>
    <row r="534" spans="1:19" x14ac:dyDescent="0.35">
      <c r="A534" s="1">
        <v>45664</v>
      </c>
      <c r="B534" t="s">
        <v>14</v>
      </c>
      <c r="C534" t="s">
        <v>49</v>
      </c>
      <c r="D534">
        <v>104</v>
      </c>
      <c r="E534" t="s">
        <v>46</v>
      </c>
      <c r="F534">
        <v>115</v>
      </c>
      <c r="G534" t="s">
        <v>69</v>
      </c>
      <c r="I534">
        <v>16647</v>
      </c>
      <c r="J534" t="s">
        <v>90</v>
      </c>
      <c r="K534" t="s">
        <v>156</v>
      </c>
      <c r="M534" t="str">
        <f>Table1[[#This Row],[Winner]]&amp;"/"&amp;Table1[[#This Row],[Lost]]</f>
        <v>Charlotte Hornets/Phoenix Suns</v>
      </c>
      <c r="N534" t="str">
        <f t="shared" si="49"/>
        <v>Charlotte Hornets</v>
      </c>
      <c r="O534">
        <f t="shared" si="50"/>
        <v>115</v>
      </c>
      <c r="P534" s="8">
        <f t="shared" si="51"/>
        <v>11</v>
      </c>
      <c r="Q534" t="str">
        <f t="shared" si="52"/>
        <v>Phoenix Suns</v>
      </c>
      <c r="R534">
        <f t="shared" si="53"/>
        <v>104</v>
      </c>
      <c r="S534" s="3">
        <f t="shared" si="54"/>
        <v>-11</v>
      </c>
    </row>
    <row r="535" spans="1:19" x14ac:dyDescent="0.35">
      <c r="A535" s="1">
        <v>45664</v>
      </c>
      <c r="B535" t="s">
        <v>14</v>
      </c>
      <c r="C535" t="s">
        <v>60</v>
      </c>
      <c r="D535">
        <v>135</v>
      </c>
      <c r="E535" t="s">
        <v>64</v>
      </c>
      <c r="F535">
        <v>112</v>
      </c>
      <c r="G535" t="s">
        <v>69</v>
      </c>
      <c r="I535">
        <v>12930</v>
      </c>
      <c r="J535" t="s">
        <v>110</v>
      </c>
      <c r="K535" t="s">
        <v>148</v>
      </c>
      <c r="M535" t="str">
        <f>Table1[[#This Row],[Winner]]&amp;"/"&amp;Table1[[#This Row],[Lost]]</f>
        <v>Houston Rockets/Washington Wizards</v>
      </c>
      <c r="N535" t="str">
        <f t="shared" si="49"/>
        <v>Houston Rockets</v>
      </c>
      <c r="O535">
        <f t="shared" si="50"/>
        <v>135</v>
      </c>
      <c r="P535" s="8">
        <f t="shared" si="51"/>
        <v>23</v>
      </c>
      <c r="Q535" t="str">
        <f t="shared" si="52"/>
        <v>Washington Wizards</v>
      </c>
      <c r="R535">
        <f t="shared" si="53"/>
        <v>112</v>
      </c>
      <c r="S535" s="3">
        <f t="shared" si="54"/>
        <v>-23</v>
      </c>
    </row>
    <row r="536" spans="1:19" x14ac:dyDescent="0.35">
      <c r="A536" s="1">
        <v>45664</v>
      </c>
      <c r="B536" t="s">
        <v>12</v>
      </c>
      <c r="C536" t="s">
        <v>68</v>
      </c>
      <c r="D536">
        <v>97</v>
      </c>
      <c r="E536" t="s">
        <v>61</v>
      </c>
      <c r="F536">
        <v>118</v>
      </c>
      <c r="G536" t="s">
        <v>69</v>
      </c>
      <c r="I536">
        <v>20126</v>
      </c>
      <c r="J536" t="s">
        <v>92</v>
      </c>
      <c r="K536" t="s">
        <v>149</v>
      </c>
      <c r="M536" t="str">
        <f>Table1[[#This Row],[Winner]]&amp;"/"&amp;Table1[[#This Row],[Lost]]</f>
        <v>Dallas Mavericks/Los Angeles Lakers</v>
      </c>
      <c r="N536" t="str">
        <f t="shared" si="49"/>
        <v>Dallas Mavericks</v>
      </c>
      <c r="O536">
        <f t="shared" si="50"/>
        <v>118</v>
      </c>
      <c r="P536" s="8">
        <f t="shared" si="51"/>
        <v>21</v>
      </c>
      <c r="Q536" t="str">
        <f t="shared" si="52"/>
        <v>Los Angeles Lakers</v>
      </c>
      <c r="R536">
        <f t="shared" si="53"/>
        <v>97</v>
      </c>
      <c r="S536" s="3">
        <f t="shared" si="54"/>
        <v>-21</v>
      </c>
    </row>
    <row r="537" spans="1:19" x14ac:dyDescent="0.35">
      <c r="A537" s="1">
        <v>45664</v>
      </c>
      <c r="B537" t="s">
        <v>15</v>
      </c>
      <c r="C537" t="s">
        <v>40</v>
      </c>
      <c r="D537">
        <v>104</v>
      </c>
      <c r="E537" t="s">
        <v>56</v>
      </c>
      <c r="F537">
        <v>97</v>
      </c>
      <c r="G537" t="s">
        <v>69</v>
      </c>
      <c r="I537">
        <v>16282</v>
      </c>
      <c r="J537" t="s">
        <v>78</v>
      </c>
      <c r="K537" t="s">
        <v>144</v>
      </c>
      <c r="M537" t="str">
        <f>Table1[[#This Row],[Winner]]&amp;"/"&amp;Table1[[#This Row],[Lost]]</f>
        <v>Minnesota Timberwolves/New Orleans Pelicans</v>
      </c>
      <c r="N537" t="str">
        <f t="shared" si="49"/>
        <v>Minnesota Timberwolves</v>
      </c>
      <c r="O537">
        <f t="shared" si="50"/>
        <v>104</v>
      </c>
      <c r="P537" s="8">
        <f t="shared" si="51"/>
        <v>7</v>
      </c>
      <c r="Q537" t="str">
        <f t="shared" si="52"/>
        <v>New Orleans Pelicans</v>
      </c>
      <c r="R537">
        <f t="shared" si="53"/>
        <v>97</v>
      </c>
      <c r="S537" s="3">
        <f t="shared" si="54"/>
        <v>-7</v>
      </c>
    </row>
    <row r="538" spans="1:19" x14ac:dyDescent="0.35">
      <c r="A538" s="1">
        <v>45664</v>
      </c>
      <c r="B538" t="s">
        <v>16</v>
      </c>
      <c r="C538" t="s">
        <v>63</v>
      </c>
      <c r="D538">
        <v>124</v>
      </c>
      <c r="E538" t="s">
        <v>66</v>
      </c>
      <c r="F538">
        <v>121</v>
      </c>
      <c r="G538" t="s">
        <v>69</v>
      </c>
      <c r="I538">
        <v>18175</v>
      </c>
      <c r="J538" t="s">
        <v>78</v>
      </c>
      <c r="K538" t="s">
        <v>145</v>
      </c>
      <c r="M538" t="str">
        <f>Table1[[#This Row],[Winner]]&amp;"/"&amp;Table1[[#This Row],[Lost]]</f>
        <v>Atlanta Hawks/Utah Jazz</v>
      </c>
      <c r="N538" t="str">
        <f t="shared" si="49"/>
        <v>Atlanta Hawks</v>
      </c>
      <c r="O538">
        <f t="shared" si="50"/>
        <v>124</v>
      </c>
      <c r="P538" s="8">
        <f t="shared" si="51"/>
        <v>3</v>
      </c>
      <c r="Q538" t="str">
        <f t="shared" si="52"/>
        <v>Utah Jazz</v>
      </c>
      <c r="R538">
        <f t="shared" si="53"/>
        <v>121</v>
      </c>
      <c r="S538" s="3">
        <f t="shared" si="54"/>
        <v>-3</v>
      </c>
    </row>
    <row r="539" spans="1:19" x14ac:dyDescent="0.35">
      <c r="A539" s="1">
        <v>45664</v>
      </c>
      <c r="B539" t="s">
        <v>13</v>
      </c>
      <c r="C539" t="s">
        <v>51</v>
      </c>
      <c r="D539">
        <v>118</v>
      </c>
      <c r="E539" t="s">
        <v>65</v>
      </c>
      <c r="F539">
        <v>106</v>
      </c>
      <c r="G539" t="s">
        <v>69</v>
      </c>
      <c r="I539">
        <v>19904</v>
      </c>
      <c r="J539" t="s">
        <v>90</v>
      </c>
      <c r="K539" t="s">
        <v>151</v>
      </c>
      <c r="M539" t="str">
        <f>Table1[[#This Row],[Winner]]&amp;"/"&amp;Table1[[#This Row],[Lost]]</f>
        <v>Boston Celtics/Denver Nuggets</v>
      </c>
      <c r="N539" t="str">
        <f t="shared" si="49"/>
        <v>Boston Celtics</v>
      </c>
      <c r="O539">
        <f t="shared" si="50"/>
        <v>118</v>
      </c>
      <c r="P539" s="8">
        <f t="shared" si="51"/>
        <v>12</v>
      </c>
      <c r="Q539" t="str">
        <f t="shared" si="52"/>
        <v>Denver Nuggets</v>
      </c>
      <c r="R539">
        <f t="shared" si="53"/>
        <v>106</v>
      </c>
      <c r="S539" s="3">
        <f t="shared" si="54"/>
        <v>-12</v>
      </c>
    </row>
    <row r="540" spans="1:19" x14ac:dyDescent="0.35">
      <c r="A540" s="1">
        <v>45664</v>
      </c>
      <c r="B540" t="s">
        <v>13</v>
      </c>
      <c r="C540" t="s">
        <v>58</v>
      </c>
      <c r="D540">
        <v>114</v>
      </c>
      <c r="E540" t="s">
        <v>50</v>
      </c>
      <c r="F540">
        <v>98</v>
      </c>
      <c r="G540" t="s">
        <v>69</v>
      </c>
      <c r="I540">
        <v>18064</v>
      </c>
      <c r="J540" t="s">
        <v>102</v>
      </c>
      <c r="K540" t="s">
        <v>165</v>
      </c>
      <c r="M540" t="str">
        <f>Table1[[#This Row],[Winner]]&amp;"/"&amp;Table1[[#This Row],[Lost]]</f>
        <v>Miami Heat/Golden State Warriors</v>
      </c>
      <c r="N540" t="str">
        <f t="shared" si="49"/>
        <v>Miami Heat</v>
      </c>
      <c r="O540">
        <f t="shared" si="50"/>
        <v>114</v>
      </c>
      <c r="P540" s="8">
        <f t="shared" si="51"/>
        <v>16</v>
      </c>
      <c r="Q540" t="str">
        <f t="shared" si="52"/>
        <v>Golden State Warriors</v>
      </c>
      <c r="R540">
        <f t="shared" si="53"/>
        <v>98</v>
      </c>
      <c r="S540" s="3">
        <f t="shared" si="54"/>
        <v>-16</v>
      </c>
    </row>
    <row r="541" spans="1:19" x14ac:dyDescent="0.35">
      <c r="A541" s="1">
        <v>45665</v>
      </c>
      <c r="B541" t="s">
        <v>14</v>
      </c>
      <c r="C541" t="s">
        <v>53</v>
      </c>
      <c r="D541">
        <v>122</v>
      </c>
      <c r="E541" t="s">
        <v>45</v>
      </c>
      <c r="F541">
        <v>129</v>
      </c>
      <c r="G541" t="s">
        <v>69</v>
      </c>
      <c r="I541">
        <v>19432</v>
      </c>
      <c r="J541" t="s">
        <v>94</v>
      </c>
      <c r="K541" t="s">
        <v>153</v>
      </c>
      <c r="M541" t="str">
        <f>Table1[[#This Row],[Winner]]&amp;"/"&amp;Table1[[#This Row],[Lost]]</f>
        <v>Cleveland Cavaliers/Oklahoma City Thunder</v>
      </c>
      <c r="N541" t="str">
        <f t="shared" si="49"/>
        <v>Cleveland Cavaliers</v>
      </c>
      <c r="O541">
        <f t="shared" si="50"/>
        <v>129</v>
      </c>
      <c r="P541" s="8">
        <f t="shared" si="51"/>
        <v>7</v>
      </c>
      <c r="Q541" t="str">
        <f t="shared" si="52"/>
        <v>Oklahoma City Thunder</v>
      </c>
      <c r="R541">
        <f t="shared" si="53"/>
        <v>122</v>
      </c>
      <c r="S541" s="3">
        <f t="shared" si="54"/>
        <v>-7</v>
      </c>
    </row>
    <row r="542" spans="1:19" x14ac:dyDescent="0.35">
      <c r="A542" s="1">
        <v>45665</v>
      </c>
      <c r="B542" t="s">
        <v>14</v>
      </c>
      <c r="C542" t="s">
        <v>47</v>
      </c>
      <c r="D542">
        <v>113</v>
      </c>
      <c r="E542" t="s">
        <v>41</v>
      </c>
      <c r="F542">
        <v>129</v>
      </c>
      <c r="G542" t="s">
        <v>69</v>
      </c>
      <c r="I542">
        <v>16758</v>
      </c>
      <c r="J542" t="s">
        <v>99</v>
      </c>
      <c r="K542" t="s">
        <v>162</v>
      </c>
      <c r="M542" t="str">
        <f>Table1[[#This Row],[Winner]]&amp;"/"&amp;Table1[[#This Row],[Lost]]</f>
        <v>Indiana Pacers/Chicago Bulls</v>
      </c>
      <c r="N542" t="str">
        <f t="shared" si="49"/>
        <v>Indiana Pacers</v>
      </c>
      <c r="O542">
        <f t="shared" si="50"/>
        <v>129</v>
      </c>
      <c r="P542" s="8">
        <f t="shared" si="51"/>
        <v>16</v>
      </c>
      <c r="Q542" t="str">
        <f t="shared" si="52"/>
        <v>Chicago Bulls</v>
      </c>
      <c r="R542">
        <f t="shared" si="53"/>
        <v>113</v>
      </c>
      <c r="S542" s="3">
        <f t="shared" si="54"/>
        <v>-16</v>
      </c>
    </row>
    <row r="543" spans="1:19" x14ac:dyDescent="0.35">
      <c r="A543" s="1">
        <v>45665</v>
      </c>
      <c r="B543" t="s">
        <v>14</v>
      </c>
      <c r="C543" t="s">
        <v>64</v>
      </c>
      <c r="D543">
        <v>103</v>
      </c>
      <c r="E543" t="s">
        <v>54</v>
      </c>
      <c r="F543">
        <v>109</v>
      </c>
      <c r="G543" t="s">
        <v>69</v>
      </c>
      <c r="I543">
        <v>19762</v>
      </c>
      <c r="J543" t="s">
        <v>78</v>
      </c>
      <c r="K543" t="s">
        <v>141</v>
      </c>
      <c r="M543" t="str">
        <f>Table1[[#This Row],[Winner]]&amp;"/"&amp;Table1[[#This Row],[Lost]]</f>
        <v>Philadelphia 76ers/Washington Wizards</v>
      </c>
      <c r="N543" t="str">
        <f t="shared" si="49"/>
        <v>Philadelphia 76ers</v>
      </c>
      <c r="O543">
        <f t="shared" si="50"/>
        <v>109</v>
      </c>
      <c r="P543" s="8">
        <f t="shared" si="51"/>
        <v>6</v>
      </c>
      <c r="Q543" t="str">
        <f t="shared" si="52"/>
        <v>Washington Wizards</v>
      </c>
      <c r="R543">
        <f t="shared" si="53"/>
        <v>103</v>
      </c>
      <c r="S543" s="3">
        <f t="shared" si="54"/>
        <v>-6</v>
      </c>
    </row>
    <row r="544" spans="1:19" x14ac:dyDescent="0.35">
      <c r="A544" s="1">
        <v>45665</v>
      </c>
      <c r="B544" t="s">
        <v>12</v>
      </c>
      <c r="C544" t="s">
        <v>55</v>
      </c>
      <c r="D544">
        <v>113</v>
      </c>
      <c r="E544" t="s">
        <v>42</v>
      </c>
      <c r="F544">
        <v>98</v>
      </c>
      <c r="G544" t="s">
        <v>69</v>
      </c>
      <c r="I544">
        <v>16098</v>
      </c>
      <c r="J544" t="s">
        <v>89</v>
      </c>
      <c r="K544" t="s">
        <v>163</v>
      </c>
      <c r="M544" t="str">
        <f>Table1[[#This Row],[Winner]]&amp;"/"&amp;Table1[[#This Row],[Lost]]</f>
        <v>Detroit Pistons/Brooklyn Nets</v>
      </c>
      <c r="N544" t="str">
        <f t="shared" si="49"/>
        <v>Detroit Pistons</v>
      </c>
      <c r="O544">
        <f t="shared" si="50"/>
        <v>113</v>
      </c>
      <c r="P544" s="8">
        <f t="shared" si="51"/>
        <v>15</v>
      </c>
      <c r="Q544" t="str">
        <f t="shared" si="52"/>
        <v>Brooklyn Nets</v>
      </c>
      <c r="R544">
        <f t="shared" si="53"/>
        <v>98</v>
      </c>
      <c r="S544" s="3">
        <f t="shared" si="54"/>
        <v>-15</v>
      </c>
    </row>
    <row r="545" spans="1:19" x14ac:dyDescent="0.35">
      <c r="A545" s="1">
        <v>45665</v>
      </c>
      <c r="B545" t="s">
        <v>12</v>
      </c>
      <c r="C545" t="s">
        <v>59</v>
      </c>
      <c r="D545">
        <v>98</v>
      </c>
      <c r="E545" t="s">
        <v>39</v>
      </c>
      <c r="F545">
        <v>112</v>
      </c>
      <c r="G545" t="s">
        <v>69</v>
      </c>
      <c r="I545">
        <v>19812</v>
      </c>
      <c r="J545" t="s">
        <v>80</v>
      </c>
      <c r="K545" t="s">
        <v>154</v>
      </c>
      <c r="M545" t="str">
        <f>Table1[[#This Row],[Winner]]&amp;"/"&amp;Table1[[#This Row],[Lost]]</f>
        <v>New York Knicks/Toronto Raptors</v>
      </c>
      <c r="N545" t="str">
        <f t="shared" si="49"/>
        <v>New York Knicks</v>
      </c>
      <c r="O545">
        <f t="shared" si="50"/>
        <v>112</v>
      </c>
      <c r="P545" s="8">
        <f t="shared" si="51"/>
        <v>14</v>
      </c>
      <c r="Q545" t="str">
        <f t="shared" si="52"/>
        <v>Toronto Raptors</v>
      </c>
      <c r="R545">
        <f t="shared" si="53"/>
        <v>98</v>
      </c>
      <c r="S545" s="3">
        <f t="shared" si="54"/>
        <v>-14</v>
      </c>
    </row>
    <row r="546" spans="1:19" x14ac:dyDescent="0.35">
      <c r="A546" s="1">
        <v>45665</v>
      </c>
      <c r="B546" t="s">
        <v>15</v>
      </c>
      <c r="C546" t="s">
        <v>67</v>
      </c>
      <c r="D546">
        <v>119</v>
      </c>
      <c r="E546" t="s">
        <v>56</v>
      </c>
      <c r="F546">
        <v>100</v>
      </c>
      <c r="G546" t="s">
        <v>69</v>
      </c>
      <c r="I546">
        <v>16425</v>
      </c>
      <c r="J546" t="s">
        <v>119</v>
      </c>
      <c r="K546" t="s">
        <v>144</v>
      </c>
      <c r="M546" t="str">
        <f>Table1[[#This Row],[Winner]]&amp;"/"&amp;Table1[[#This Row],[Lost]]</f>
        <v>Portland Trail Blazers/New Orleans Pelicans</v>
      </c>
      <c r="N546" t="str">
        <f t="shared" si="49"/>
        <v>Portland Trail Blazers</v>
      </c>
      <c r="O546">
        <f t="shared" si="50"/>
        <v>119</v>
      </c>
      <c r="P546" s="8">
        <f t="shared" si="51"/>
        <v>19</v>
      </c>
      <c r="Q546" t="str">
        <f t="shared" si="52"/>
        <v>New Orleans Pelicans</v>
      </c>
      <c r="R546">
        <f t="shared" si="53"/>
        <v>100</v>
      </c>
      <c r="S546" s="3">
        <f t="shared" si="54"/>
        <v>-19</v>
      </c>
    </row>
    <row r="547" spans="1:19" x14ac:dyDescent="0.35">
      <c r="A547" s="1">
        <v>45665</v>
      </c>
      <c r="B547" t="s">
        <v>16</v>
      </c>
      <c r="C547" t="s">
        <v>57</v>
      </c>
      <c r="D547">
        <v>103</v>
      </c>
      <c r="E547" t="s">
        <v>65</v>
      </c>
      <c r="F547">
        <v>126</v>
      </c>
      <c r="G547" t="s">
        <v>69</v>
      </c>
      <c r="I547">
        <v>19711</v>
      </c>
      <c r="J547" t="s">
        <v>80</v>
      </c>
      <c r="K547" t="s">
        <v>151</v>
      </c>
      <c r="M547" t="str">
        <f>Table1[[#This Row],[Winner]]&amp;"/"&amp;Table1[[#This Row],[Lost]]</f>
        <v>Denver Nuggets/Los Angeles Clippers</v>
      </c>
      <c r="N547" t="str">
        <f t="shared" si="49"/>
        <v>Denver Nuggets</v>
      </c>
      <c r="O547">
        <f t="shared" si="50"/>
        <v>126</v>
      </c>
      <c r="P547" s="8">
        <f t="shared" si="51"/>
        <v>23</v>
      </c>
      <c r="Q547" t="str">
        <f t="shared" si="52"/>
        <v>Los Angeles Clippers</v>
      </c>
      <c r="R547">
        <f t="shared" si="53"/>
        <v>103</v>
      </c>
      <c r="S547" s="3">
        <f t="shared" si="54"/>
        <v>-23</v>
      </c>
    </row>
    <row r="548" spans="1:19" x14ac:dyDescent="0.35">
      <c r="A548" s="1">
        <v>45665</v>
      </c>
      <c r="B548" t="s">
        <v>17</v>
      </c>
      <c r="C548" t="s">
        <v>52</v>
      </c>
      <c r="D548">
        <v>105</v>
      </c>
      <c r="E548" t="s">
        <v>44</v>
      </c>
      <c r="F548">
        <v>121</v>
      </c>
      <c r="G548" t="s">
        <v>69</v>
      </c>
      <c r="I548">
        <v>17341</v>
      </c>
      <c r="J548" t="s">
        <v>84</v>
      </c>
      <c r="K548" t="s">
        <v>155</v>
      </c>
      <c r="M548" t="str">
        <f>Table1[[#This Row],[Winner]]&amp;"/"&amp;Table1[[#This Row],[Lost]]</f>
        <v>Milwaukee Bucks/San Antonio Spurs</v>
      </c>
      <c r="N548" t="str">
        <f t="shared" si="49"/>
        <v>Milwaukee Bucks</v>
      </c>
      <c r="O548">
        <f t="shared" si="50"/>
        <v>121</v>
      </c>
      <c r="P548" s="8">
        <f t="shared" si="51"/>
        <v>16</v>
      </c>
      <c r="Q548" t="str">
        <f t="shared" si="52"/>
        <v>San Antonio Spurs</v>
      </c>
      <c r="R548">
        <f t="shared" si="53"/>
        <v>105</v>
      </c>
      <c r="S548" s="3">
        <f t="shared" si="54"/>
        <v>-16</v>
      </c>
    </row>
    <row r="549" spans="1:19" x14ac:dyDescent="0.35">
      <c r="A549" s="1">
        <v>45666</v>
      </c>
      <c r="B549" t="s">
        <v>14</v>
      </c>
      <c r="C549" t="s">
        <v>59</v>
      </c>
      <c r="D549">
        <v>126</v>
      </c>
      <c r="E549" t="s">
        <v>45</v>
      </c>
      <c r="F549">
        <v>132</v>
      </c>
      <c r="G549" t="s">
        <v>69</v>
      </c>
      <c r="I549">
        <v>19432</v>
      </c>
      <c r="J549" t="s">
        <v>106</v>
      </c>
      <c r="K549" t="s">
        <v>153</v>
      </c>
      <c r="M549" t="str">
        <f>Table1[[#This Row],[Winner]]&amp;"/"&amp;Table1[[#This Row],[Lost]]</f>
        <v>Cleveland Cavaliers/Toronto Raptors</v>
      </c>
      <c r="N549" t="str">
        <f t="shared" si="49"/>
        <v>Cleveland Cavaliers</v>
      </c>
      <c r="O549">
        <f t="shared" si="50"/>
        <v>132</v>
      </c>
      <c r="P549" s="8">
        <f t="shared" si="51"/>
        <v>6</v>
      </c>
      <c r="Q549" t="str">
        <f t="shared" si="52"/>
        <v>Toronto Raptors</v>
      </c>
      <c r="R549">
        <f t="shared" si="53"/>
        <v>126</v>
      </c>
      <c r="S549" s="3">
        <f t="shared" si="54"/>
        <v>-6</v>
      </c>
    </row>
    <row r="550" spans="1:19" x14ac:dyDescent="0.35">
      <c r="A550" s="1">
        <v>45666</v>
      </c>
      <c r="B550" t="s">
        <v>14</v>
      </c>
      <c r="C550" t="s">
        <v>50</v>
      </c>
      <c r="D550">
        <v>107</v>
      </c>
      <c r="E550" t="s">
        <v>55</v>
      </c>
      <c r="F550">
        <v>104</v>
      </c>
      <c r="G550" t="s">
        <v>69</v>
      </c>
      <c r="I550">
        <v>20062</v>
      </c>
      <c r="J550" t="s">
        <v>100</v>
      </c>
      <c r="K550" t="s">
        <v>138</v>
      </c>
      <c r="M550" t="str">
        <f>Table1[[#This Row],[Winner]]&amp;"/"&amp;Table1[[#This Row],[Lost]]</f>
        <v>Golden State Warriors/Detroit Pistons</v>
      </c>
      <c r="N550" t="str">
        <f t="shared" si="49"/>
        <v>Golden State Warriors</v>
      </c>
      <c r="O550">
        <f t="shared" si="50"/>
        <v>107</v>
      </c>
      <c r="P550" s="8">
        <f t="shared" si="51"/>
        <v>3</v>
      </c>
      <c r="Q550" t="str">
        <f t="shared" si="52"/>
        <v>Detroit Pistons</v>
      </c>
      <c r="R550">
        <f t="shared" si="53"/>
        <v>104</v>
      </c>
      <c r="S550" s="3">
        <f t="shared" si="54"/>
        <v>-3</v>
      </c>
    </row>
    <row r="551" spans="1:19" x14ac:dyDescent="0.35">
      <c r="A551" s="1">
        <v>45666</v>
      </c>
      <c r="B551" t="s">
        <v>14</v>
      </c>
      <c r="C551" t="s">
        <v>40</v>
      </c>
      <c r="D551">
        <v>104</v>
      </c>
      <c r="E551" t="s">
        <v>43</v>
      </c>
      <c r="F551">
        <v>89</v>
      </c>
      <c r="G551" t="s">
        <v>69</v>
      </c>
      <c r="I551">
        <v>18846</v>
      </c>
      <c r="J551" t="s">
        <v>90</v>
      </c>
      <c r="K551" t="s">
        <v>152</v>
      </c>
      <c r="M551" t="str">
        <f>Table1[[#This Row],[Winner]]&amp;"/"&amp;Table1[[#This Row],[Lost]]</f>
        <v>Minnesota Timberwolves/Orlando Magic</v>
      </c>
      <c r="N551" t="str">
        <f t="shared" si="49"/>
        <v>Minnesota Timberwolves</v>
      </c>
      <c r="O551">
        <f t="shared" si="50"/>
        <v>104</v>
      </c>
      <c r="P551" s="8">
        <f t="shared" si="51"/>
        <v>15</v>
      </c>
      <c r="Q551" t="str">
        <f t="shared" si="52"/>
        <v>Orlando Magic</v>
      </c>
      <c r="R551">
        <f t="shared" si="53"/>
        <v>89</v>
      </c>
      <c r="S551" s="3">
        <f t="shared" si="54"/>
        <v>-15</v>
      </c>
    </row>
    <row r="552" spans="1:19" x14ac:dyDescent="0.35">
      <c r="A552" s="1">
        <v>45666</v>
      </c>
      <c r="B552" t="s">
        <v>12</v>
      </c>
      <c r="C552" t="s">
        <v>67</v>
      </c>
      <c r="D552">
        <v>111</v>
      </c>
      <c r="E552" t="s">
        <v>61</v>
      </c>
      <c r="F552">
        <v>117</v>
      </c>
      <c r="G552" t="s">
        <v>69</v>
      </c>
      <c r="I552">
        <v>19241</v>
      </c>
      <c r="J552" t="s">
        <v>99</v>
      </c>
      <c r="K552" t="s">
        <v>149</v>
      </c>
      <c r="M552" t="str">
        <f>Table1[[#This Row],[Winner]]&amp;"/"&amp;Table1[[#This Row],[Lost]]</f>
        <v>Dallas Mavericks/Portland Trail Blazers</v>
      </c>
      <c r="N552" t="str">
        <f t="shared" si="49"/>
        <v>Dallas Mavericks</v>
      </c>
      <c r="O552">
        <f t="shared" si="50"/>
        <v>117</v>
      </c>
      <c r="P552" s="8">
        <f t="shared" si="51"/>
        <v>6</v>
      </c>
      <c r="Q552" t="str">
        <f t="shared" si="52"/>
        <v>Portland Trail Blazers</v>
      </c>
      <c r="R552">
        <f t="shared" si="53"/>
        <v>111</v>
      </c>
      <c r="S552" s="3">
        <f t="shared" si="54"/>
        <v>-6</v>
      </c>
    </row>
    <row r="553" spans="1:19" x14ac:dyDescent="0.35">
      <c r="A553" s="1">
        <v>45666</v>
      </c>
      <c r="B553" t="s">
        <v>15</v>
      </c>
      <c r="C553" t="s">
        <v>60</v>
      </c>
      <c r="D553">
        <v>119</v>
      </c>
      <c r="E553" t="s">
        <v>48</v>
      </c>
      <c r="F553">
        <v>115</v>
      </c>
      <c r="G553" t="s">
        <v>69</v>
      </c>
      <c r="I553">
        <v>16298</v>
      </c>
      <c r="J553" t="s">
        <v>75</v>
      </c>
      <c r="K553" t="s">
        <v>157</v>
      </c>
      <c r="M553" t="str">
        <f>Table1[[#This Row],[Winner]]&amp;"/"&amp;Table1[[#This Row],[Lost]]</f>
        <v>Houston Rockets/Memphis Grizzlies</v>
      </c>
      <c r="N553" t="str">
        <f t="shared" si="49"/>
        <v>Houston Rockets</v>
      </c>
      <c r="O553">
        <f t="shared" si="50"/>
        <v>119</v>
      </c>
      <c r="P553" s="8">
        <f t="shared" si="51"/>
        <v>4</v>
      </c>
      <c r="Q553" t="str">
        <f t="shared" si="52"/>
        <v>Memphis Grizzlies</v>
      </c>
      <c r="R553">
        <f t="shared" si="53"/>
        <v>115</v>
      </c>
      <c r="S553" s="3">
        <f t="shared" si="54"/>
        <v>-4</v>
      </c>
    </row>
    <row r="554" spans="1:19" x14ac:dyDescent="0.35">
      <c r="A554" s="1">
        <v>45666</v>
      </c>
      <c r="B554" t="s">
        <v>16</v>
      </c>
      <c r="C554" t="s">
        <v>63</v>
      </c>
      <c r="D554">
        <v>115</v>
      </c>
      <c r="E554" t="s">
        <v>49</v>
      </c>
      <c r="F554">
        <v>123</v>
      </c>
      <c r="G554" t="s">
        <v>69</v>
      </c>
      <c r="I554">
        <v>17071</v>
      </c>
      <c r="J554" t="s">
        <v>91</v>
      </c>
      <c r="K554" t="s">
        <v>161</v>
      </c>
      <c r="M554" t="str">
        <f>Table1[[#This Row],[Winner]]&amp;"/"&amp;Table1[[#This Row],[Lost]]</f>
        <v>Phoenix Suns/Atlanta Hawks</v>
      </c>
      <c r="N554" t="str">
        <f t="shared" si="49"/>
        <v>Phoenix Suns</v>
      </c>
      <c r="O554">
        <f t="shared" si="50"/>
        <v>123</v>
      </c>
      <c r="P554" s="8">
        <f t="shared" si="51"/>
        <v>8</v>
      </c>
      <c r="Q554" t="str">
        <f t="shared" si="52"/>
        <v>Atlanta Hawks</v>
      </c>
      <c r="R554">
        <f t="shared" si="53"/>
        <v>115</v>
      </c>
      <c r="S554" s="3">
        <f t="shared" si="54"/>
        <v>-8</v>
      </c>
    </row>
    <row r="555" spans="1:19" x14ac:dyDescent="0.35">
      <c r="A555" s="1">
        <v>45666</v>
      </c>
      <c r="B555" t="s">
        <v>16</v>
      </c>
      <c r="C555" t="s">
        <v>58</v>
      </c>
      <c r="D555">
        <v>97</v>
      </c>
      <c r="E555" t="s">
        <v>66</v>
      </c>
      <c r="F555">
        <v>92</v>
      </c>
      <c r="G555" t="s">
        <v>69</v>
      </c>
      <c r="I555">
        <v>18175</v>
      </c>
      <c r="J555" t="s">
        <v>80</v>
      </c>
      <c r="K555" t="s">
        <v>145</v>
      </c>
      <c r="M555" t="str">
        <f>Table1[[#This Row],[Winner]]&amp;"/"&amp;Table1[[#This Row],[Lost]]</f>
        <v>Miami Heat/Utah Jazz</v>
      </c>
      <c r="N555" t="str">
        <f t="shared" si="49"/>
        <v>Miami Heat</v>
      </c>
      <c r="O555">
        <f t="shared" si="50"/>
        <v>97</v>
      </c>
      <c r="P555" s="8">
        <f t="shared" si="51"/>
        <v>5</v>
      </c>
      <c r="Q555" t="str">
        <f t="shared" si="52"/>
        <v>Utah Jazz</v>
      </c>
      <c r="R555">
        <f t="shared" si="53"/>
        <v>92</v>
      </c>
      <c r="S555" s="3">
        <f t="shared" si="54"/>
        <v>-5</v>
      </c>
    </row>
    <row r="556" spans="1:19" x14ac:dyDescent="0.35">
      <c r="A556" s="1">
        <v>45667</v>
      </c>
      <c r="B556" t="s">
        <v>14</v>
      </c>
      <c r="C556" t="s">
        <v>50</v>
      </c>
      <c r="D556">
        <v>96</v>
      </c>
      <c r="E556" t="s">
        <v>41</v>
      </c>
      <c r="F556">
        <v>108</v>
      </c>
      <c r="G556" t="s">
        <v>69</v>
      </c>
      <c r="I556">
        <v>17274</v>
      </c>
      <c r="J556" t="s">
        <v>111</v>
      </c>
      <c r="K556" t="s">
        <v>162</v>
      </c>
      <c r="M556" t="str">
        <f>Table1[[#This Row],[Winner]]&amp;"/"&amp;Table1[[#This Row],[Lost]]</f>
        <v>Indiana Pacers/Golden State Warriors</v>
      </c>
      <c r="N556" t="str">
        <f t="shared" si="49"/>
        <v>Indiana Pacers</v>
      </c>
      <c r="O556">
        <f t="shared" si="50"/>
        <v>108</v>
      </c>
      <c r="P556" s="8">
        <f t="shared" si="51"/>
        <v>12</v>
      </c>
      <c r="Q556" t="str">
        <f t="shared" si="52"/>
        <v>Golden State Warriors</v>
      </c>
      <c r="R556">
        <f t="shared" si="53"/>
        <v>96</v>
      </c>
      <c r="S556" s="3">
        <f t="shared" si="54"/>
        <v>-12</v>
      </c>
    </row>
    <row r="557" spans="1:19" x14ac:dyDescent="0.35">
      <c r="A557" s="1">
        <v>45667</v>
      </c>
      <c r="B557" t="s">
        <v>14</v>
      </c>
      <c r="C557" t="s">
        <v>44</v>
      </c>
      <c r="D557">
        <v>109</v>
      </c>
      <c r="E557" t="s">
        <v>43</v>
      </c>
      <c r="F557">
        <v>106</v>
      </c>
      <c r="G557" t="s">
        <v>69</v>
      </c>
      <c r="I557">
        <v>18846</v>
      </c>
      <c r="J557" t="s">
        <v>97</v>
      </c>
      <c r="K557" t="s">
        <v>152</v>
      </c>
      <c r="M557" t="str">
        <f>Table1[[#This Row],[Winner]]&amp;"/"&amp;Table1[[#This Row],[Lost]]</f>
        <v>Milwaukee Bucks/Orlando Magic</v>
      </c>
      <c r="N557" t="str">
        <f t="shared" si="49"/>
        <v>Milwaukee Bucks</v>
      </c>
      <c r="O557">
        <f t="shared" si="50"/>
        <v>109</v>
      </c>
      <c r="P557" s="8">
        <f t="shared" si="51"/>
        <v>3</v>
      </c>
      <c r="Q557" t="str">
        <f t="shared" si="52"/>
        <v>Orlando Magic</v>
      </c>
      <c r="R557">
        <f t="shared" si="53"/>
        <v>106</v>
      </c>
      <c r="S557" s="3">
        <f t="shared" si="54"/>
        <v>-3</v>
      </c>
    </row>
    <row r="558" spans="1:19" x14ac:dyDescent="0.35">
      <c r="A558" s="1">
        <v>45667</v>
      </c>
      <c r="B558" t="s">
        <v>14</v>
      </c>
      <c r="C558" t="s">
        <v>56</v>
      </c>
      <c r="D558">
        <v>123</v>
      </c>
      <c r="E558" t="s">
        <v>54</v>
      </c>
      <c r="F558">
        <v>115</v>
      </c>
      <c r="G558" t="s">
        <v>69</v>
      </c>
      <c r="I558">
        <v>19779</v>
      </c>
      <c r="J558" t="s">
        <v>91</v>
      </c>
      <c r="K558" t="s">
        <v>141</v>
      </c>
      <c r="M558" t="str">
        <f>Table1[[#This Row],[Winner]]&amp;"/"&amp;Table1[[#This Row],[Lost]]</f>
        <v>New Orleans Pelicans/Philadelphia 76ers</v>
      </c>
      <c r="N558" t="str">
        <f t="shared" si="49"/>
        <v>New Orleans Pelicans</v>
      </c>
      <c r="O558">
        <f t="shared" si="50"/>
        <v>123</v>
      </c>
      <c r="P558" s="8">
        <f t="shared" si="51"/>
        <v>8</v>
      </c>
      <c r="Q558" t="str">
        <f t="shared" si="52"/>
        <v>Philadelphia 76ers</v>
      </c>
      <c r="R558">
        <f t="shared" si="53"/>
        <v>115</v>
      </c>
      <c r="S558" s="3">
        <f t="shared" si="54"/>
        <v>-8</v>
      </c>
    </row>
    <row r="559" spans="1:19" x14ac:dyDescent="0.35">
      <c r="A559" s="1">
        <v>45667</v>
      </c>
      <c r="B559" t="s">
        <v>12</v>
      </c>
      <c r="C559" t="s">
        <v>62</v>
      </c>
      <c r="D559">
        <v>114</v>
      </c>
      <c r="E559" t="s">
        <v>51</v>
      </c>
      <c r="F559">
        <v>97</v>
      </c>
      <c r="G559" t="s">
        <v>69</v>
      </c>
      <c r="I559">
        <v>19156</v>
      </c>
      <c r="J559" t="s">
        <v>115</v>
      </c>
      <c r="K559" t="s">
        <v>136</v>
      </c>
      <c r="M559" t="str">
        <f>Table1[[#This Row],[Winner]]&amp;"/"&amp;Table1[[#This Row],[Lost]]</f>
        <v>Sacramento Kings/Boston Celtics</v>
      </c>
      <c r="N559" t="str">
        <f t="shared" si="49"/>
        <v>Sacramento Kings</v>
      </c>
      <c r="O559">
        <f t="shared" si="50"/>
        <v>114</v>
      </c>
      <c r="P559" s="8">
        <f t="shared" si="51"/>
        <v>17</v>
      </c>
      <c r="Q559" t="str">
        <f t="shared" si="52"/>
        <v>Boston Celtics</v>
      </c>
      <c r="R559">
        <f t="shared" si="53"/>
        <v>97</v>
      </c>
      <c r="S559" s="3">
        <f t="shared" si="54"/>
        <v>-17</v>
      </c>
    </row>
    <row r="560" spans="1:19" x14ac:dyDescent="0.35">
      <c r="A560" s="1">
        <v>45667</v>
      </c>
      <c r="B560" t="s">
        <v>12</v>
      </c>
      <c r="C560" t="s">
        <v>53</v>
      </c>
      <c r="D560">
        <v>126</v>
      </c>
      <c r="E560" t="s">
        <v>39</v>
      </c>
      <c r="F560">
        <v>101</v>
      </c>
      <c r="G560" t="s">
        <v>69</v>
      </c>
      <c r="I560">
        <v>19812</v>
      </c>
      <c r="J560" t="s">
        <v>112</v>
      </c>
      <c r="K560" t="s">
        <v>154</v>
      </c>
      <c r="M560" t="str">
        <f>Table1[[#This Row],[Winner]]&amp;"/"&amp;Table1[[#This Row],[Lost]]</f>
        <v>Oklahoma City Thunder/New York Knicks</v>
      </c>
      <c r="N560" t="str">
        <f t="shared" si="49"/>
        <v>Oklahoma City Thunder</v>
      </c>
      <c r="O560">
        <f t="shared" si="50"/>
        <v>126</v>
      </c>
      <c r="P560" s="8">
        <f t="shared" si="51"/>
        <v>25</v>
      </c>
      <c r="Q560" t="str">
        <f t="shared" si="52"/>
        <v>New York Knicks</v>
      </c>
      <c r="R560">
        <f t="shared" si="53"/>
        <v>101</v>
      </c>
      <c r="S560" s="3">
        <f t="shared" si="54"/>
        <v>-25</v>
      </c>
    </row>
    <row r="561" spans="1:19" x14ac:dyDescent="0.35">
      <c r="A561" s="1">
        <v>45667</v>
      </c>
      <c r="B561" t="s">
        <v>15</v>
      </c>
      <c r="C561" t="s">
        <v>64</v>
      </c>
      <c r="D561">
        <v>105</v>
      </c>
      <c r="E561" t="s">
        <v>47</v>
      </c>
      <c r="F561">
        <v>138</v>
      </c>
      <c r="G561" t="s">
        <v>69</v>
      </c>
      <c r="I561">
        <v>21391</v>
      </c>
      <c r="J561" t="s">
        <v>111</v>
      </c>
      <c r="K561" t="s">
        <v>159</v>
      </c>
      <c r="M561" t="str">
        <f>Table1[[#This Row],[Winner]]&amp;"/"&amp;Table1[[#This Row],[Lost]]</f>
        <v>Chicago Bulls/Washington Wizards</v>
      </c>
      <c r="N561" t="str">
        <f t="shared" si="49"/>
        <v>Chicago Bulls</v>
      </c>
      <c r="O561">
        <f t="shared" si="50"/>
        <v>138</v>
      </c>
      <c r="P561" s="8">
        <f t="shared" si="51"/>
        <v>33</v>
      </c>
      <c r="Q561" t="str">
        <f t="shared" si="52"/>
        <v>Washington Wizards</v>
      </c>
      <c r="R561">
        <f t="shared" si="53"/>
        <v>105</v>
      </c>
      <c r="S561" s="3">
        <f t="shared" si="54"/>
        <v>-33</v>
      </c>
    </row>
    <row r="562" spans="1:19" x14ac:dyDescent="0.35">
      <c r="A562" s="1">
        <v>45667</v>
      </c>
      <c r="B562" t="s">
        <v>16</v>
      </c>
      <c r="C562" t="s">
        <v>42</v>
      </c>
      <c r="D562">
        <v>105</v>
      </c>
      <c r="E562" t="s">
        <v>65</v>
      </c>
      <c r="F562">
        <v>124</v>
      </c>
      <c r="G562" t="s">
        <v>69</v>
      </c>
      <c r="I562">
        <v>19959</v>
      </c>
      <c r="J562" t="s">
        <v>79</v>
      </c>
      <c r="K562" t="s">
        <v>151</v>
      </c>
      <c r="M562" t="str">
        <f>Table1[[#This Row],[Winner]]&amp;"/"&amp;Table1[[#This Row],[Lost]]</f>
        <v>Denver Nuggets/Brooklyn Nets</v>
      </c>
      <c r="N562" t="str">
        <f t="shared" si="49"/>
        <v>Denver Nuggets</v>
      </c>
      <c r="O562">
        <f t="shared" si="50"/>
        <v>124</v>
      </c>
      <c r="P562" s="8">
        <f t="shared" si="51"/>
        <v>19</v>
      </c>
      <c r="Q562" t="str">
        <f t="shared" si="52"/>
        <v>Brooklyn Nets</v>
      </c>
      <c r="R562">
        <f t="shared" si="53"/>
        <v>105</v>
      </c>
      <c r="S562" s="3">
        <f t="shared" si="54"/>
        <v>-19</v>
      </c>
    </row>
    <row r="563" spans="1:19" x14ac:dyDescent="0.35">
      <c r="A563" s="1">
        <v>45668</v>
      </c>
      <c r="B563" t="s">
        <v>18</v>
      </c>
      <c r="C563" t="s">
        <v>66</v>
      </c>
      <c r="D563">
        <v>106</v>
      </c>
      <c r="E563" t="s">
        <v>49</v>
      </c>
      <c r="F563">
        <v>114</v>
      </c>
      <c r="G563" t="s">
        <v>69</v>
      </c>
      <c r="I563">
        <v>17071</v>
      </c>
      <c r="J563" t="s">
        <v>84</v>
      </c>
      <c r="K563" t="s">
        <v>161</v>
      </c>
      <c r="M563" t="str">
        <f>Table1[[#This Row],[Winner]]&amp;"/"&amp;Table1[[#This Row],[Lost]]</f>
        <v>Phoenix Suns/Utah Jazz</v>
      </c>
      <c r="N563" t="str">
        <f t="shared" si="49"/>
        <v>Phoenix Suns</v>
      </c>
      <c r="O563">
        <f t="shared" si="50"/>
        <v>114</v>
      </c>
      <c r="P563" s="8">
        <f t="shared" si="51"/>
        <v>8</v>
      </c>
      <c r="Q563" t="str">
        <f t="shared" si="52"/>
        <v>Utah Jazz</v>
      </c>
      <c r="R563">
        <f t="shared" si="53"/>
        <v>106</v>
      </c>
      <c r="S563" s="3">
        <f t="shared" si="54"/>
        <v>-8</v>
      </c>
    </row>
    <row r="564" spans="1:19" x14ac:dyDescent="0.35">
      <c r="A564" s="1">
        <v>45668</v>
      </c>
      <c r="B564" t="s">
        <v>14</v>
      </c>
      <c r="C564" t="s">
        <v>59</v>
      </c>
      <c r="D564">
        <v>114</v>
      </c>
      <c r="E564" t="s">
        <v>55</v>
      </c>
      <c r="F564">
        <v>123</v>
      </c>
      <c r="G564" t="s">
        <v>69</v>
      </c>
      <c r="I564">
        <v>19011</v>
      </c>
      <c r="J564" t="s">
        <v>99</v>
      </c>
      <c r="K564" t="s">
        <v>138</v>
      </c>
      <c r="M564" t="str">
        <f>Table1[[#This Row],[Winner]]&amp;"/"&amp;Table1[[#This Row],[Lost]]</f>
        <v>Detroit Pistons/Toronto Raptors</v>
      </c>
      <c r="N564" t="str">
        <f t="shared" si="49"/>
        <v>Detroit Pistons</v>
      </c>
      <c r="O564">
        <f t="shared" si="50"/>
        <v>123</v>
      </c>
      <c r="P564" s="8">
        <f t="shared" si="51"/>
        <v>9</v>
      </c>
      <c r="Q564" t="str">
        <f t="shared" si="52"/>
        <v>Toronto Raptors</v>
      </c>
      <c r="R564">
        <f t="shared" si="53"/>
        <v>114</v>
      </c>
      <c r="S564" s="3">
        <f t="shared" si="54"/>
        <v>-9</v>
      </c>
    </row>
    <row r="565" spans="1:19" x14ac:dyDescent="0.35">
      <c r="A565" s="1">
        <v>45668</v>
      </c>
      <c r="B565" t="s">
        <v>15</v>
      </c>
      <c r="C565" t="s">
        <v>48</v>
      </c>
      <c r="D565">
        <v>127</v>
      </c>
      <c r="E565" t="s">
        <v>40</v>
      </c>
      <c r="F565">
        <v>125</v>
      </c>
      <c r="G565" t="s">
        <v>69</v>
      </c>
      <c r="I565">
        <v>18978</v>
      </c>
      <c r="J565" t="s">
        <v>82</v>
      </c>
      <c r="K565" t="s">
        <v>158</v>
      </c>
      <c r="M565" t="str">
        <f>Table1[[#This Row],[Winner]]&amp;"/"&amp;Table1[[#This Row],[Lost]]</f>
        <v>Memphis Grizzlies/Minnesota Timberwolves</v>
      </c>
      <c r="N565" t="str">
        <f t="shared" si="49"/>
        <v>Memphis Grizzlies</v>
      </c>
      <c r="O565">
        <f t="shared" si="50"/>
        <v>127</v>
      </c>
      <c r="P565" s="8">
        <f t="shared" si="51"/>
        <v>2</v>
      </c>
      <c r="Q565" t="str">
        <f t="shared" si="52"/>
        <v>Minnesota Timberwolves</v>
      </c>
      <c r="R565">
        <f t="shared" si="53"/>
        <v>125</v>
      </c>
      <c r="S565" s="3">
        <f t="shared" si="54"/>
        <v>-2</v>
      </c>
    </row>
    <row r="566" spans="1:19" x14ac:dyDescent="0.35">
      <c r="A566" s="1">
        <v>45668</v>
      </c>
      <c r="B566" t="s">
        <v>13</v>
      </c>
      <c r="C566" t="s">
        <v>58</v>
      </c>
      <c r="D566">
        <v>119</v>
      </c>
      <c r="E566" t="s">
        <v>67</v>
      </c>
      <c r="F566">
        <v>98</v>
      </c>
      <c r="G566" t="s">
        <v>69</v>
      </c>
      <c r="I566">
        <v>17505</v>
      </c>
      <c r="J566" t="s">
        <v>106</v>
      </c>
      <c r="K566" t="s">
        <v>147</v>
      </c>
      <c r="M566" t="str">
        <f>Table1[[#This Row],[Winner]]&amp;"/"&amp;Table1[[#This Row],[Lost]]</f>
        <v>Miami Heat/Portland Trail Blazers</v>
      </c>
      <c r="N566" t="str">
        <f t="shared" si="49"/>
        <v>Miami Heat</v>
      </c>
      <c r="O566">
        <f t="shared" si="50"/>
        <v>119</v>
      </c>
      <c r="P566" s="8">
        <f t="shared" si="51"/>
        <v>21</v>
      </c>
      <c r="Q566" t="str">
        <f t="shared" si="52"/>
        <v>Portland Trail Blazers</v>
      </c>
      <c r="R566">
        <f t="shared" si="53"/>
        <v>98</v>
      </c>
      <c r="S566" s="3">
        <f t="shared" si="54"/>
        <v>-21</v>
      </c>
    </row>
    <row r="567" spans="1:19" x14ac:dyDescent="0.35">
      <c r="A567" s="1">
        <v>45669</v>
      </c>
      <c r="B567" t="s">
        <v>30</v>
      </c>
      <c r="C567" t="s">
        <v>65</v>
      </c>
      <c r="D567">
        <v>112</v>
      </c>
      <c r="E567" t="s">
        <v>61</v>
      </c>
      <c r="F567">
        <v>101</v>
      </c>
      <c r="G567" t="s">
        <v>69</v>
      </c>
      <c r="I567">
        <v>20031</v>
      </c>
      <c r="J567" t="s">
        <v>91</v>
      </c>
      <c r="K567" t="s">
        <v>149</v>
      </c>
      <c r="M567" t="str">
        <f>Table1[[#This Row],[Winner]]&amp;"/"&amp;Table1[[#This Row],[Lost]]</f>
        <v>Denver Nuggets/Dallas Mavericks</v>
      </c>
      <c r="N567" t="str">
        <f t="shared" si="49"/>
        <v>Denver Nuggets</v>
      </c>
      <c r="O567">
        <f t="shared" si="50"/>
        <v>112</v>
      </c>
      <c r="P567" s="8">
        <f t="shared" si="51"/>
        <v>11</v>
      </c>
      <c r="Q567" t="str">
        <f t="shared" si="52"/>
        <v>Dallas Mavericks</v>
      </c>
      <c r="R567">
        <f t="shared" si="53"/>
        <v>101</v>
      </c>
      <c r="S567" s="3">
        <f t="shared" si="54"/>
        <v>-11</v>
      </c>
    </row>
    <row r="568" spans="1:19" x14ac:dyDescent="0.35">
      <c r="A568" s="1">
        <v>45669</v>
      </c>
      <c r="B568" t="s">
        <v>30</v>
      </c>
      <c r="C568" t="s">
        <v>44</v>
      </c>
      <c r="D568">
        <v>106</v>
      </c>
      <c r="E568" t="s">
        <v>39</v>
      </c>
      <c r="F568">
        <v>140</v>
      </c>
      <c r="G568" t="s">
        <v>69</v>
      </c>
      <c r="I568">
        <v>19812</v>
      </c>
      <c r="J568" t="s">
        <v>109</v>
      </c>
      <c r="K568" t="s">
        <v>154</v>
      </c>
      <c r="M568" t="str">
        <f>Table1[[#This Row],[Winner]]&amp;"/"&amp;Table1[[#This Row],[Lost]]</f>
        <v>New York Knicks/Milwaukee Bucks</v>
      </c>
      <c r="N568" t="str">
        <f t="shared" si="49"/>
        <v>New York Knicks</v>
      </c>
      <c r="O568">
        <f t="shared" si="50"/>
        <v>140</v>
      </c>
      <c r="P568" s="8">
        <f t="shared" si="51"/>
        <v>34</v>
      </c>
      <c r="Q568" t="str">
        <f t="shared" si="52"/>
        <v>Milwaukee Bucks</v>
      </c>
      <c r="R568">
        <f t="shared" si="53"/>
        <v>106</v>
      </c>
      <c r="S568" s="3">
        <f t="shared" si="54"/>
        <v>-34</v>
      </c>
    </row>
    <row r="569" spans="1:19" x14ac:dyDescent="0.35">
      <c r="A569" s="1">
        <v>45669</v>
      </c>
      <c r="B569" t="s">
        <v>21</v>
      </c>
      <c r="C569" t="s">
        <v>62</v>
      </c>
      <c r="D569">
        <v>124</v>
      </c>
      <c r="E569" t="s">
        <v>47</v>
      </c>
      <c r="F569">
        <v>119</v>
      </c>
      <c r="G569" t="s">
        <v>69</v>
      </c>
      <c r="I569">
        <v>18233</v>
      </c>
      <c r="J569" t="s">
        <v>112</v>
      </c>
      <c r="K569" t="s">
        <v>159</v>
      </c>
      <c r="M569" t="str">
        <f>Table1[[#This Row],[Winner]]&amp;"/"&amp;Table1[[#This Row],[Lost]]</f>
        <v>Sacramento Kings/Chicago Bulls</v>
      </c>
      <c r="N569" t="str">
        <f t="shared" si="49"/>
        <v>Sacramento Kings</v>
      </c>
      <c r="O569">
        <f t="shared" si="50"/>
        <v>124</v>
      </c>
      <c r="P569" s="8">
        <f t="shared" si="51"/>
        <v>5</v>
      </c>
      <c r="Q569" t="str">
        <f t="shared" si="52"/>
        <v>Chicago Bulls</v>
      </c>
      <c r="R569">
        <f t="shared" si="53"/>
        <v>119</v>
      </c>
      <c r="S569" s="3">
        <f t="shared" si="54"/>
        <v>-5</v>
      </c>
    </row>
    <row r="570" spans="1:19" x14ac:dyDescent="0.35">
      <c r="A570" s="1">
        <v>45669</v>
      </c>
      <c r="B570" t="s">
        <v>22</v>
      </c>
      <c r="C570" t="s">
        <v>56</v>
      </c>
      <c r="D570">
        <v>119</v>
      </c>
      <c r="E570" t="s">
        <v>51</v>
      </c>
      <c r="F570">
        <v>120</v>
      </c>
      <c r="G570" t="s">
        <v>69</v>
      </c>
      <c r="I570">
        <v>19156</v>
      </c>
      <c r="J570" t="s">
        <v>99</v>
      </c>
      <c r="K570" t="s">
        <v>136</v>
      </c>
      <c r="M570" t="str">
        <f>Table1[[#This Row],[Winner]]&amp;"/"&amp;Table1[[#This Row],[Lost]]</f>
        <v>Boston Celtics/New Orleans Pelicans</v>
      </c>
      <c r="N570" t="str">
        <f t="shared" si="49"/>
        <v>Boston Celtics</v>
      </c>
      <c r="O570">
        <f t="shared" si="50"/>
        <v>120</v>
      </c>
      <c r="P570" s="8">
        <f t="shared" si="51"/>
        <v>1</v>
      </c>
      <c r="Q570" t="str">
        <f t="shared" si="52"/>
        <v>New Orleans Pelicans</v>
      </c>
      <c r="R570">
        <f t="shared" si="53"/>
        <v>119</v>
      </c>
      <c r="S570" s="3">
        <f t="shared" si="54"/>
        <v>-1</v>
      </c>
    </row>
    <row r="571" spans="1:19" x14ac:dyDescent="0.35">
      <c r="A571" s="1">
        <v>45669</v>
      </c>
      <c r="B571" t="s">
        <v>22</v>
      </c>
      <c r="C571" t="s">
        <v>41</v>
      </c>
      <c r="D571">
        <v>108</v>
      </c>
      <c r="E571" t="s">
        <v>45</v>
      </c>
      <c r="F571">
        <v>93</v>
      </c>
      <c r="G571" t="s">
        <v>69</v>
      </c>
      <c r="I571">
        <v>19432</v>
      </c>
      <c r="J571" t="s">
        <v>106</v>
      </c>
      <c r="K571" t="s">
        <v>153</v>
      </c>
      <c r="M571" t="str">
        <f>Table1[[#This Row],[Winner]]&amp;"/"&amp;Table1[[#This Row],[Lost]]</f>
        <v>Indiana Pacers/Cleveland Cavaliers</v>
      </c>
      <c r="N571" t="str">
        <f t="shared" si="49"/>
        <v>Indiana Pacers</v>
      </c>
      <c r="O571">
        <f t="shared" si="50"/>
        <v>108</v>
      </c>
      <c r="P571" s="8">
        <f t="shared" si="51"/>
        <v>15</v>
      </c>
      <c r="Q571" t="str">
        <f t="shared" si="52"/>
        <v>Cleveland Cavaliers</v>
      </c>
      <c r="R571">
        <f t="shared" si="53"/>
        <v>93</v>
      </c>
      <c r="S571" s="3">
        <f t="shared" si="54"/>
        <v>-15</v>
      </c>
    </row>
    <row r="572" spans="1:19" x14ac:dyDescent="0.35">
      <c r="A572" s="1">
        <v>45669</v>
      </c>
      <c r="B572" t="s">
        <v>22</v>
      </c>
      <c r="C572" t="s">
        <v>54</v>
      </c>
      <c r="D572">
        <v>99</v>
      </c>
      <c r="E572" t="s">
        <v>43</v>
      </c>
      <c r="F572">
        <v>104</v>
      </c>
      <c r="G572" t="s">
        <v>69</v>
      </c>
      <c r="I572">
        <v>17723</v>
      </c>
      <c r="J572" t="s">
        <v>95</v>
      </c>
      <c r="K572" t="s">
        <v>152</v>
      </c>
      <c r="M572" t="str">
        <f>Table1[[#This Row],[Winner]]&amp;"/"&amp;Table1[[#This Row],[Lost]]</f>
        <v>Orlando Magic/Philadelphia 76ers</v>
      </c>
      <c r="N572" t="str">
        <f t="shared" si="49"/>
        <v>Orlando Magic</v>
      </c>
      <c r="O572">
        <f t="shared" si="50"/>
        <v>104</v>
      </c>
      <c r="P572" s="8">
        <f t="shared" si="51"/>
        <v>5</v>
      </c>
      <c r="Q572" t="str">
        <f t="shared" si="52"/>
        <v>Philadelphia 76ers</v>
      </c>
      <c r="R572">
        <f t="shared" si="53"/>
        <v>99</v>
      </c>
      <c r="S572" s="3">
        <f t="shared" si="54"/>
        <v>-5</v>
      </c>
    </row>
    <row r="573" spans="1:19" x14ac:dyDescent="0.35">
      <c r="A573" s="1">
        <v>45669</v>
      </c>
      <c r="B573" t="s">
        <v>22</v>
      </c>
      <c r="C573" t="s">
        <v>53</v>
      </c>
      <c r="D573">
        <v>136</v>
      </c>
      <c r="E573" t="s">
        <v>64</v>
      </c>
      <c r="F573">
        <v>95</v>
      </c>
      <c r="G573" t="s">
        <v>69</v>
      </c>
      <c r="I573">
        <v>15711</v>
      </c>
      <c r="J573" t="s">
        <v>78</v>
      </c>
      <c r="K573" t="s">
        <v>148</v>
      </c>
      <c r="M573" t="str">
        <f>Table1[[#This Row],[Winner]]&amp;"/"&amp;Table1[[#This Row],[Lost]]</f>
        <v>Oklahoma City Thunder/Washington Wizards</v>
      </c>
      <c r="N573" t="str">
        <f t="shared" si="49"/>
        <v>Oklahoma City Thunder</v>
      </c>
      <c r="O573">
        <f t="shared" si="50"/>
        <v>136</v>
      </c>
      <c r="P573" s="8">
        <f t="shared" si="51"/>
        <v>41</v>
      </c>
      <c r="Q573" t="str">
        <f t="shared" si="52"/>
        <v>Washington Wizards</v>
      </c>
      <c r="R573">
        <f t="shared" si="53"/>
        <v>95</v>
      </c>
      <c r="S573" s="3">
        <f t="shared" si="54"/>
        <v>-41</v>
      </c>
    </row>
    <row r="574" spans="1:19" x14ac:dyDescent="0.35">
      <c r="A574" s="1">
        <v>45669</v>
      </c>
      <c r="B574" t="s">
        <v>15</v>
      </c>
      <c r="C574" t="s">
        <v>42</v>
      </c>
      <c r="D574">
        <v>111</v>
      </c>
      <c r="E574" t="s">
        <v>66</v>
      </c>
      <c r="F574">
        <v>112</v>
      </c>
      <c r="G574" t="s">
        <v>69</v>
      </c>
      <c r="H574" t="s">
        <v>70</v>
      </c>
      <c r="I574">
        <v>18175</v>
      </c>
      <c r="J574" t="s">
        <v>125</v>
      </c>
      <c r="K574" t="s">
        <v>145</v>
      </c>
      <c r="M574" t="str">
        <f>Table1[[#This Row],[Winner]]&amp;"/"&amp;Table1[[#This Row],[Lost]]</f>
        <v>Utah Jazz/Brooklyn Nets</v>
      </c>
      <c r="N574" t="str">
        <f t="shared" si="49"/>
        <v>Utah Jazz</v>
      </c>
      <c r="O574">
        <f t="shared" si="50"/>
        <v>112</v>
      </c>
      <c r="P574" s="8">
        <f t="shared" si="51"/>
        <v>1</v>
      </c>
      <c r="Q574" t="str">
        <f t="shared" si="52"/>
        <v>Brooklyn Nets</v>
      </c>
      <c r="R574">
        <f t="shared" si="53"/>
        <v>111</v>
      </c>
      <c r="S574" s="3">
        <f t="shared" si="54"/>
        <v>-1</v>
      </c>
    </row>
    <row r="575" spans="1:19" x14ac:dyDescent="0.35">
      <c r="A575" s="1">
        <v>45669</v>
      </c>
      <c r="B575" t="s">
        <v>16</v>
      </c>
      <c r="C575" t="s">
        <v>46</v>
      </c>
      <c r="D575">
        <v>113</v>
      </c>
      <c r="E575" t="s">
        <v>49</v>
      </c>
      <c r="F575">
        <v>120</v>
      </c>
      <c r="G575" t="s">
        <v>69</v>
      </c>
      <c r="I575">
        <v>17071</v>
      </c>
      <c r="J575" t="s">
        <v>90</v>
      </c>
      <c r="K575" t="s">
        <v>161</v>
      </c>
      <c r="M575" t="str">
        <f>Table1[[#This Row],[Winner]]&amp;"/"&amp;Table1[[#This Row],[Lost]]</f>
        <v>Phoenix Suns/Charlotte Hornets</v>
      </c>
      <c r="N575" t="str">
        <f t="shared" si="49"/>
        <v>Phoenix Suns</v>
      </c>
      <c r="O575">
        <f t="shared" si="50"/>
        <v>120</v>
      </c>
      <c r="P575" s="8">
        <f t="shared" si="51"/>
        <v>7</v>
      </c>
      <c r="Q575" t="str">
        <f t="shared" si="52"/>
        <v>Charlotte Hornets</v>
      </c>
      <c r="R575">
        <f t="shared" si="53"/>
        <v>113</v>
      </c>
      <c r="S575" s="3">
        <f t="shared" si="54"/>
        <v>-7</v>
      </c>
    </row>
    <row r="576" spans="1:19" x14ac:dyDescent="0.35">
      <c r="A576" s="1">
        <v>45670</v>
      </c>
      <c r="B576" t="s">
        <v>14</v>
      </c>
      <c r="C576" t="s">
        <v>40</v>
      </c>
      <c r="D576">
        <v>120</v>
      </c>
      <c r="E576" t="s">
        <v>64</v>
      </c>
      <c r="F576">
        <v>106</v>
      </c>
      <c r="G576" t="s">
        <v>69</v>
      </c>
      <c r="I576">
        <v>14386</v>
      </c>
      <c r="J576" t="s">
        <v>91</v>
      </c>
      <c r="K576" t="s">
        <v>148</v>
      </c>
      <c r="M576" t="str">
        <f>Table1[[#This Row],[Winner]]&amp;"/"&amp;Table1[[#This Row],[Lost]]</f>
        <v>Minnesota Timberwolves/Washington Wizards</v>
      </c>
      <c r="N576" t="str">
        <f t="shared" si="49"/>
        <v>Minnesota Timberwolves</v>
      </c>
      <c r="O576">
        <f t="shared" si="50"/>
        <v>120</v>
      </c>
      <c r="P576" s="8">
        <f t="shared" si="51"/>
        <v>14</v>
      </c>
      <c r="Q576" t="str">
        <f t="shared" si="52"/>
        <v>Washington Wizards</v>
      </c>
      <c r="R576">
        <f t="shared" si="53"/>
        <v>106</v>
      </c>
      <c r="S576" s="3">
        <f t="shared" si="54"/>
        <v>-14</v>
      </c>
    </row>
    <row r="577" spans="1:19" x14ac:dyDescent="0.35">
      <c r="A577" s="1">
        <v>45670</v>
      </c>
      <c r="B577" t="s">
        <v>12</v>
      </c>
      <c r="C577" t="s">
        <v>55</v>
      </c>
      <c r="D577">
        <v>124</v>
      </c>
      <c r="E577" t="s">
        <v>39</v>
      </c>
      <c r="F577">
        <v>119</v>
      </c>
      <c r="G577" t="s">
        <v>69</v>
      </c>
      <c r="I577">
        <v>19812</v>
      </c>
      <c r="J577" t="s">
        <v>82</v>
      </c>
      <c r="K577" t="s">
        <v>154</v>
      </c>
      <c r="M577" t="str">
        <f>Table1[[#This Row],[Winner]]&amp;"/"&amp;Table1[[#This Row],[Lost]]</f>
        <v>Detroit Pistons/New York Knicks</v>
      </c>
      <c r="N577" t="str">
        <f t="shared" si="49"/>
        <v>Detroit Pistons</v>
      </c>
      <c r="O577">
        <f t="shared" si="50"/>
        <v>124</v>
      </c>
      <c r="P577" s="8">
        <f t="shared" si="51"/>
        <v>5</v>
      </c>
      <c r="Q577" t="str">
        <f t="shared" si="52"/>
        <v>New York Knicks</v>
      </c>
      <c r="R577">
        <f t="shared" si="53"/>
        <v>119</v>
      </c>
      <c r="S577" s="3">
        <f t="shared" si="54"/>
        <v>-5</v>
      </c>
    </row>
    <row r="578" spans="1:19" x14ac:dyDescent="0.35">
      <c r="A578" s="1">
        <v>45670</v>
      </c>
      <c r="B578" t="s">
        <v>12</v>
      </c>
      <c r="C578" t="s">
        <v>50</v>
      </c>
      <c r="D578">
        <v>101</v>
      </c>
      <c r="E578" t="s">
        <v>59</v>
      </c>
      <c r="F578">
        <v>104</v>
      </c>
      <c r="G578" t="s">
        <v>69</v>
      </c>
      <c r="I578">
        <v>19165</v>
      </c>
      <c r="J578" t="s">
        <v>91</v>
      </c>
      <c r="K578" t="s">
        <v>142</v>
      </c>
      <c r="M578" t="str">
        <f>Table1[[#This Row],[Winner]]&amp;"/"&amp;Table1[[#This Row],[Lost]]</f>
        <v>Toronto Raptors/Golden State Warriors</v>
      </c>
      <c r="N578" t="str">
        <f t="shared" si="49"/>
        <v>Toronto Raptors</v>
      </c>
      <c r="O578">
        <f t="shared" si="50"/>
        <v>104</v>
      </c>
      <c r="P578" s="8">
        <f t="shared" si="51"/>
        <v>3</v>
      </c>
      <c r="Q578" t="str">
        <f t="shared" si="52"/>
        <v>Golden State Warriors</v>
      </c>
      <c r="R578">
        <f t="shared" si="53"/>
        <v>101</v>
      </c>
      <c r="S578" s="3">
        <f t="shared" si="54"/>
        <v>-3</v>
      </c>
    </row>
    <row r="579" spans="1:19" x14ac:dyDescent="0.35">
      <c r="A579" s="1">
        <v>45670</v>
      </c>
      <c r="B579" t="s">
        <v>15</v>
      </c>
      <c r="C579" t="s">
        <v>48</v>
      </c>
      <c r="D579">
        <v>118</v>
      </c>
      <c r="E579" t="s">
        <v>60</v>
      </c>
      <c r="F579">
        <v>120</v>
      </c>
      <c r="G579" t="s">
        <v>69</v>
      </c>
      <c r="I579">
        <v>18055</v>
      </c>
      <c r="J579" t="s">
        <v>79</v>
      </c>
      <c r="K579" t="s">
        <v>143</v>
      </c>
      <c r="M579" t="str">
        <f>Table1[[#This Row],[Winner]]&amp;"/"&amp;Table1[[#This Row],[Lost]]</f>
        <v>Houston Rockets/Memphis Grizzlies</v>
      </c>
      <c r="N579" t="str">
        <f t="shared" ref="N579:N642" si="55">IF(D579&gt;F579,C579,E579)</f>
        <v>Houston Rockets</v>
      </c>
      <c r="O579">
        <f t="shared" ref="O579:O642" si="56">IF(D579&gt;F579,D579,F579)</f>
        <v>120</v>
      </c>
      <c r="P579" s="8">
        <f t="shared" ref="P579:P642" si="57">O579-R579</f>
        <v>2</v>
      </c>
      <c r="Q579" t="str">
        <f t="shared" ref="Q579:Q642" si="58">IF(D579&gt;F579,E579,C579)</f>
        <v>Memphis Grizzlies</v>
      </c>
      <c r="R579">
        <f t="shared" ref="R579:R642" si="59">IF(D579&gt;F579,F579,D579)</f>
        <v>118</v>
      </c>
      <c r="S579" s="3">
        <f t="shared" ref="S579:S642" si="60">R579-O579</f>
        <v>-2</v>
      </c>
    </row>
    <row r="580" spans="1:19" x14ac:dyDescent="0.35">
      <c r="A580" s="1">
        <v>45670</v>
      </c>
      <c r="B580" t="s">
        <v>20</v>
      </c>
      <c r="C580" t="s">
        <v>58</v>
      </c>
      <c r="D580">
        <v>98</v>
      </c>
      <c r="E580" t="s">
        <v>57</v>
      </c>
      <c r="F580">
        <v>109</v>
      </c>
      <c r="G580" t="s">
        <v>69</v>
      </c>
      <c r="I580">
        <v>13119</v>
      </c>
      <c r="J580" t="s">
        <v>107</v>
      </c>
      <c r="K580" t="s">
        <v>146</v>
      </c>
      <c r="M580" t="str">
        <f>Table1[[#This Row],[Winner]]&amp;"/"&amp;Table1[[#This Row],[Lost]]</f>
        <v>Los Angeles Clippers/Miami Heat</v>
      </c>
      <c r="N580" t="str">
        <f t="shared" si="55"/>
        <v>Los Angeles Clippers</v>
      </c>
      <c r="O580">
        <f t="shared" si="56"/>
        <v>109</v>
      </c>
      <c r="P580" s="8">
        <f t="shared" si="57"/>
        <v>11</v>
      </c>
      <c r="Q580" t="str">
        <f t="shared" si="58"/>
        <v>Miami Heat</v>
      </c>
      <c r="R580">
        <f t="shared" si="59"/>
        <v>98</v>
      </c>
      <c r="S580" s="3">
        <f t="shared" si="60"/>
        <v>-11</v>
      </c>
    </row>
    <row r="581" spans="1:19" x14ac:dyDescent="0.35">
      <c r="A581" s="1">
        <v>45670</v>
      </c>
      <c r="B581" t="s">
        <v>20</v>
      </c>
      <c r="C581" t="s">
        <v>52</v>
      </c>
      <c r="D581">
        <v>126</v>
      </c>
      <c r="E581" t="s">
        <v>68</v>
      </c>
      <c r="F581">
        <v>102</v>
      </c>
      <c r="G581" t="s">
        <v>69</v>
      </c>
      <c r="I581">
        <v>18737</v>
      </c>
      <c r="J581" t="s">
        <v>109</v>
      </c>
      <c r="K581" t="s">
        <v>137</v>
      </c>
      <c r="M581" t="str">
        <f>Table1[[#This Row],[Winner]]&amp;"/"&amp;Table1[[#This Row],[Lost]]</f>
        <v>San Antonio Spurs/Los Angeles Lakers</v>
      </c>
      <c r="N581" t="str">
        <f t="shared" si="55"/>
        <v>San Antonio Spurs</v>
      </c>
      <c r="O581">
        <f t="shared" si="56"/>
        <v>126</v>
      </c>
      <c r="P581" s="8">
        <f t="shared" si="57"/>
        <v>24</v>
      </c>
      <c r="Q581" t="str">
        <f t="shared" si="58"/>
        <v>Los Angeles Lakers</v>
      </c>
      <c r="R581">
        <f t="shared" si="59"/>
        <v>102</v>
      </c>
      <c r="S581" s="3">
        <f t="shared" si="60"/>
        <v>-24</v>
      </c>
    </row>
    <row r="582" spans="1:19" x14ac:dyDescent="0.35">
      <c r="A582" s="1">
        <v>45671</v>
      </c>
      <c r="B582" t="s">
        <v>14</v>
      </c>
      <c r="C582" t="s">
        <v>45</v>
      </c>
      <c r="D582">
        <v>127</v>
      </c>
      <c r="E582" t="s">
        <v>41</v>
      </c>
      <c r="F582">
        <v>117</v>
      </c>
      <c r="G582" t="s">
        <v>69</v>
      </c>
      <c r="I582">
        <v>16035</v>
      </c>
      <c r="J582" t="s">
        <v>73</v>
      </c>
      <c r="K582" t="s">
        <v>162</v>
      </c>
      <c r="M582" t="str">
        <f>Table1[[#This Row],[Winner]]&amp;"/"&amp;Table1[[#This Row],[Lost]]</f>
        <v>Cleveland Cavaliers/Indiana Pacers</v>
      </c>
      <c r="N582" t="str">
        <f t="shared" si="55"/>
        <v>Cleveland Cavaliers</v>
      </c>
      <c r="O582">
        <f t="shared" si="56"/>
        <v>127</v>
      </c>
      <c r="P582" s="8">
        <f t="shared" si="57"/>
        <v>10</v>
      </c>
      <c r="Q582" t="str">
        <f t="shared" si="58"/>
        <v>Indiana Pacers</v>
      </c>
      <c r="R582">
        <f t="shared" si="59"/>
        <v>117</v>
      </c>
      <c r="S582" s="3">
        <f t="shared" si="60"/>
        <v>-10</v>
      </c>
    </row>
    <row r="583" spans="1:19" x14ac:dyDescent="0.35">
      <c r="A583" s="1">
        <v>45671</v>
      </c>
      <c r="B583" t="s">
        <v>14</v>
      </c>
      <c r="C583" t="s">
        <v>53</v>
      </c>
      <c r="D583">
        <v>118</v>
      </c>
      <c r="E583" t="s">
        <v>54</v>
      </c>
      <c r="F583">
        <v>102</v>
      </c>
      <c r="G583" t="s">
        <v>69</v>
      </c>
      <c r="I583">
        <v>19771</v>
      </c>
      <c r="J583" t="s">
        <v>110</v>
      </c>
      <c r="K583" t="s">
        <v>141</v>
      </c>
      <c r="M583" t="str">
        <f>Table1[[#This Row],[Winner]]&amp;"/"&amp;Table1[[#This Row],[Lost]]</f>
        <v>Oklahoma City Thunder/Philadelphia 76ers</v>
      </c>
      <c r="N583" t="str">
        <f t="shared" si="55"/>
        <v>Oklahoma City Thunder</v>
      </c>
      <c r="O583">
        <f t="shared" si="56"/>
        <v>118</v>
      </c>
      <c r="P583" s="8">
        <f t="shared" si="57"/>
        <v>16</v>
      </c>
      <c r="Q583" t="str">
        <f t="shared" si="58"/>
        <v>Philadelphia 76ers</v>
      </c>
      <c r="R583">
        <f t="shared" si="59"/>
        <v>102</v>
      </c>
      <c r="S583" s="3">
        <f t="shared" si="60"/>
        <v>-16</v>
      </c>
    </row>
    <row r="584" spans="1:19" x14ac:dyDescent="0.35">
      <c r="A584" s="1">
        <v>45671</v>
      </c>
      <c r="B584" t="s">
        <v>12</v>
      </c>
      <c r="C584" t="s">
        <v>49</v>
      </c>
      <c r="D584">
        <v>117</v>
      </c>
      <c r="E584" t="s">
        <v>63</v>
      </c>
      <c r="F584">
        <v>122</v>
      </c>
      <c r="G584" t="s">
        <v>69</v>
      </c>
      <c r="I584">
        <v>16221</v>
      </c>
      <c r="J584" t="s">
        <v>80</v>
      </c>
      <c r="K584" t="s">
        <v>139</v>
      </c>
      <c r="M584" t="str">
        <f>Table1[[#This Row],[Winner]]&amp;"/"&amp;Table1[[#This Row],[Lost]]</f>
        <v>Atlanta Hawks/Phoenix Suns</v>
      </c>
      <c r="N584" t="str">
        <f t="shared" si="55"/>
        <v>Atlanta Hawks</v>
      </c>
      <c r="O584">
        <f t="shared" si="56"/>
        <v>122</v>
      </c>
      <c r="P584" s="8">
        <f t="shared" si="57"/>
        <v>5</v>
      </c>
      <c r="Q584" t="str">
        <f t="shared" si="58"/>
        <v>Phoenix Suns</v>
      </c>
      <c r="R584">
        <f t="shared" si="59"/>
        <v>117</v>
      </c>
      <c r="S584" s="3">
        <f t="shared" si="60"/>
        <v>-5</v>
      </c>
    </row>
    <row r="585" spans="1:19" x14ac:dyDescent="0.35">
      <c r="A585" s="1">
        <v>45671</v>
      </c>
      <c r="B585" t="s">
        <v>15</v>
      </c>
      <c r="C585" t="s">
        <v>56</v>
      </c>
      <c r="D585">
        <v>119</v>
      </c>
      <c r="E585" t="s">
        <v>47</v>
      </c>
      <c r="F585">
        <v>113</v>
      </c>
      <c r="G585" t="s">
        <v>69</v>
      </c>
      <c r="I585">
        <v>17210</v>
      </c>
      <c r="J585" t="s">
        <v>80</v>
      </c>
      <c r="K585" t="s">
        <v>159</v>
      </c>
      <c r="M585" t="str">
        <f>Table1[[#This Row],[Winner]]&amp;"/"&amp;Table1[[#This Row],[Lost]]</f>
        <v>New Orleans Pelicans/Chicago Bulls</v>
      </c>
      <c r="N585" t="str">
        <f t="shared" si="55"/>
        <v>New Orleans Pelicans</v>
      </c>
      <c r="O585">
        <f t="shared" si="56"/>
        <v>119</v>
      </c>
      <c r="P585" s="8">
        <f t="shared" si="57"/>
        <v>6</v>
      </c>
      <c r="Q585" t="str">
        <f t="shared" si="58"/>
        <v>Chicago Bulls</v>
      </c>
      <c r="R585">
        <f t="shared" si="59"/>
        <v>113</v>
      </c>
      <c r="S585" s="3">
        <f t="shared" si="60"/>
        <v>-6</v>
      </c>
    </row>
    <row r="586" spans="1:19" x14ac:dyDescent="0.35">
      <c r="A586" s="1">
        <v>45671</v>
      </c>
      <c r="B586" t="s">
        <v>15</v>
      </c>
      <c r="C586" t="s">
        <v>62</v>
      </c>
      <c r="D586">
        <v>115</v>
      </c>
      <c r="E586" t="s">
        <v>44</v>
      </c>
      <c r="F586">
        <v>130</v>
      </c>
      <c r="G586" t="s">
        <v>69</v>
      </c>
      <c r="I586">
        <v>17341</v>
      </c>
      <c r="J586" t="s">
        <v>106</v>
      </c>
      <c r="K586" t="s">
        <v>155</v>
      </c>
      <c r="M586" t="str">
        <f>Table1[[#This Row],[Winner]]&amp;"/"&amp;Table1[[#This Row],[Lost]]</f>
        <v>Milwaukee Bucks/Sacramento Kings</v>
      </c>
      <c r="N586" t="str">
        <f t="shared" si="55"/>
        <v>Milwaukee Bucks</v>
      </c>
      <c r="O586">
        <f t="shared" si="56"/>
        <v>130</v>
      </c>
      <c r="P586" s="8">
        <f t="shared" si="57"/>
        <v>15</v>
      </c>
      <c r="Q586" t="str">
        <f t="shared" si="58"/>
        <v>Sacramento Kings</v>
      </c>
      <c r="R586">
        <f t="shared" si="59"/>
        <v>115</v>
      </c>
      <c r="S586" s="3">
        <f t="shared" si="60"/>
        <v>-15</v>
      </c>
    </row>
    <row r="587" spans="1:19" x14ac:dyDescent="0.35">
      <c r="A587" s="1">
        <v>45671</v>
      </c>
      <c r="B587" t="s">
        <v>17</v>
      </c>
      <c r="C587" t="s">
        <v>65</v>
      </c>
      <c r="D587">
        <v>118</v>
      </c>
      <c r="E587" t="s">
        <v>61</v>
      </c>
      <c r="F587">
        <v>99</v>
      </c>
      <c r="G587" t="s">
        <v>69</v>
      </c>
      <c r="I587">
        <v>19798</v>
      </c>
      <c r="J587" t="s">
        <v>82</v>
      </c>
      <c r="K587" t="s">
        <v>149</v>
      </c>
      <c r="M587" t="str">
        <f>Table1[[#This Row],[Winner]]&amp;"/"&amp;Table1[[#This Row],[Lost]]</f>
        <v>Denver Nuggets/Dallas Mavericks</v>
      </c>
      <c r="N587" t="str">
        <f t="shared" si="55"/>
        <v>Denver Nuggets</v>
      </c>
      <c r="O587">
        <f t="shared" si="56"/>
        <v>118</v>
      </c>
      <c r="P587" s="8">
        <f t="shared" si="57"/>
        <v>19</v>
      </c>
      <c r="Q587" t="str">
        <f t="shared" si="58"/>
        <v>Dallas Mavericks</v>
      </c>
      <c r="R587">
        <f t="shared" si="59"/>
        <v>99</v>
      </c>
      <c r="S587" s="3">
        <f t="shared" si="60"/>
        <v>-19</v>
      </c>
    </row>
    <row r="588" spans="1:19" x14ac:dyDescent="0.35">
      <c r="A588" s="1">
        <v>45671</v>
      </c>
      <c r="B588" t="s">
        <v>13</v>
      </c>
      <c r="C588" t="s">
        <v>42</v>
      </c>
      <c r="D588">
        <v>132</v>
      </c>
      <c r="E588" t="s">
        <v>67</v>
      </c>
      <c r="F588">
        <v>114</v>
      </c>
      <c r="G588" t="s">
        <v>69</v>
      </c>
      <c r="I588">
        <v>16127</v>
      </c>
      <c r="J588" t="s">
        <v>88</v>
      </c>
      <c r="K588" t="s">
        <v>147</v>
      </c>
      <c r="M588" t="str">
        <f>Table1[[#This Row],[Winner]]&amp;"/"&amp;Table1[[#This Row],[Lost]]</f>
        <v>Brooklyn Nets/Portland Trail Blazers</v>
      </c>
      <c r="N588" t="str">
        <f t="shared" si="55"/>
        <v>Brooklyn Nets</v>
      </c>
      <c r="O588">
        <f t="shared" si="56"/>
        <v>132</v>
      </c>
      <c r="P588" s="8">
        <f t="shared" si="57"/>
        <v>18</v>
      </c>
      <c r="Q588" t="str">
        <f t="shared" si="58"/>
        <v>Portland Trail Blazers</v>
      </c>
      <c r="R588">
        <f t="shared" si="59"/>
        <v>114</v>
      </c>
      <c r="S588" s="3">
        <f t="shared" si="60"/>
        <v>-18</v>
      </c>
    </row>
    <row r="589" spans="1:19" x14ac:dyDescent="0.35">
      <c r="A589" s="1">
        <v>45672</v>
      </c>
      <c r="B589" t="s">
        <v>14</v>
      </c>
      <c r="C589" t="s">
        <v>39</v>
      </c>
      <c r="D589">
        <v>125</v>
      </c>
      <c r="E589" t="s">
        <v>54</v>
      </c>
      <c r="F589">
        <v>119</v>
      </c>
      <c r="G589" t="s">
        <v>69</v>
      </c>
      <c r="H589" t="s">
        <v>70</v>
      </c>
      <c r="I589">
        <v>20088</v>
      </c>
      <c r="J589" t="s">
        <v>123</v>
      </c>
      <c r="K589" t="s">
        <v>141</v>
      </c>
      <c r="M589" t="str">
        <f>Table1[[#This Row],[Winner]]&amp;"/"&amp;Table1[[#This Row],[Lost]]</f>
        <v>New York Knicks/Philadelphia 76ers</v>
      </c>
      <c r="N589" t="str">
        <f t="shared" si="55"/>
        <v>New York Knicks</v>
      </c>
      <c r="O589">
        <f t="shared" si="56"/>
        <v>125</v>
      </c>
      <c r="P589" s="8">
        <f t="shared" si="57"/>
        <v>6</v>
      </c>
      <c r="Q589" t="str">
        <f t="shared" si="58"/>
        <v>Philadelphia 76ers</v>
      </c>
      <c r="R589">
        <f t="shared" si="59"/>
        <v>119</v>
      </c>
      <c r="S589" s="3">
        <f t="shared" si="60"/>
        <v>-6</v>
      </c>
    </row>
    <row r="590" spans="1:19" x14ac:dyDescent="0.35">
      <c r="A590" s="1">
        <v>45672</v>
      </c>
      <c r="B590" t="s">
        <v>12</v>
      </c>
      <c r="C590" t="s">
        <v>51</v>
      </c>
      <c r="D590">
        <v>97</v>
      </c>
      <c r="E590" t="s">
        <v>59</v>
      </c>
      <c r="F590">
        <v>110</v>
      </c>
      <c r="G590" t="s">
        <v>69</v>
      </c>
      <c r="I590">
        <v>18566</v>
      </c>
      <c r="J590" t="s">
        <v>92</v>
      </c>
      <c r="K590" t="s">
        <v>142</v>
      </c>
      <c r="M590" t="str">
        <f>Table1[[#This Row],[Winner]]&amp;"/"&amp;Table1[[#This Row],[Lost]]</f>
        <v>Toronto Raptors/Boston Celtics</v>
      </c>
      <c r="N590" t="str">
        <f t="shared" si="55"/>
        <v>Toronto Raptors</v>
      </c>
      <c r="O590">
        <f t="shared" si="56"/>
        <v>110</v>
      </c>
      <c r="P590" s="8">
        <f t="shared" si="57"/>
        <v>13</v>
      </c>
      <c r="Q590" t="str">
        <f t="shared" si="58"/>
        <v>Boston Celtics</v>
      </c>
      <c r="R590">
        <f t="shared" si="59"/>
        <v>97</v>
      </c>
      <c r="S590" s="3">
        <f t="shared" si="60"/>
        <v>-13</v>
      </c>
    </row>
    <row r="591" spans="1:19" x14ac:dyDescent="0.35">
      <c r="A591" s="1">
        <v>45672</v>
      </c>
      <c r="B591" t="s">
        <v>15</v>
      </c>
      <c r="C591" t="s">
        <v>63</v>
      </c>
      <c r="D591">
        <v>110</v>
      </c>
      <c r="E591" t="s">
        <v>47</v>
      </c>
      <c r="F591">
        <v>94</v>
      </c>
      <c r="G591" t="s">
        <v>69</v>
      </c>
      <c r="I591">
        <v>17692</v>
      </c>
      <c r="J591" t="s">
        <v>112</v>
      </c>
      <c r="K591" t="s">
        <v>159</v>
      </c>
      <c r="M591" t="str">
        <f>Table1[[#This Row],[Winner]]&amp;"/"&amp;Table1[[#This Row],[Lost]]</f>
        <v>Atlanta Hawks/Chicago Bulls</v>
      </c>
      <c r="N591" t="str">
        <f t="shared" si="55"/>
        <v>Atlanta Hawks</v>
      </c>
      <c r="O591">
        <f t="shared" si="56"/>
        <v>110</v>
      </c>
      <c r="P591" s="8">
        <f t="shared" si="57"/>
        <v>16</v>
      </c>
      <c r="Q591" t="str">
        <f t="shared" si="58"/>
        <v>Chicago Bulls</v>
      </c>
      <c r="R591">
        <f t="shared" si="59"/>
        <v>94</v>
      </c>
      <c r="S591" s="3">
        <f t="shared" si="60"/>
        <v>-16</v>
      </c>
    </row>
    <row r="592" spans="1:19" x14ac:dyDescent="0.35">
      <c r="A592" s="1">
        <v>45672</v>
      </c>
      <c r="B592" t="s">
        <v>15</v>
      </c>
      <c r="C592" t="s">
        <v>43</v>
      </c>
      <c r="D592">
        <v>93</v>
      </c>
      <c r="E592" t="s">
        <v>44</v>
      </c>
      <c r="F592">
        <v>122</v>
      </c>
      <c r="G592" t="s">
        <v>69</v>
      </c>
      <c r="I592">
        <v>17341</v>
      </c>
      <c r="J592" t="s">
        <v>88</v>
      </c>
      <c r="K592" t="s">
        <v>155</v>
      </c>
      <c r="M592" t="str">
        <f>Table1[[#This Row],[Winner]]&amp;"/"&amp;Table1[[#This Row],[Lost]]</f>
        <v>Milwaukee Bucks/Orlando Magic</v>
      </c>
      <c r="N592" t="str">
        <f t="shared" si="55"/>
        <v>Milwaukee Bucks</v>
      </c>
      <c r="O592">
        <f t="shared" si="56"/>
        <v>122</v>
      </c>
      <c r="P592" s="8">
        <f t="shared" si="57"/>
        <v>29</v>
      </c>
      <c r="Q592" t="str">
        <f t="shared" si="58"/>
        <v>Orlando Magic</v>
      </c>
      <c r="R592">
        <f t="shared" si="59"/>
        <v>93</v>
      </c>
      <c r="S592" s="3">
        <f t="shared" si="60"/>
        <v>-29</v>
      </c>
    </row>
    <row r="593" spans="1:19" x14ac:dyDescent="0.35">
      <c r="A593" s="1">
        <v>45672</v>
      </c>
      <c r="B593" t="s">
        <v>15</v>
      </c>
      <c r="C593" t="s">
        <v>61</v>
      </c>
      <c r="D593">
        <v>116</v>
      </c>
      <c r="E593" t="s">
        <v>56</v>
      </c>
      <c r="F593">
        <v>119</v>
      </c>
      <c r="G593" t="s">
        <v>69</v>
      </c>
      <c r="I593">
        <v>16488</v>
      </c>
      <c r="J593" t="s">
        <v>88</v>
      </c>
      <c r="K593" t="s">
        <v>144</v>
      </c>
      <c r="M593" t="str">
        <f>Table1[[#This Row],[Winner]]&amp;"/"&amp;Table1[[#This Row],[Lost]]</f>
        <v>New Orleans Pelicans/Dallas Mavericks</v>
      </c>
      <c r="N593" t="str">
        <f t="shared" si="55"/>
        <v>New Orleans Pelicans</v>
      </c>
      <c r="O593">
        <f t="shared" si="56"/>
        <v>119</v>
      </c>
      <c r="P593" s="8">
        <f t="shared" si="57"/>
        <v>3</v>
      </c>
      <c r="Q593" t="str">
        <f t="shared" si="58"/>
        <v>Dallas Mavericks</v>
      </c>
      <c r="R593">
        <f t="shared" si="59"/>
        <v>116</v>
      </c>
      <c r="S593" s="3">
        <f t="shared" si="60"/>
        <v>-3</v>
      </c>
    </row>
    <row r="594" spans="1:19" x14ac:dyDescent="0.35">
      <c r="A594" s="1">
        <v>45672</v>
      </c>
      <c r="B594" t="s">
        <v>15</v>
      </c>
      <c r="C594" t="s">
        <v>48</v>
      </c>
      <c r="D594">
        <v>129</v>
      </c>
      <c r="E594" t="s">
        <v>52</v>
      </c>
      <c r="F594">
        <v>115</v>
      </c>
      <c r="G594" t="s">
        <v>69</v>
      </c>
      <c r="I594">
        <v>18354</v>
      </c>
      <c r="J594" t="s">
        <v>106</v>
      </c>
      <c r="K594" t="s">
        <v>160</v>
      </c>
      <c r="M594" t="str">
        <f>Table1[[#This Row],[Winner]]&amp;"/"&amp;Table1[[#This Row],[Lost]]</f>
        <v>Memphis Grizzlies/San Antonio Spurs</v>
      </c>
      <c r="N594" t="str">
        <f t="shared" si="55"/>
        <v>Memphis Grizzlies</v>
      </c>
      <c r="O594">
        <f t="shared" si="56"/>
        <v>129</v>
      </c>
      <c r="P594" s="8">
        <f t="shared" si="57"/>
        <v>14</v>
      </c>
      <c r="Q594" t="str">
        <f t="shared" si="58"/>
        <v>San Antonio Spurs</v>
      </c>
      <c r="R594">
        <f t="shared" si="59"/>
        <v>115</v>
      </c>
      <c r="S594" s="3">
        <f t="shared" si="60"/>
        <v>-14</v>
      </c>
    </row>
    <row r="595" spans="1:19" x14ac:dyDescent="0.35">
      <c r="A595" s="1">
        <v>45672</v>
      </c>
      <c r="B595" t="s">
        <v>16</v>
      </c>
      <c r="C595" t="s">
        <v>60</v>
      </c>
      <c r="D595">
        <v>128</v>
      </c>
      <c r="E595" t="s">
        <v>65</v>
      </c>
      <c r="F595">
        <v>108</v>
      </c>
      <c r="G595" t="s">
        <v>69</v>
      </c>
      <c r="I595">
        <v>19837</v>
      </c>
      <c r="J595" t="s">
        <v>89</v>
      </c>
      <c r="K595" t="s">
        <v>151</v>
      </c>
      <c r="M595" t="str">
        <f>Table1[[#This Row],[Winner]]&amp;"/"&amp;Table1[[#This Row],[Lost]]</f>
        <v>Houston Rockets/Denver Nuggets</v>
      </c>
      <c r="N595" t="str">
        <f t="shared" si="55"/>
        <v>Houston Rockets</v>
      </c>
      <c r="O595">
        <f t="shared" si="56"/>
        <v>128</v>
      </c>
      <c r="P595" s="8">
        <f t="shared" si="57"/>
        <v>20</v>
      </c>
      <c r="Q595" t="str">
        <f t="shared" si="58"/>
        <v>Denver Nuggets</v>
      </c>
      <c r="R595">
        <f t="shared" si="59"/>
        <v>108</v>
      </c>
      <c r="S595" s="3">
        <f t="shared" si="60"/>
        <v>-20</v>
      </c>
    </row>
    <row r="596" spans="1:19" x14ac:dyDescent="0.35">
      <c r="A596" s="1">
        <v>45672</v>
      </c>
      <c r="B596" t="s">
        <v>16</v>
      </c>
      <c r="C596" t="s">
        <v>46</v>
      </c>
      <c r="D596">
        <v>117</v>
      </c>
      <c r="E596" t="s">
        <v>66</v>
      </c>
      <c r="F596">
        <v>112</v>
      </c>
      <c r="G596" t="s">
        <v>69</v>
      </c>
      <c r="I596">
        <v>18175</v>
      </c>
      <c r="J596" t="s">
        <v>92</v>
      </c>
      <c r="K596" t="s">
        <v>145</v>
      </c>
      <c r="M596" t="str">
        <f>Table1[[#This Row],[Winner]]&amp;"/"&amp;Table1[[#This Row],[Lost]]</f>
        <v>Charlotte Hornets/Utah Jazz</v>
      </c>
      <c r="N596" t="str">
        <f t="shared" si="55"/>
        <v>Charlotte Hornets</v>
      </c>
      <c r="O596">
        <f t="shared" si="56"/>
        <v>117</v>
      </c>
      <c r="P596" s="8">
        <f t="shared" si="57"/>
        <v>5</v>
      </c>
      <c r="Q596" t="str">
        <f t="shared" si="58"/>
        <v>Utah Jazz</v>
      </c>
      <c r="R596">
        <f t="shared" si="59"/>
        <v>112</v>
      </c>
      <c r="S596" s="3">
        <f t="shared" si="60"/>
        <v>-5</v>
      </c>
    </row>
    <row r="597" spans="1:19" x14ac:dyDescent="0.35">
      <c r="A597" s="1">
        <v>45672</v>
      </c>
      <c r="B597" t="s">
        <v>17</v>
      </c>
      <c r="C597" t="s">
        <v>50</v>
      </c>
      <c r="D597">
        <v>116</v>
      </c>
      <c r="E597" t="s">
        <v>40</v>
      </c>
      <c r="F597">
        <v>115</v>
      </c>
      <c r="G597" t="s">
        <v>69</v>
      </c>
      <c r="I597">
        <v>18978</v>
      </c>
      <c r="J597" t="s">
        <v>123</v>
      </c>
      <c r="K597" t="s">
        <v>158</v>
      </c>
      <c r="M597" t="str">
        <f>Table1[[#This Row],[Winner]]&amp;"/"&amp;Table1[[#This Row],[Lost]]</f>
        <v>Golden State Warriors/Minnesota Timberwolves</v>
      </c>
      <c r="N597" t="str">
        <f t="shared" si="55"/>
        <v>Golden State Warriors</v>
      </c>
      <c r="O597">
        <f t="shared" si="56"/>
        <v>116</v>
      </c>
      <c r="P597" s="8">
        <f t="shared" si="57"/>
        <v>1</v>
      </c>
      <c r="Q597" t="str">
        <f t="shared" si="58"/>
        <v>Minnesota Timberwolves</v>
      </c>
      <c r="R597">
        <f t="shared" si="59"/>
        <v>115</v>
      </c>
      <c r="S597" s="3">
        <f t="shared" si="60"/>
        <v>-1</v>
      </c>
    </row>
    <row r="598" spans="1:19" x14ac:dyDescent="0.35">
      <c r="A598" s="1">
        <v>45672</v>
      </c>
      <c r="B598" t="s">
        <v>13</v>
      </c>
      <c r="C598" t="s">
        <v>58</v>
      </c>
      <c r="D598">
        <v>108</v>
      </c>
      <c r="E598" t="s">
        <v>68</v>
      </c>
      <c r="F598">
        <v>117</v>
      </c>
      <c r="G598" t="s">
        <v>69</v>
      </c>
      <c r="I598">
        <v>17005</v>
      </c>
      <c r="J598" t="s">
        <v>111</v>
      </c>
      <c r="K598" t="s">
        <v>137</v>
      </c>
      <c r="M598" t="str">
        <f>Table1[[#This Row],[Winner]]&amp;"/"&amp;Table1[[#This Row],[Lost]]</f>
        <v>Los Angeles Lakers/Miami Heat</v>
      </c>
      <c r="N598" t="str">
        <f t="shared" si="55"/>
        <v>Los Angeles Lakers</v>
      </c>
      <c r="O598">
        <f t="shared" si="56"/>
        <v>117</v>
      </c>
      <c r="P598" s="8">
        <f t="shared" si="57"/>
        <v>9</v>
      </c>
      <c r="Q598" t="str">
        <f t="shared" si="58"/>
        <v>Miami Heat</v>
      </c>
      <c r="R598">
        <f t="shared" si="59"/>
        <v>108</v>
      </c>
      <c r="S598" s="3">
        <f t="shared" si="60"/>
        <v>-9</v>
      </c>
    </row>
    <row r="599" spans="1:19" x14ac:dyDescent="0.35">
      <c r="A599" s="1">
        <v>45672</v>
      </c>
      <c r="B599" t="s">
        <v>20</v>
      </c>
      <c r="C599" t="s">
        <v>42</v>
      </c>
      <c r="D599">
        <v>67</v>
      </c>
      <c r="E599" t="s">
        <v>57</v>
      </c>
      <c r="F599">
        <v>126</v>
      </c>
      <c r="G599" t="s">
        <v>69</v>
      </c>
      <c r="I599">
        <v>13091</v>
      </c>
      <c r="J599" t="s">
        <v>82</v>
      </c>
      <c r="K599" t="s">
        <v>146</v>
      </c>
      <c r="M599" t="str">
        <f>Table1[[#This Row],[Winner]]&amp;"/"&amp;Table1[[#This Row],[Lost]]</f>
        <v>Los Angeles Clippers/Brooklyn Nets</v>
      </c>
      <c r="N599" t="str">
        <f t="shared" si="55"/>
        <v>Los Angeles Clippers</v>
      </c>
      <c r="O599">
        <f t="shared" si="56"/>
        <v>126</v>
      </c>
      <c r="P599" s="8">
        <f t="shared" si="57"/>
        <v>59</v>
      </c>
      <c r="Q599" t="str">
        <f t="shared" si="58"/>
        <v>Brooklyn Nets</v>
      </c>
      <c r="R599">
        <f t="shared" si="59"/>
        <v>67</v>
      </c>
      <c r="S599" s="3">
        <f t="shared" si="60"/>
        <v>-59</v>
      </c>
    </row>
    <row r="600" spans="1:19" x14ac:dyDescent="0.35">
      <c r="A600" s="1">
        <v>45673</v>
      </c>
      <c r="B600" t="s">
        <v>14</v>
      </c>
      <c r="C600" t="s">
        <v>41</v>
      </c>
      <c r="D600">
        <v>111</v>
      </c>
      <c r="E600" t="s">
        <v>55</v>
      </c>
      <c r="F600">
        <v>100</v>
      </c>
      <c r="G600" t="s">
        <v>69</v>
      </c>
      <c r="I600">
        <v>16366</v>
      </c>
      <c r="J600" t="s">
        <v>90</v>
      </c>
      <c r="K600" t="s">
        <v>138</v>
      </c>
      <c r="M600" t="str">
        <f>Table1[[#This Row],[Winner]]&amp;"/"&amp;Table1[[#This Row],[Lost]]</f>
        <v>Indiana Pacers/Detroit Pistons</v>
      </c>
      <c r="N600" t="str">
        <f t="shared" si="55"/>
        <v>Indiana Pacers</v>
      </c>
      <c r="O600">
        <f t="shared" si="56"/>
        <v>111</v>
      </c>
      <c r="P600" s="8">
        <f t="shared" si="57"/>
        <v>11</v>
      </c>
      <c r="Q600" t="str">
        <f t="shared" si="58"/>
        <v>Detroit Pistons</v>
      </c>
      <c r="R600">
        <f t="shared" si="59"/>
        <v>100</v>
      </c>
      <c r="S600" s="3">
        <f t="shared" si="60"/>
        <v>-11</v>
      </c>
    </row>
    <row r="601" spans="1:19" x14ac:dyDescent="0.35">
      <c r="A601" s="1">
        <v>45673</v>
      </c>
      <c r="B601" t="s">
        <v>14</v>
      </c>
      <c r="C601" t="s">
        <v>49</v>
      </c>
      <c r="D601">
        <v>130</v>
      </c>
      <c r="E601" t="s">
        <v>64</v>
      </c>
      <c r="F601">
        <v>123</v>
      </c>
      <c r="G601" t="s">
        <v>69</v>
      </c>
      <c r="I601">
        <v>15792</v>
      </c>
      <c r="J601" t="s">
        <v>94</v>
      </c>
      <c r="K601" t="s">
        <v>148</v>
      </c>
      <c r="M601" t="str">
        <f>Table1[[#This Row],[Winner]]&amp;"/"&amp;Table1[[#This Row],[Lost]]</f>
        <v>Phoenix Suns/Washington Wizards</v>
      </c>
      <c r="N601" t="str">
        <f t="shared" si="55"/>
        <v>Phoenix Suns</v>
      </c>
      <c r="O601">
        <f t="shared" si="56"/>
        <v>130</v>
      </c>
      <c r="P601" s="8">
        <f t="shared" si="57"/>
        <v>7</v>
      </c>
      <c r="Q601" t="str">
        <f t="shared" si="58"/>
        <v>Washington Wizards</v>
      </c>
      <c r="R601">
        <f t="shared" si="59"/>
        <v>123</v>
      </c>
      <c r="S601" s="3">
        <f t="shared" si="60"/>
        <v>-7</v>
      </c>
    </row>
    <row r="602" spans="1:19" x14ac:dyDescent="0.35">
      <c r="A602" s="1">
        <v>45673</v>
      </c>
      <c r="B602" t="s">
        <v>12</v>
      </c>
      <c r="C602" t="s">
        <v>45</v>
      </c>
      <c r="D602">
        <v>114</v>
      </c>
      <c r="E602" t="s">
        <v>53</v>
      </c>
      <c r="F602">
        <v>134</v>
      </c>
      <c r="G602" t="s">
        <v>69</v>
      </c>
      <c r="I602">
        <v>18203</v>
      </c>
      <c r="J602" t="s">
        <v>91</v>
      </c>
      <c r="K602" t="s">
        <v>164</v>
      </c>
      <c r="M602" t="str">
        <f>Table1[[#This Row],[Winner]]&amp;"/"&amp;Table1[[#This Row],[Lost]]</f>
        <v>Oklahoma City Thunder/Cleveland Cavaliers</v>
      </c>
      <c r="N602" t="str">
        <f t="shared" si="55"/>
        <v>Oklahoma City Thunder</v>
      </c>
      <c r="O602">
        <f t="shared" si="56"/>
        <v>134</v>
      </c>
      <c r="P602" s="8">
        <f t="shared" si="57"/>
        <v>20</v>
      </c>
      <c r="Q602" t="str">
        <f t="shared" si="58"/>
        <v>Cleveland Cavaliers</v>
      </c>
      <c r="R602">
        <f t="shared" si="59"/>
        <v>114</v>
      </c>
      <c r="S602" s="3">
        <f t="shared" si="60"/>
        <v>-20</v>
      </c>
    </row>
    <row r="603" spans="1:19" x14ac:dyDescent="0.35">
      <c r="A603" s="1">
        <v>45673</v>
      </c>
      <c r="B603" t="s">
        <v>13</v>
      </c>
      <c r="C603" t="s">
        <v>57</v>
      </c>
      <c r="D603">
        <v>118</v>
      </c>
      <c r="E603" t="s">
        <v>67</v>
      </c>
      <c r="F603">
        <v>89</v>
      </c>
      <c r="G603" t="s">
        <v>69</v>
      </c>
      <c r="I603">
        <v>16374</v>
      </c>
      <c r="J603" t="s">
        <v>92</v>
      </c>
      <c r="K603" t="s">
        <v>147</v>
      </c>
      <c r="M603" t="str">
        <f>Table1[[#This Row],[Winner]]&amp;"/"&amp;Table1[[#This Row],[Lost]]</f>
        <v>Los Angeles Clippers/Portland Trail Blazers</v>
      </c>
      <c r="N603" t="str">
        <f t="shared" si="55"/>
        <v>Los Angeles Clippers</v>
      </c>
      <c r="O603">
        <f t="shared" si="56"/>
        <v>118</v>
      </c>
      <c r="P603" s="8">
        <f t="shared" si="57"/>
        <v>29</v>
      </c>
      <c r="Q603" t="str">
        <f t="shared" si="58"/>
        <v>Portland Trail Blazers</v>
      </c>
      <c r="R603">
        <f t="shared" si="59"/>
        <v>89</v>
      </c>
      <c r="S603" s="3">
        <f t="shared" si="60"/>
        <v>-29</v>
      </c>
    </row>
    <row r="604" spans="1:19" x14ac:dyDescent="0.35">
      <c r="A604" s="1">
        <v>45673</v>
      </c>
      <c r="B604" t="s">
        <v>13</v>
      </c>
      <c r="C604" t="s">
        <v>60</v>
      </c>
      <c r="D604">
        <v>127</v>
      </c>
      <c r="E604" t="s">
        <v>62</v>
      </c>
      <c r="F604">
        <v>132</v>
      </c>
      <c r="G604" t="s">
        <v>69</v>
      </c>
      <c r="I604">
        <v>18227</v>
      </c>
      <c r="J604" t="s">
        <v>87</v>
      </c>
      <c r="K604" t="s">
        <v>150</v>
      </c>
      <c r="M604" t="str">
        <f>Table1[[#This Row],[Winner]]&amp;"/"&amp;Table1[[#This Row],[Lost]]</f>
        <v>Sacramento Kings/Houston Rockets</v>
      </c>
      <c r="N604" t="str">
        <f t="shared" si="55"/>
        <v>Sacramento Kings</v>
      </c>
      <c r="O604">
        <f t="shared" si="56"/>
        <v>132</v>
      </c>
      <c r="P604" s="8">
        <f t="shared" si="57"/>
        <v>5</v>
      </c>
      <c r="Q604" t="str">
        <f t="shared" si="58"/>
        <v>Houston Rockets</v>
      </c>
      <c r="R604">
        <f t="shared" si="59"/>
        <v>127</v>
      </c>
      <c r="S604" s="3">
        <f t="shared" si="60"/>
        <v>-5</v>
      </c>
    </row>
    <row r="605" spans="1:19" x14ac:dyDescent="0.35">
      <c r="A605" s="1">
        <v>45674</v>
      </c>
      <c r="B605" t="s">
        <v>14</v>
      </c>
      <c r="C605" t="s">
        <v>43</v>
      </c>
      <c r="D605">
        <v>94</v>
      </c>
      <c r="E605" t="s">
        <v>51</v>
      </c>
      <c r="F605">
        <v>121</v>
      </c>
      <c r="G605" t="s">
        <v>69</v>
      </c>
      <c r="I605">
        <v>19156</v>
      </c>
      <c r="J605" t="s">
        <v>74</v>
      </c>
      <c r="K605" t="s">
        <v>136</v>
      </c>
      <c r="M605" t="str">
        <f>Table1[[#This Row],[Winner]]&amp;"/"&amp;Table1[[#This Row],[Lost]]</f>
        <v>Boston Celtics/Orlando Magic</v>
      </c>
      <c r="N605" t="str">
        <f t="shared" si="55"/>
        <v>Boston Celtics</v>
      </c>
      <c r="O605">
        <f t="shared" si="56"/>
        <v>121</v>
      </c>
      <c r="P605" s="8">
        <f t="shared" si="57"/>
        <v>27</v>
      </c>
      <c r="Q605" t="str">
        <f t="shared" si="58"/>
        <v>Orlando Magic</v>
      </c>
      <c r="R605">
        <f t="shared" si="59"/>
        <v>94</v>
      </c>
      <c r="S605" s="3">
        <f t="shared" si="60"/>
        <v>-27</v>
      </c>
    </row>
    <row r="606" spans="1:19" x14ac:dyDescent="0.35">
      <c r="A606" s="1">
        <v>45674</v>
      </c>
      <c r="B606" t="s">
        <v>12</v>
      </c>
      <c r="C606" t="s">
        <v>40</v>
      </c>
      <c r="D606">
        <v>116</v>
      </c>
      <c r="E606" t="s">
        <v>39</v>
      </c>
      <c r="F606">
        <v>99</v>
      </c>
      <c r="G606" t="s">
        <v>69</v>
      </c>
      <c r="I606">
        <v>19812</v>
      </c>
      <c r="J606" t="s">
        <v>89</v>
      </c>
      <c r="K606" t="s">
        <v>154</v>
      </c>
      <c r="M606" t="str">
        <f>Table1[[#This Row],[Winner]]&amp;"/"&amp;Table1[[#This Row],[Lost]]</f>
        <v>Minnesota Timberwolves/New York Knicks</v>
      </c>
      <c r="N606" t="str">
        <f t="shared" si="55"/>
        <v>Minnesota Timberwolves</v>
      </c>
      <c r="O606">
        <f t="shared" si="56"/>
        <v>116</v>
      </c>
      <c r="P606" s="8">
        <f t="shared" si="57"/>
        <v>17</v>
      </c>
      <c r="Q606" t="str">
        <f t="shared" si="58"/>
        <v>New York Knicks</v>
      </c>
      <c r="R606">
        <f t="shared" si="59"/>
        <v>99</v>
      </c>
      <c r="S606" s="3">
        <f t="shared" si="60"/>
        <v>-17</v>
      </c>
    </row>
    <row r="607" spans="1:19" x14ac:dyDescent="0.35">
      <c r="A607" s="1">
        <v>45674</v>
      </c>
      <c r="B607" t="s">
        <v>15</v>
      </c>
      <c r="C607" t="s">
        <v>46</v>
      </c>
      <c r="D607">
        <v>125</v>
      </c>
      <c r="E607" t="s">
        <v>47</v>
      </c>
      <c r="F607">
        <v>123</v>
      </c>
      <c r="G607" t="s">
        <v>69</v>
      </c>
      <c r="I607">
        <v>20598</v>
      </c>
      <c r="J607" t="s">
        <v>80</v>
      </c>
      <c r="K607" t="s">
        <v>159</v>
      </c>
      <c r="M607" t="str">
        <f>Table1[[#This Row],[Winner]]&amp;"/"&amp;Table1[[#This Row],[Lost]]</f>
        <v>Charlotte Hornets/Chicago Bulls</v>
      </c>
      <c r="N607" t="str">
        <f t="shared" si="55"/>
        <v>Charlotte Hornets</v>
      </c>
      <c r="O607">
        <f t="shared" si="56"/>
        <v>125</v>
      </c>
      <c r="P607" s="8">
        <f t="shared" si="57"/>
        <v>2</v>
      </c>
      <c r="Q607" t="str">
        <f t="shared" si="58"/>
        <v>Chicago Bulls</v>
      </c>
      <c r="R607">
        <f t="shared" si="59"/>
        <v>123</v>
      </c>
      <c r="S607" s="3">
        <f t="shared" si="60"/>
        <v>-2</v>
      </c>
    </row>
    <row r="608" spans="1:19" x14ac:dyDescent="0.35">
      <c r="A608" s="1">
        <v>45674</v>
      </c>
      <c r="B608" t="s">
        <v>15</v>
      </c>
      <c r="C608" t="s">
        <v>65</v>
      </c>
      <c r="D608">
        <v>133</v>
      </c>
      <c r="E608" t="s">
        <v>58</v>
      </c>
      <c r="F608">
        <v>113</v>
      </c>
      <c r="G608" t="s">
        <v>69</v>
      </c>
      <c r="I608">
        <v>19828</v>
      </c>
      <c r="J608" t="s">
        <v>102</v>
      </c>
      <c r="K608" t="s">
        <v>140</v>
      </c>
      <c r="M608" t="str">
        <f>Table1[[#This Row],[Winner]]&amp;"/"&amp;Table1[[#This Row],[Lost]]</f>
        <v>Denver Nuggets/Miami Heat</v>
      </c>
      <c r="N608" t="str">
        <f t="shared" si="55"/>
        <v>Denver Nuggets</v>
      </c>
      <c r="O608">
        <f t="shared" si="56"/>
        <v>133</v>
      </c>
      <c r="P608" s="8">
        <f t="shared" si="57"/>
        <v>20</v>
      </c>
      <c r="Q608" t="str">
        <f t="shared" si="58"/>
        <v>Miami Heat</v>
      </c>
      <c r="R608">
        <f t="shared" si="59"/>
        <v>113</v>
      </c>
      <c r="S608" s="3">
        <f t="shared" si="60"/>
        <v>-20</v>
      </c>
    </row>
    <row r="609" spans="1:19" x14ac:dyDescent="0.35">
      <c r="A609" s="1">
        <v>45674</v>
      </c>
      <c r="B609" t="s">
        <v>15</v>
      </c>
      <c r="C609" t="s">
        <v>59</v>
      </c>
      <c r="D609">
        <v>112</v>
      </c>
      <c r="E609" t="s">
        <v>44</v>
      </c>
      <c r="F609">
        <v>130</v>
      </c>
      <c r="G609" t="s">
        <v>69</v>
      </c>
      <c r="I609">
        <v>17341</v>
      </c>
      <c r="J609" t="s">
        <v>82</v>
      </c>
      <c r="K609" t="s">
        <v>155</v>
      </c>
      <c r="M609" t="str">
        <f>Table1[[#This Row],[Winner]]&amp;"/"&amp;Table1[[#This Row],[Lost]]</f>
        <v>Milwaukee Bucks/Toronto Raptors</v>
      </c>
      <c r="N609" t="str">
        <f t="shared" si="55"/>
        <v>Milwaukee Bucks</v>
      </c>
      <c r="O609">
        <f t="shared" si="56"/>
        <v>130</v>
      </c>
      <c r="P609" s="8">
        <f t="shared" si="57"/>
        <v>18</v>
      </c>
      <c r="Q609" t="str">
        <f t="shared" si="58"/>
        <v>Toronto Raptors</v>
      </c>
      <c r="R609">
        <f t="shared" si="59"/>
        <v>112</v>
      </c>
      <c r="S609" s="3">
        <f t="shared" si="60"/>
        <v>-18</v>
      </c>
    </row>
    <row r="610" spans="1:19" x14ac:dyDescent="0.35">
      <c r="A610" s="1">
        <v>45674</v>
      </c>
      <c r="B610" t="s">
        <v>15</v>
      </c>
      <c r="C610" t="s">
        <v>66</v>
      </c>
      <c r="D610">
        <v>123</v>
      </c>
      <c r="E610" t="s">
        <v>56</v>
      </c>
      <c r="F610">
        <v>136</v>
      </c>
      <c r="G610" t="s">
        <v>69</v>
      </c>
      <c r="I610">
        <v>18321</v>
      </c>
      <c r="J610" t="s">
        <v>74</v>
      </c>
      <c r="K610" t="s">
        <v>144</v>
      </c>
      <c r="M610" t="str">
        <f>Table1[[#This Row],[Winner]]&amp;"/"&amp;Table1[[#This Row],[Lost]]</f>
        <v>New Orleans Pelicans/Utah Jazz</v>
      </c>
      <c r="N610" t="str">
        <f t="shared" si="55"/>
        <v>New Orleans Pelicans</v>
      </c>
      <c r="O610">
        <f t="shared" si="56"/>
        <v>136</v>
      </c>
      <c r="P610" s="8">
        <f t="shared" si="57"/>
        <v>13</v>
      </c>
      <c r="Q610" t="str">
        <f t="shared" si="58"/>
        <v>Utah Jazz</v>
      </c>
      <c r="R610">
        <f t="shared" si="59"/>
        <v>123</v>
      </c>
      <c r="S610" s="3">
        <f t="shared" si="60"/>
        <v>-13</v>
      </c>
    </row>
    <row r="611" spans="1:19" x14ac:dyDescent="0.35">
      <c r="A611" s="1">
        <v>45674</v>
      </c>
      <c r="B611" t="s">
        <v>19</v>
      </c>
      <c r="C611" t="s">
        <v>53</v>
      </c>
      <c r="D611">
        <v>98</v>
      </c>
      <c r="E611" t="s">
        <v>61</v>
      </c>
      <c r="F611">
        <v>106</v>
      </c>
      <c r="G611" t="s">
        <v>69</v>
      </c>
      <c r="I611">
        <v>20311</v>
      </c>
      <c r="J611" t="s">
        <v>76</v>
      </c>
      <c r="K611" t="s">
        <v>149</v>
      </c>
      <c r="M611" t="str">
        <f>Table1[[#This Row],[Winner]]&amp;"/"&amp;Table1[[#This Row],[Lost]]</f>
        <v>Dallas Mavericks/Oklahoma City Thunder</v>
      </c>
      <c r="N611" t="str">
        <f t="shared" si="55"/>
        <v>Dallas Mavericks</v>
      </c>
      <c r="O611">
        <f t="shared" si="56"/>
        <v>106</v>
      </c>
      <c r="P611" s="8">
        <f t="shared" si="57"/>
        <v>8</v>
      </c>
      <c r="Q611" t="str">
        <f t="shared" si="58"/>
        <v>Oklahoma City Thunder</v>
      </c>
      <c r="R611">
        <f t="shared" si="59"/>
        <v>98</v>
      </c>
      <c r="S611" s="3">
        <f t="shared" si="60"/>
        <v>-8</v>
      </c>
    </row>
    <row r="612" spans="1:19" x14ac:dyDescent="0.35">
      <c r="A612" s="1">
        <v>45674</v>
      </c>
      <c r="B612" t="s">
        <v>17</v>
      </c>
      <c r="C612" t="s">
        <v>48</v>
      </c>
      <c r="D612">
        <v>140</v>
      </c>
      <c r="E612" t="s">
        <v>52</v>
      </c>
      <c r="F612">
        <v>112</v>
      </c>
      <c r="G612" t="s">
        <v>69</v>
      </c>
      <c r="I612">
        <v>18354</v>
      </c>
      <c r="J612" t="s">
        <v>94</v>
      </c>
      <c r="K612" t="s">
        <v>160</v>
      </c>
      <c r="M612" t="str">
        <f>Table1[[#This Row],[Winner]]&amp;"/"&amp;Table1[[#This Row],[Lost]]</f>
        <v>Memphis Grizzlies/San Antonio Spurs</v>
      </c>
      <c r="N612" t="str">
        <f t="shared" si="55"/>
        <v>Memphis Grizzlies</v>
      </c>
      <c r="O612">
        <f t="shared" si="56"/>
        <v>140</v>
      </c>
      <c r="P612" s="8">
        <f t="shared" si="57"/>
        <v>28</v>
      </c>
      <c r="Q612" t="str">
        <f t="shared" si="58"/>
        <v>San Antonio Spurs</v>
      </c>
      <c r="R612">
        <f t="shared" si="59"/>
        <v>112</v>
      </c>
      <c r="S612" s="3">
        <f t="shared" si="60"/>
        <v>-28</v>
      </c>
    </row>
    <row r="613" spans="1:19" x14ac:dyDescent="0.35">
      <c r="A613" s="1">
        <v>45674</v>
      </c>
      <c r="B613" t="s">
        <v>20</v>
      </c>
      <c r="C613" t="s">
        <v>42</v>
      </c>
      <c r="D613">
        <v>101</v>
      </c>
      <c r="E613" t="s">
        <v>68</v>
      </c>
      <c r="F613">
        <v>102</v>
      </c>
      <c r="G613" t="s">
        <v>69</v>
      </c>
      <c r="I613">
        <v>18473</v>
      </c>
      <c r="J613" t="s">
        <v>111</v>
      </c>
      <c r="K613" t="s">
        <v>137</v>
      </c>
      <c r="M613" t="str">
        <f>Table1[[#This Row],[Winner]]&amp;"/"&amp;Table1[[#This Row],[Lost]]</f>
        <v>Los Angeles Lakers/Brooklyn Nets</v>
      </c>
      <c r="N613" t="str">
        <f t="shared" si="55"/>
        <v>Los Angeles Lakers</v>
      </c>
      <c r="O613">
        <f t="shared" si="56"/>
        <v>102</v>
      </c>
      <c r="P613" s="8">
        <f t="shared" si="57"/>
        <v>1</v>
      </c>
      <c r="Q613" t="str">
        <f t="shared" si="58"/>
        <v>Brooklyn Nets</v>
      </c>
      <c r="R613">
        <f t="shared" si="59"/>
        <v>101</v>
      </c>
      <c r="S613" s="3">
        <f t="shared" si="60"/>
        <v>-1</v>
      </c>
    </row>
    <row r="614" spans="1:19" x14ac:dyDescent="0.35">
      <c r="A614" s="1">
        <v>45675</v>
      </c>
      <c r="B614" t="s">
        <v>36</v>
      </c>
      <c r="C614" t="s">
        <v>49</v>
      </c>
      <c r="D614">
        <v>125</v>
      </c>
      <c r="E614" t="s">
        <v>55</v>
      </c>
      <c r="F614">
        <v>121</v>
      </c>
      <c r="G614" t="s">
        <v>69</v>
      </c>
      <c r="I614">
        <v>20062</v>
      </c>
      <c r="J614" t="s">
        <v>114</v>
      </c>
      <c r="K614" t="s">
        <v>138</v>
      </c>
      <c r="M614" t="str">
        <f>Table1[[#This Row],[Winner]]&amp;"/"&amp;Table1[[#This Row],[Lost]]</f>
        <v>Phoenix Suns/Detroit Pistons</v>
      </c>
      <c r="N614" t="str">
        <f t="shared" si="55"/>
        <v>Phoenix Suns</v>
      </c>
      <c r="O614">
        <f t="shared" si="56"/>
        <v>125</v>
      </c>
      <c r="P614" s="8">
        <f t="shared" si="57"/>
        <v>4</v>
      </c>
      <c r="Q614" t="str">
        <f t="shared" si="58"/>
        <v>Detroit Pistons</v>
      </c>
      <c r="R614">
        <f t="shared" si="59"/>
        <v>121</v>
      </c>
      <c r="S614" s="3">
        <f t="shared" si="60"/>
        <v>-4</v>
      </c>
    </row>
    <row r="615" spans="1:19" x14ac:dyDescent="0.35">
      <c r="A615" s="1">
        <v>45675</v>
      </c>
      <c r="B615" t="s">
        <v>14</v>
      </c>
      <c r="C615" t="s">
        <v>63</v>
      </c>
      <c r="D615">
        <v>119</v>
      </c>
      <c r="E615" t="s">
        <v>51</v>
      </c>
      <c r="F615">
        <v>115</v>
      </c>
      <c r="G615" t="s">
        <v>69</v>
      </c>
      <c r="H615" t="s">
        <v>70</v>
      </c>
      <c r="I615">
        <v>19156</v>
      </c>
      <c r="J615" t="s">
        <v>120</v>
      </c>
      <c r="K615" t="s">
        <v>136</v>
      </c>
      <c r="M615" t="str">
        <f>Table1[[#This Row],[Winner]]&amp;"/"&amp;Table1[[#This Row],[Lost]]</f>
        <v>Atlanta Hawks/Boston Celtics</v>
      </c>
      <c r="N615" t="str">
        <f t="shared" si="55"/>
        <v>Atlanta Hawks</v>
      </c>
      <c r="O615">
        <f t="shared" si="56"/>
        <v>119</v>
      </c>
      <c r="P615" s="8">
        <f t="shared" si="57"/>
        <v>4</v>
      </c>
      <c r="Q615" t="str">
        <f t="shared" si="58"/>
        <v>Boston Celtics</v>
      </c>
      <c r="R615">
        <f t="shared" si="59"/>
        <v>115</v>
      </c>
      <c r="S615" s="3">
        <f t="shared" si="60"/>
        <v>-4</v>
      </c>
    </row>
    <row r="616" spans="1:19" x14ac:dyDescent="0.35">
      <c r="A616" s="1">
        <v>45675</v>
      </c>
      <c r="B616" t="s">
        <v>14</v>
      </c>
      <c r="C616" t="s">
        <v>54</v>
      </c>
      <c r="D616">
        <v>102</v>
      </c>
      <c r="E616" t="s">
        <v>41</v>
      </c>
      <c r="F616">
        <v>115</v>
      </c>
      <c r="G616" t="s">
        <v>69</v>
      </c>
      <c r="I616">
        <v>17274</v>
      </c>
      <c r="J616" t="s">
        <v>79</v>
      </c>
      <c r="K616" t="s">
        <v>162</v>
      </c>
      <c r="M616" t="str">
        <f>Table1[[#This Row],[Winner]]&amp;"/"&amp;Table1[[#This Row],[Lost]]</f>
        <v>Indiana Pacers/Philadelphia 76ers</v>
      </c>
      <c r="N616" t="str">
        <f t="shared" si="55"/>
        <v>Indiana Pacers</v>
      </c>
      <c r="O616">
        <f t="shared" si="56"/>
        <v>115</v>
      </c>
      <c r="P616" s="8">
        <f t="shared" si="57"/>
        <v>13</v>
      </c>
      <c r="Q616" t="str">
        <f t="shared" si="58"/>
        <v>Philadelphia 76ers</v>
      </c>
      <c r="R616">
        <f t="shared" si="59"/>
        <v>102</v>
      </c>
      <c r="S616" s="3">
        <f t="shared" si="60"/>
        <v>-13</v>
      </c>
    </row>
    <row r="617" spans="1:19" x14ac:dyDescent="0.35">
      <c r="A617" s="1">
        <v>45675</v>
      </c>
      <c r="B617" t="s">
        <v>19</v>
      </c>
      <c r="C617" t="s">
        <v>64</v>
      </c>
      <c r="D617">
        <v>114</v>
      </c>
      <c r="E617" t="s">
        <v>50</v>
      </c>
      <c r="F617">
        <v>122</v>
      </c>
      <c r="G617" t="s">
        <v>69</v>
      </c>
      <c r="I617">
        <v>18064</v>
      </c>
      <c r="J617" t="s">
        <v>87</v>
      </c>
      <c r="K617" t="s">
        <v>165</v>
      </c>
      <c r="M617" t="str">
        <f>Table1[[#This Row],[Winner]]&amp;"/"&amp;Table1[[#This Row],[Lost]]</f>
        <v>Golden State Warriors/Washington Wizards</v>
      </c>
      <c r="N617" t="str">
        <f t="shared" si="55"/>
        <v>Golden State Warriors</v>
      </c>
      <c r="O617">
        <f t="shared" si="56"/>
        <v>122</v>
      </c>
      <c r="P617" s="8">
        <f t="shared" si="57"/>
        <v>8</v>
      </c>
      <c r="Q617" t="str">
        <f t="shared" si="58"/>
        <v>Washington Wizards</v>
      </c>
      <c r="R617">
        <f t="shared" si="59"/>
        <v>114</v>
      </c>
      <c r="S617" s="3">
        <f t="shared" si="60"/>
        <v>-8</v>
      </c>
    </row>
    <row r="618" spans="1:19" x14ac:dyDescent="0.35">
      <c r="A618" s="1">
        <v>45675</v>
      </c>
      <c r="B618" t="s">
        <v>16</v>
      </c>
      <c r="C618" t="s">
        <v>45</v>
      </c>
      <c r="D618">
        <v>124</v>
      </c>
      <c r="E618" t="s">
        <v>40</v>
      </c>
      <c r="F618">
        <v>117</v>
      </c>
      <c r="G618" t="s">
        <v>69</v>
      </c>
      <c r="I618">
        <v>18978</v>
      </c>
      <c r="J618" t="s">
        <v>90</v>
      </c>
      <c r="K618" t="s">
        <v>158</v>
      </c>
      <c r="M618" t="str">
        <f>Table1[[#This Row],[Winner]]&amp;"/"&amp;Table1[[#This Row],[Lost]]</f>
        <v>Cleveland Cavaliers/Minnesota Timberwolves</v>
      </c>
      <c r="N618" t="str">
        <f t="shared" si="55"/>
        <v>Cleveland Cavaliers</v>
      </c>
      <c r="O618">
        <f t="shared" si="56"/>
        <v>124</v>
      </c>
      <c r="P618" s="8">
        <f t="shared" si="57"/>
        <v>7</v>
      </c>
      <c r="Q618" t="str">
        <f t="shared" si="58"/>
        <v>Minnesota Timberwolves</v>
      </c>
      <c r="R618">
        <f t="shared" si="59"/>
        <v>117</v>
      </c>
      <c r="S618" s="3">
        <f t="shared" si="60"/>
        <v>-7</v>
      </c>
    </row>
    <row r="619" spans="1:19" x14ac:dyDescent="0.35">
      <c r="A619" s="1">
        <v>45675</v>
      </c>
      <c r="B619" t="s">
        <v>13</v>
      </c>
      <c r="C619" t="s">
        <v>60</v>
      </c>
      <c r="D619">
        <v>125</v>
      </c>
      <c r="E619" t="s">
        <v>67</v>
      </c>
      <c r="F619">
        <v>103</v>
      </c>
      <c r="G619" t="s">
        <v>69</v>
      </c>
      <c r="I619">
        <v>17077</v>
      </c>
      <c r="J619" t="s">
        <v>110</v>
      </c>
      <c r="K619" t="s">
        <v>147</v>
      </c>
      <c r="M619" t="str">
        <f>Table1[[#This Row],[Winner]]&amp;"/"&amp;Table1[[#This Row],[Lost]]</f>
        <v>Houston Rockets/Portland Trail Blazers</v>
      </c>
      <c r="N619" t="str">
        <f t="shared" si="55"/>
        <v>Houston Rockets</v>
      </c>
      <c r="O619">
        <f t="shared" si="56"/>
        <v>125</v>
      </c>
      <c r="P619" s="8">
        <f t="shared" si="57"/>
        <v>22</v>
      </c>
      <c r="Q619" t="str">
        <f t="shared" si="58"/>
        <v>Portland Trail Blazers</v>
      </c>
      <c r="R619">
        <f t="shared" si="59"/>
        <v>103</v>
      </c>
      <c r="S619" s="3">
        <f t="shared" si="60"/>
        <v>-22</v>
      </c>
    </row>
    <row r="620" spans="1:19" x14ac:dyDescent="0.35">
      <c r="A620" s="1">
        <v>45676</v>
      </c>
      <c r="B620" t="s">
        <v>30</v>
      </c>
      <c r="C620" t="s">
        <v>52</v>
      </c>
      <c r="D620">
        <v>107</v>
      </c>
      <c r="E620" t="s">
        <v>58</v>
      </c>
      <c r="F620">
        <v>128</v>
      </c>
      <c r="G620" t="s">
        <v>69</v>
      </c>
      <c r="I620">
        <v>19828</v>
      </c>
      <c r="J620" t="s">
        <v>115</v>
      </c>
      <c r="K620" t="s">
        <v>140</v>
      </c>
      <c r="M620" t="str">
        <f>Table1[[#This Row],[Winner]]&amp;"/"&amp;Table1[[#This Row],[Lost]]</f>
        <v>Miami Heat/San Antonio Spurs</v>
      </c>
      <c r="N620" t="str">
        <f t="shared" si="55"/>
        <v>Miami Heat</v>
      </c>
      <c r="O620">
        <f t="shared" si="56"/>
        <v>128</v>
      </c>
      <c r="P620" s="8">
        <f t="shared" si="57"/>
        <v>21</v>
      </c>
      <c r="Q620" t="str">
        <f t="shared" si="58"/>
        <v>San Antonio Spurs</v>
      </c>
      <c r="R620">
        <f t="shared" si="59"/>
        <v>107</v>
      </c>
      <c r="S620" s="3">
        <f t="shared" si="60"/>
        <v>-21</v>
      </c>
    </row>
    <row r="621" spans="1:19" x14ac:dyDescent="0.35">
      <c r="A621" s="1">
        <v>45676</v>
      </c>
      <c r="B621" t="s">
        <v>22</v>
      </c>
      <c r="C621" t="s">
        <v>65</v>
      </c>
      <c r="D621">
        <v>113</v>
      </c>
      <c r="E621" t="s">
        <v>43</v>
      </c>
      <c r="F621">
        <v>100</v>
      </c>
      <c r="G621" t="s">
        <v>69</v>
      </c>
      <c r="I621">
        <v>18846</v>
      </c>
      <c r="J621" t="s">
        <v>88</v>
      </c>
      <c r="K621" t="s">
        <v>152</v>
      </c>
      <c r="M621" t="str">
        <f>Table1[[#This Row],[Winner]]&amp;"/"&amp;Table1[[#This Row],[Lost]]</f>
        <v>Denver Nuggets/Orlando Magic</v>
      </c>
      <c r="N621" t="str">
        <f t="shared" si="55"/>
        <v>Denver Nuggets</v>
      </c>
      <c r="O621">
        <f t="shared" si="56"/>
        <v>113</v>
      </c>
      <c r="P621" s="8">
        <f t="shared" si="57"/>
        <v>13</v>
      </c>
      <c r="Q621" t="str">
        <f t="shared" si="58"/>
        <v>Orlando Magic</v>
      </c>
      <c r="R621">
        <f t="shared" si="59"/>
        <v>100</v>
      </c>
      <c r="S621" s="3">
        <f t="shared" si="60"/>
        <v>-13</v>
      </c>
    </row>
    <row r="622" spans="1:19" x14ac:dyDescent="0.35">
      <c r="A622" s="1">
        <v>45676</v>
      </c>
      <c r="B622" t="s">
        <v>14</v>
      </c>
      <c r="C622" t="s">
        <v>54</v>
      </c>
      <c r="D622">
        <v>109</v>
      </c>
      <c r="E622" t="s">
        <v>44</v>
      </c>
      <c r="F622">
        <v>123</v>
      </c>
      <c r="G622" t="s">
        <v>69</v>
      </c>
      <c r="I622">
        <v>17345</v>
      </c>
      <c r="J622" t="s">
        <v>92</v>
      </c>
      <c r="K622" t="s">
        <v>155</v>
      </c>
      <c r="M622" t="str">
        <f>Table1[[#This Row],[Winner]]&amp;"/"&amp;Table1[[#This Row],[Lost]]</f>
        <v>Milwaukee Bucks/Philadelphia 76ers</v>
      </c>
      <c r="N622" t="str">
        <f t="shared" si="55"/>
        <v>Milwaukee Bucks</v>
      </c>
      <c r="O622">
        <f t="shared" si="56"/>
        <v>123</v>
      </c>
      <c r="P622" s="8">
        <f t="shared" si="57"/>
        <v>14</v>
      </c>
      <c r="Q622" t="str">
        <f t="shared" si="58"/>
        <v>Philadelphia 76ers</v>
      </c>
      <c r="R622">
        <f t="shared" si="59"/>
        <v>109</v>
      </c>
      <c r="S622" s="3">
        <f t="shared" si="60"/>
        <v>-14</v>
      </c>
    </row>
    <row r="623" spans="1:19" x14ac:dyDescent="0.35">
      <c r="A623" s="1">
        <v>45676</v>
      </c>
      <c r="B623" t="s">
        <v>14</v>
      </c>
      <c r="C623" t="s">
        <v>42</v>
      </c>
      <c r="D623">
        <v>101</v>
      </c>
      <c r="E623" t="s">
        <v>53</v>
      </c>
      <c r="F623">
        <v>127</v>
      </c>
      <c r="G623" t="s">
        <v>69</v>
      </c>
      <c r="I623">
        <v>18203</v>
      </c>
      <c r="J623" t="s">
        <v>111</v>
      </c>
      <c r="K623" t="s">
        <v>164</v>
      </c>
      <c r="M623" t="str">
        <f>Table1[[#This Row],[Winner]]&amp;"/"&amp;Table1[[#This Row],[Lost]]</f>
        <v>Oklahoma City Thunder/Brooklyn Nets</v>
      </c>
      <c r="N623" t="str">
        <f t="shared" si="55"/>
        <v>Oklahoma City Thunder</v>
      </c>
      <c r="O623">
        <f t="shared" si="56"/>
        <v>127</v>
      </c>
      <c r="P623" s="8">
        <f t="shared" si="57"/>
        <v>26</v>
      </c>
      <c r="Q623" t="str">
        <f t="shared" si="58"/>
        <v>Brooklyn Nets</v>
      </c>
      <c r="R623">
        <f t="shared" si="59"/>
        <v>101</v>
      </c>
      <c r="S623" s="3">
        <f t="shared" si="60"/>
        <v>-26</v>
      </c>
    </row>
    <row r="624" spans="1:19" x14ac:dyDescent="0.35">
      <c r="A624" s="1">
        <v>45676</v>
      </c>
      <c r="B624" t="s">
        <v>16</v>
      </c>
      <c r="C624" t="s">
        <v>68</v>
      </c>
      <c r="D624">
        <v>102</v>
      </c>
      <c r="E624" t="s">
        <v>57</v>
      </c>
      <c r="F624">
        <v>116</v>
      </c>
      <c r="G624" t="s">
        <v>69</v>
      </c>
      <c r="I624">
        <v>17927</v>
      </c>
      <c r="J624" t="s">
        <v>89</v>
      </c>
      <c r="K624" t="s">
        <v>146</v>
      </c>
      <c r="M624" t="str">
        <f>Table1[[#This Row],[Winner]]&amp;"/"&amp;Table1[[#This Row],[Lost]]</f>
        <v>Los Angeles Clippers/Los Angeles Lakers</v>
      </c>
      <c r="N624" t="str">
        <f t="shared" si="55"/>
        <v>Los Angeles Clippers</v>
      </c>
      <c r="O624">
        <f t="shared" si="56"/>
        <v>116</v>
      </c>
      <c r="P624" s="8">
        <f t="shared" si="57"/>
        <v>14</v>
      </c>
      <c r="Q624" t="str">
        <f t="shared" si="58"/>
        <v>Los Angeles Lakers</v>
      </c>
      <c r="R624">
        <f t="shared" si="59"/>
        <v>102</v>
      </c>
      <c r="S624" s="3">
        <f t="shared" si="60"/>
        <v>-14</v>
      </c>
    </row>
    <row r="625" spans="1:19" x14ac:dyDescent="0.35">
      <c r="A625" s="1">
        <v>45676</v>
      </c>
      <c r="B625" t="s">
        <v>16</v>
      </c>
      <c r="C625" t="s">
        <v>47</v>
      </c>
      <c r="D625">
        <v>102</v>
      </c>
      <c r="E625" t="s">
        <v>67</v>
      </c>
      <c r="F625">
        <v>113</v>
      </c>
      <c r="G625" t="s">
        <v>69</v>
      </c>
      <c r="I625">
        <v>16976</v>
      </c>
      <c r="J625" t="s">
        <v>78</v>
      </c>
      <c r="K625" t="s">
        <v>147</v>
      </c>
      <c r="M625" t="str">
        <f>Table1[[#This Row],[Winner]]&amp;"/"&amp;Table1[[#This Row],[Lost]]</f>
        <v>Portland Trail Blazers/Chicago Bulls</v>
      </c>
      <c r="N625" t="str">
        <f t="shared" si="55"/>
        <v>Portland Trail Blazers</v>
      </c>
      <c r="O625">
        <f t="shared" si="56"/>
        <v>113</v>
      </c>
      <c r="P625" s="8">
        <f t="shared" si="57"/>
        <v>11</v>
      </c>
      <c r="Q625" t="str">
        <f t="shared" si="58"/>
        <v>Chicago Bulls</v>
      </c>
      <c r="R625">
        <f t="shared" si="59"/>
        <v>102</v>
      </c>
      <c r="S625" s="3">
        <f t="shared" si="60"/>
        <v>-11</v>
      </c>
    </row>
    <row r="626" spans="1:19" x14ac:dyDescent="0.35">
      <c r="A626" s="1">
        <v>45676</v>
      </c>
      <c r="B626" t="s">
        <v>16</v>
      </c>
      <c r="C626" t="s">
        <v>64</v>
      </c>
      <c r="D626">
        <v>100</v>
      </c>
      <c r="E626" t="s">
        <v>62</v>
      </c>
      <c r="F626">
        <v>123</v>
      </c>
      <c r="G626" t="s">
        <v>69</v>
      </c>
      <c r="I626">
        <v>17832</v>
      </c>
      <c r="J626" t="s">
        <v>99</v>
      </c>
      <c r="K626" t="s">
        <v>150</v>
      </c>
      <c r="M626" t="str">
        <f>Table1[[#This Row],[Winner]]&amp;"/"&amp;Table1[[#This Row],[Lost]]</f>
        <v>Sacramento Kings/Washington Wizards</v>
      </c>
      <c r="N626" t="str">
        <f t="shared" si="55"/>
        <v>Sacramento Kings</v>
      </c>
      <c r="O626">
        <f t="shared" si="56"/>
        <v>123</v>
      </c>
      <c r="P626" s="8">
        <f t="shared" si="57"/>
        <v>23</v>
      </c>
      <c r="Q626" t="str">
        <f t="shared" si="58"/>
        <v>Washington Wizards</v>
      </c>
      <c r="R626">
        <f t="shared" si="59"/>
        <v>100</v>
      </c>
      <c r="S626" s="3">
        <f t="shared" si="60"/>
        <v>-23</v>
      </c>
    </row>
    <row r="627" spans="1:19" x14ac:dyDescent="0.35">
      <c r="A627" s="1">
        <v>45677</v>
      </c>
      <c r="B627" t="s">
        <v>31</v>
      </c>
      <c r="C627" t="s">
        <v>61</v>
      </c>
      <c r="D627">
        <v>105</v>
      </c>
      <c r="E627" t="s">
        <v>46</v>
      </c>
      <c r="F627">
        <v>110</v>
      </c>
      <c r="G627" t="s">
        <v>69</v>
      </c>
      <c r="I627">
        <v>19314</v>
      </c>
      <c r="J627" t="s">
        <v>87</v>
      </c>
      <c r="K627" t="s">
        <v>156</v>
      </c>
      <c r="M627" t="str">
        <f>Table1[[#This Row],[Winner]]&amp;"/"&amp;Table1[[#This Row],[Lost]]</f>
        <v>Charlotte Hornets/Dallas Mavericks</v>
      </c>
      <c r="N627" t="str">
        <f t="shared" si="55"/>
        <v>Charlotte Hornets</v>
      </c>
      <c r="O627">
        <f t="shared" si="56"/>
        <v>110</v>
      </c>
      <c r="P627" s="8">
        <f t="shared" si="57"/>
        <v>5</v>
      </c>
      <c r="Q627" t="str">
        <f t="shared" si="58"/>
        <v>Dallas Mavericks</v>
      </c>
      <c r="R627">
        <f t="shared" si="59"/>
        <v>105</v>
      </c>
      <c r="S627" s="3">
        <f t="shared" si="60"/>
        <v>-5</v>
      </c>
    </row>
    <row r="628" spans="1:19" x14ac:dyDescent="0.35">
      <c r="A628" s="1">
        <v>45677</v>
      </c>
      <c r="B628" t="s">
        <v>37</v>
      </c>
      <c r="C628" t="s">
        <v>55</v>
      </c>
      <c r="D628">
        <v>107</v>
      </c>
      <c r="E628" t="s">
        <v>60</v>
      </c>
      <c r="F628">
        <v>96</v>
      </c>
      <c r="G628" t="s">
        <v>69</v>
      </c>
      <c r="I628">
        <v>18055</v>
      </c>
      <c r="J628" t="s">
        <v>72</v>
      </c>
      <c r="K628" t="s">
        <v>143</v>
      </c>
      <c r="M628" t="str">
        <f>Table1[[#This Row],[Winner]]&amp;"/"&amp;Table1[[#This Row],[Lost]]</f>
        <v>Detroit Pistons/Houston Rockets</v>
      </c>
      <c r="N628" t="str">
        <f t="shared" si="55"/>
        <v>Detroit Pistons</v>
      </c>
      <c r="O628">
        <f t="shared" si="56"/>
        <v>107</v>
      </c>
      <c r="P628" s="8">
        <f t="shared" si="57"/>
        <v>11</v>
      </c>
      <c r="Q628" t="str">
        <f t="shared" si="58"/>
        <v>Houston Rockets</v>
      </c>
      <c r="R628">
        <f t="shared" si="59"/>
        <v>96</v>
      </c>
      <c r="S628" s="3">
        <f t="shared" si="60"/>
        <v>-11</v>
      </c>
    </row>
    <row r="629" spans="1:19" x14ac:dyDescent="0.35">
      <c r="A629" s="1">
        <v>45677</v>
      </c>
      <c r="B629" t="s">
        <v>32</v>
      </c>
      <c r="C629" t="s">
        <v>40</v>
      </c>
      <c r="D629">
        <v>106</v>
      </c>
      <c r="E629" t="s">
        <v>48</v>
      </c>
      <c r="F629">
        <v>108</v>
      </c>
      <c r="G629" t="s">
        <v>69</v>
      </c>
      <c r="I629">
        <v>17794</v>
      </c>
      <c r="J629" t="s">
        <v>118</v>
      </c>
      <c r="K629" t="s">
        <v>157</v>
      </c>
      <c r="M629" t="str">
        <f>Table1[[#This Row],[Winner]]&amp;"/"&amp;Table1[[#This Row],[Lost]]</f>
        <v>Memphis Grizzlies/Minnesota Timberwolves</v>
      </c>
      <c r="N629" t="str">
        <f t="shared" si="55"/>
        <v>Memphis Grizzlies</v>
      </c>
      <c r="O629">
        <f t="shared" si="56"/>
        <v>108</v>
      </c>
      <c r="P629" s="8">
        <f t="shared" si="57"/>
        <v>2</v>
      </c>
      <c r="Q629" t="str">
        <f t="shared" si="58"/>
        <v>Minnesota Timberwolves</v>
      </c>
      <c r="R629">
        <f t="shared" si="59"/>
        <v>106</v>
      </c>
      <c r="S629" s="3">
        <f t="shared" si="60"/>
        <v>-2</v>
      </c>
    </row>
    <row r="630" spans="1:19" x14ac:dyDescent="0.35">
      <c r="A630" s="1">
        <v>45677</v>
      </c>
      <c r="B630" t="s">
        <v>30</v>
      </c>
      <c r="C630" t="s">
        <v>63</v>
      </c>
      <c r="D630">
        <v>110</v>
      </c>
      <c r="E630" t="s">
        <v>39</v>
      </c>
      <c r="F630">
        <v>119</v>
      </c>
      <c r="G630" t="s">
        <v>69</v>
      </c>
      <c r="I630">
        <v>19812</v>
      </c>
      <c r="J630" t="s">
        <v>97</v>
      </c>
      <c r="K630" t="s">
        <v>154</v>
      </c>
      <c r="M630" t="str">
        <f>Table1[[#This Row],[Winner]]&amp;"/"&amp;Table1[[#This Row],[Lost]]</f>
        <v>New York Knicks/Atlanta Hawks</v>
      </c>
      <c r="N630" t="str">
        <f t="shared" si="55"/>
        <v>New York Knicks</v>
      </c>
      <c r="O630">
        <f t="shared" si="56"/>
        <v>119</v>
      </c>
      <c r="P630" s="8">
        <f t="shared" si="57"/>
        <v>9</v>
      </c>
      <c r="Q630" t="str">
        <f t="shared" si="58"/>
        <v>Atlanta Hawks</v>
      </c>
      <c r="R630">
        <f t="shared" si="59"/>
        <v>110</v>
      </c>
      <c r="S630" s="3">
        <f t="shared" si="60"/>
        <v>-9</v>
      </c>
    </row>
    <row r="631" spans="1:19" x14ac:dyDescent="0.35">
      <c r="A631" s="1">
        <v>45677</v>
      </c>
      <c r="B631" t="s">
        <v>21</v>
      </c>
      <c r="C631" t="s">
        <v>49</v>
      </c>
      <c r="D631">
        <v>92</v>
      </c>
      <c r="E631" t="s">
        <v>45</v>
      </c>
      <c r="F631">
        <v>118</v>
      </c>
      <c r="G631" t="s">
        <v>69</v>
      </c>
      <c r="I631">
        <v>19432</v>
      </c>
      <c r="J631" t="s">
        <v>109</v>
      </c>
      <c r="K631" t="s">
        <v>153</v>
      </c>
      <c r="M631" t="str">
        <f>Table1[[#This Row],[Winner]]&amp;"/"&amp;Table1[[#This Row],[Lost]]</f>
        <v>Cleveland Cavaliers/Phoenix Suns</v>
      </c>
      <c r="N631" t="str">
        <f t="shared" si="55"/>
        <v>Cleveland Cavaliers</v>
      </c>
      <c r="O631">
        <f t="shared" si="56"/>
        <v>118</v>
      </c>
      <c r="P631" s="8">
        <f t="shared" si="57"/>
        <v>26</v>
      </c>
      <c r="Q631" t="str">
        <f t="shared" si="58"/>
        <v>Phoenix Suns</v>
      </c>
      <c r="R631">
        <f t="shared" si="59"/>
        <v>92</v>
      </c>
      <c r="S631" s="3">
        <f t="shared" si="60"/>
        <v>-26</v>
      </c>
    </row>
    <row r="632" spans="1:19" x14ac:dyDescent="0.35">
      <c r="A632" s="1">
        <v>45677</v>
      </c>
      <c r="B632" t="s">
        <v>18</v>
      </c>
      <c r="C632" t="s">
        <v>51</v>
      </c>
      <c r="D632">
        <v>125</v>
      </c>
      <c r="E632" t="s">
        <v>50</v>
      </c>
      <c r="F632">
        <v>85</v>
      </c>
      <c r="G632" t="s">
        <v>69</v>
      </c>
      <c r="I632">
        <v>18064</v>
      </c>
      <c r="J632" t="s">
        <v>112</v>
      </c>
      <c r="K632" t="s">
        <v>165</v>
      </c>
      <c r="M632" t="str">
        <f>Table1[[#This Row],[Winner]]&amp;"/"&amp;Table1[[#This Row],[Lost]]</f>
        <v>Boston Celtics/Golden State Warriors</v>
      </c>
      <c r="N632" t="str">
        <f t="shared" si="55"/>
        <v>Boston Celtics</v>
      </c>
      <c r="O632">
        <f t="shared" si="56"/>
        <v>125</v>
      </c>
      <c r="P632" s="8">
        <f t="shared" si="57"/>
        <v>40</v>
      </c>
      <c r="Q632" t="str">
        <f t="shared" si="58"/>
        <v>Golden State Warriors</v>
      </c>
      <c r="R632">
        <f t="shared" si="59"/>
        <v>85</v>
      </c>
      <c r="S632" s="3">
        <f t="shared" si="60"/>
        <v>-40</v>
      </c>
    </row>
    <row r="633" spans="1:19" x14ac:dyDescent="0.35">
      <c r="A633" s="1">
        <v>45677</v>
      </c>
      <c r="B633" t="s">
        <v>15</v>
      </c>
      <c r="C633" t="s">
        <v>66</v>
      </c>
      <c r="D633">
        <v>119</v>
      </c>
      <c r="E633" t="s">
        <v>56</v>
      </c>
      <c r="F633">
        <v>123</v>
      </c>
      <c r="G633" t="s">
        <v>69</v>
      </c>
      <c r="H633" t="s">
        <v>70</v>
      </c>
      <c r="I633">
        <v>14830</v>
      </c>
      <c r="J633" t="s">
        <v>118</v>
      </c>
      <c r="K633" t="s">
        <v>144</v>
      </c>
      <c r="M633" t="str">
        <f>Table1[[#This Row],[Winner]]&amp;"/"&amp;Table1[[#This Row],[Lost]]</f>
        <v>New Orleans Pelicans/Utah Jazz</v>
      </c>
      <c r="N633" t="str">
        <f t="shared" si="55"/>
        <v>New Orleans Pelicans</v>
      </c>
      <c r="O633">
        <f t="shared" si="56"/>
        <v>123</v>
      </c>
      <c r="P633" s="8">
        <f t="shared" si="57"/>
        <v>4</v>
      </c>
      <c r="Q633" t="str">
        <f t="shared" si="58"/>
        <v>Utah Jazz</v>
      </c>
      <c r="R633">
        <f t="shared" si="59"/>
        <v>119</v>
      </c>
      <c r="S633" s="3">
        <f t="shared" si="60"/>
        <v>-4</v>
      </c>
    </row>
    <row r="634" spans="1:19" x14ac:dyDescent="0.35">
      <c r="A634" s="1">
        <v>45677</v>
      </c>
      <c r="B634" t="s">
        <v>20</v>
      </c>
      <c r="C634" t="s">
        <v>47</v>
      </c>
      <c r="D634">
        <v>112</v>
      </c>
      <c r="E634" t="s">
        <v>57</v>
      </c>
      <c r="F634">
        <v>99</v>
      </c>
      <c r="G634" t="s">
        <v>69</v>
      </c>
      <c r="I634">
        <v>15293</v>
      </c>
      <c r="J634" t="s">
        <v>99</v>
      </c>
      <c r="K634" t="s">
        <v>146</v>
      </c>
      <c r="M634" t="str">
        <f>Table1[[#This Row],[Winner]]&amp;"/"&amp;Table1[[#This Row],[Lost]]</f>
        <v>Chicago Bulls/Los Angeles Clippers</v>
      </c>
      <c r="N634" t="str">
        <f t="shared" si="55"/>
        <v>Chicago Bulls</v>
      </c>
      <c r="O634">
        <f t="shared" si="56"/>
        <v>112</v>
      </c>
      <c r="P634" s="8">
        <f t="shared" si="57"/>
        <v>13</v>
      </c>
      <c r="Q634" t="str">
        <f t="shared" si="58"/>
        <v>Los Angeles Clippers</v>
      </c>
      <c r="R634">
        <f t="shared" si="59"/>
        <v>99</v>
      </c>
      <c r="S634" s="3">
        <f t="shared" si="60"/>
        <v>-13</v>
      </c>
    </row>
    <row r="635" spans="1:19" x14ac:dyDescent="0.35">
      <c r="A635" s="1">
        <v>45678</v>
      </c>
      <c r="B635" t="s">
        <v>12</v>
      </c>
      <c r="C635" t="s">
        <v>39</v>
      </c>
      <c r="D635">
        <v>99</v>
      </c>
      <c r="E635" t="s">
        <v>42</v>
      </c>
      <c r="F635">
        <v>95</v>
      </c>
      <c r="G635" t="s">
        <v>69</v>
      </c>
      <c r="I635">
        <v>17926</v>
      </c>
      <c r="J635" t="s">
        <v>73</v>
      </c>
      <c r="K635" t="s">
        <v>163</v>
      </c>
      <c r="M635" t="str">
        <f>Table1[[#This Row],[Winner]]&amp;"/"&amp;Table1[[#This Row],[Lost]]</f>
        <v>New York Knicks/Brooklyn Nets</v>
      </c>
      <c r="N635" t="str">
        <f t="shared" si="55"/>
        <v>New York Knicks</v>
      </c>
      <c r="O635">
        <f t="shared" si="56"/>
        <v>99</v>
      </c>
      <c r="P635" s="8">
        <f t="shared" si="57"/>
        <v>4</v>
      </c>
      <c r="Q635" t="str">
        <f t="shared" si="58"/>
        <v>Brooklyn Nets</v>
      </c>
      <c r="R635">
        <f t="shared" si="59"/>
        <v>95</v>
      </c>
      <c r="S635" s="3">
        <f t="shared" si="60"/>
        <v>-4</v>
      </c>
    </row>
    <row r="636" spans="1:19" x14ac:dyDescent="0.35">
      <c r="A636" s="1">
        <v>45678</v>
      </c>
      <c r="B636" t="s">
        <v>12</v>
      </c>
      <c r="C636" t="s">
        <v>67</v>
      </c>
      <c r="D636">
        <v>116</v>
      </c>
      <c r="E636" t="s">
        <v>58</v>
      </c>
      <c r="F636">
        <v>107</v>
      </c>
      <c r="G636" t="s">
        <v>69</v>
      </c>
      <c r="I636">
        <v>19600</v>
      </c>
      <c r="J636" t="s">
        <v>106</v>
      </c>
      <c r="K636" t="s">
        <v>140</v>
      </c>
      <c r="M636" t="str">
        <f>Table1[[#This Row],[Winner]]&amp;"/"&amp;Table1[[#This Row],[Lost]]</f>
        <v>Portland Trail Blazers/Miami Heat</v>
      </c>
      <c r="N636" t="str">
        <f t="shared" si="55"/>
        <v>Portland Trail Blazers</v>
      </c>
      <c r="O636">
        <f t="shared" si="56"/>
        <v>116</v>
      </c>
      <c r="P636" s="8">
        <f t="shared" si="57"/>
        <v>9</v>
      </c>
      <c r="Q636" t="str">
        <f t="shared" si="58"/>
        <v>Miami Heat</v>
      </c>
      <c r="R636">
        <f t="shared" si="59"/>
        <v>107</v>
      </c>
      <c r="S636" s="3">
        <f t="shared" si="60"/>
        <v>-9</v>
      </c>
    </row>
    <row r="637" spans="1:19" x14ac:dyDescent="0.35">
      <c r="A637" s="1">
        <v>45678</v>
      </c>
      <c r="B637" t="s">
        <v>12</v>
      </c>
      <c r="C637" t="s">
        <v>43</v>
      </c>
      <c r="D637">
        <v>93</v>
      </c>
      <c r="E637" t="s">
        <v>59</v>
      </c>
      <c r="F637">
        <v>109</v>
      </c>
      <c r="G637" t="s">
        <v>69</v>
      </c>
      <c r="I637">
        <v>18284</v>
      </c>
      <c r="J637" t="s">
        <v>88</v>
      </c>
      <c r="K637" t="s">
        <v>142</v>
      </c>
      <c r="M637" t="str">
        <f>Table1[[#This Row],[Winner]]&amp;"/"&amp;Table1[[#This Row],[Lost]]</f>
        <v>Toronto Raptors/Orlando Magic</v>
      </c>
      <c r="N637" t="str">
        <f t="shared" si="55"/>
        <v>Toronto Raptors</v>
      </c>
      <c r="O637">
        <f t="shared" si="56"/>
        <v>109</v>
      </c>
      <c r="P637" s="8">
        <f t="shared" si="57"/>
        <v>16</v>
      </c>
      <c r="Q637" t="str">
        <f t="shared" si="58"/>
        <v>Orlando Magic</v>
      </c>
      <c r="R637">
        <f t="shared" si="59"/>
        <v>93</v>
      </c>
      <c r="S637" s="3">
        <f t="shared" si="60"/>
        <v>-16</v>
      </c>
    </row>
    <row r="638" spans="1:19" x14ac:dyDescent="0.35">
      <c r="A638" s="1">
        <v>45678</v>
      </c>
      <c r="B638" t="s">
        <v>13</v>
      </c>
      <c r="C638" t="s">
        <v>54</v>
      </c>
      <c r="D638">
        <v>109</v>
      </c>
      <c r="E638" t="s">
        <v>65</v>
      </c>
      <c r="F638">
        <v>144</v>
      </c>
      <c r="G638" t="s">
        <v>69</v>
      </c>
      <c r="I638">
        <v>19521</v>
      </c>
      <c r="J638" t="s">
        <v>91</v>
      </c>
      <c r="K638" t="s">
        <v>151</v>
      </c>
      <c r="M638" t="str">
        <f>Table1[[#This Row],[Winner]]&amp;"/"&amp;Table1[[#This Row],[Lost]]</f>
        <v>Denver Nuggets/Philadelphia 76ers</v>
      </c>
      <c r="N638" t="str">
        <f t="shared" si="55"/>
        <v>Denver Nuggets</v>
      </c>
      <c r="O638">
        <f t="shared" si="56"/>
        <v>144</v>
      </c>
      <c r="P638" s="8">
        <f t="shared" si="57"/>
        <v>35</v>
      </c>
      <c r="Q638" t="str">
        <f t="shared" si="58"/>
        <v>Philadelphia 76ers</v>
      </c>
      <c r="R638">
        <f t="shared" si="59"/>
        <v>109</v>
      </c>
      <c r="S638" s="3">
        <f t="shared" si="60"/>
        <v>-35</v>
      </c>
    </row>
    <row r="639" spans="1:19" x14ac:dyDescent="0.35">
      <c r="A639" s="1">
        <v>45678</v>
      </c>
      <c r="B639" t="s">
        <v>20</v>
      </c>
      <c r="C639" t="s">
        <v>64</v>
      </c>
      <c r="D639">
        <v>88</v>
      </c>
      <c r="E639" t="s">
        <v>68</v>
      </c>
      <c r="F639">
        <v>111</v>
      </c>
      <c r="G639" t="s">
        <v>69</v>
      </c>
      <c r="I639">
        <v>18672</v>
      </c>
      <c r="J639" t="s">
        <v>106</v>
      </c>
      <c r="K639" t="s">
        <v>137</v>
      </c>
      <c r="M639" t="str">
        <f>Table1[[#This Row],[Winner]]&amp;"/"&amp;Table1[[#This Row],[Lost]]</f>
        <v>Los Angeles Lakers/Washington Wizards</v>
      </c>
      <c r="N639" t="str">
        <f t="shared" si="55"/>
        <v>Los Angeles Lakers</v>
      </c>
      <c r="O639">
        <f t="shared" si="56"/>
        <v>111</v>
      </c>
      <c r="P639" s="8">
        <f t="shared" si="57"/>
        <v>23</v>
      </c>
      <c r="Q639" t="str">
        <f t="shared" si="58"/>
        <v>Washington Wizards</v>
      </c>
      <c r="R639">
        <f t="shared" si="59"/>
        <v>88</v>
      </c>
      <c r="S639" s="3">
        <f t="shared" si="60"/>
        <v>-23</v>
      </c>
    </row>
    <row r="640" spans="1:19" x14ac:dyDescent="0.35">
      <c r="A640" s="1">
        <v>45679</v>
      </c>
      <c r="B640" t="s">
        <v>12</v>
      </c>
      <c r="C640" t="s">
        <v>55</v>
      </c>
      <c r="D640">
        <v>114</v>
      </c>
      <c r="E640" t="s">
        <v>63</v>
      </c>
      <c r="F640">
        <v>104</v>
      </c>
      <c r="G640" t="s">
        <v>69</v>
      </c>
      <c r="I640">
        <v>13983</v>
      </c>
      <c r="J640" t="s">
        <v>89</v>
      </c>
      <c r="K640" t="s">
        <v>139</v>
      </c>
      <c r="M640" t="str">
        <f>Table1[[#This Row],[Winner]]&amp;"/"&amp;Table1[[#This Row],[Lost]]</f>
        <v>Detroit Pistons/Atlanta Hawks</v>
      </c>
      <c r="N640" t="str">
        <f t="shared" si="55"/>
        <v>Detroit Pistons</v>
      </c>
      <c r="O640">
        <f t="shared" si="56"/>
        <v>114</v>
      </c>
      <c r="P640" s="8">
        <f t="shared" si="57"/>
        <v>10</v>
      </c>
      <c r="Q640" t="str">
        <f t="shared" si="58"/>
        <v>Atlanta Hawks</v>
      </c>
      <c r="R640">
        <f t="shared" si="59"/>
        <v>104</v>
      </c>
      <c r="S640" s="3">
        <f t="shared" si="60"/>
        <v>-10</v>
      </c>
    </row>
    <row r="641" spans="1:19" x14ac:dyDescent="0.35">
      <c r="A641" s="1">
        <v>45679</v>
      </c>
      <c r="B641" t="s">
        <v>12</v>
      </c>
      <c r="C641" t="s">
        <v>49</v>
      </c>
      <c r="D641">
        <v>108</v>
      </c>
      <c r="E641" t="s">
        <v>42</v>
      </c>
      <c r="F641">
        <v>84</v>
      </c>
      <c r="G641" t="s">
        <v>69</v>
      </c>
      <c r="I641">
        <v>17077</v>
      </c>
      <c r="J641" t="s">
        <v>111</v>
      </c>
      <c r="K641" t="s">
        <v>163</v>
      </c>
      <c r="M641" t="str">
        <f>Table1[[#This Row],[Winner]]&amp;"/"&amp;Table1[[#This Row],[Lost]]</f>
        <v>Phoenix Suns/Brooklyn Nets</v>
      </c>
      <c r="N641" t="str">
        <f t="shared" si="55"/>
        <v>Phoenix Suns</v>
      </c>
      <c r="O641">
        <f t="shared" si="56"/>
        <v>108</v>
      </c>
      <c r="P641" s="8">
        <f t="shared" si="57"/>
        <v>24</v>
      </c>
      <c r="Q641" t="str">
        <f t="shared" si="58"/>
        <v>Brooklyn Nets</v>
      </c>
      <c r="R641">
        <f t="shared" si="59"/>
        <v>84</v>
      </c>
      <c r="S641" s="3">
        <f t="shared" si="60"/>
        <v>-24</v>
      </c>
    </row>
    <row r="642" spans="1:19" x14ac:dyDescent="0.35">
      <c r="A642" s="1">
        <v>45679</v>
      </c>
      <c r="B642" t="s">
        <v>12</v>
      </c>
      <c r="C642" t="s">
        <v>40</v>
      </c>
      <c r="D642">
        <v>115</v>
      </c>
      <c r="E642" t="s">
        <v>61</v>
      </c>
      <c r="F642">
        <v>114</v>
      </c>
      <c r="G642" t="s">
        <v>69</v>
      </c>
      <c r="I642">
        <v>20025</v>
      </c>
      <c r="J642" t="s">
        <v>118</v>
      </c>
      <c r="K642" t="s">
        <v>149</v>
      </c>
      <c r="M642" t="str">
        <f>Table1[[#This Row],[Winner]]&amp;"/"&amp;Table1[[#This Row],[Lost]]</f>
        <v>Minnesota Timberwolves/Dallas Mavericks</v>
      </c>
      <c r="N642" t="str">
        <f t="shared" si="55"/>
        <v>Minnesota Timberwolves</v>
      </c>
      <c r="O642">
        <f t="shared" si="56"/>
        <v>115</v>
      </c>
      <c r="P642" s="8">
        <f t="shared" si="57"/>
        <v>1</v>
      </c>
      <c r="Q642" t="str">
        <f t="shared" si="58"/>
        <v>Dallas Mavericks</v>
      </c>
      <c r="R642">
        <f t="shared" si="59"/>
        <v>114</v>
      </c>
      <c r="S642" s="3">
        <f t="shared" si="60"/>
        <v>-1</v>
      </c>
    </row>
    <row r="643" spans="1:19" x14ac:dyDescent="0.35">
      <c r="A643" s="1">
        <v>45679</v>
      </c>
      <c r="B643" t="s">
        <v>15</v>
      </c>
      <c r="C643" t="s">
        <v>45</v>
      </c>
      <c r="D643">
        <v>108</v>
      </c>
      <c r="E643" t="s">
        <v>60</v>
      </c>
      <c r="F643">
        <v>109</v>
      </c>
      <c r="G643" t="s">
        <v>69</v>
      </c>
      <c r="I643">
        <v>16719</v>
      </c>
      <c r="J643" t="s">
        <v>90</v>
      </c>
      <c r="K643" t="s">
        <v>143</v>
      </c>
      <c r="M643" t="str">
        <f>Table1[[#This Row],[Winner]]&amp;"/"&amp;Table1[[#This Row],[Lost]]</f>
        <v>Houston Rockets/Cleveland Cavaliers</v>
      </c>
      <c r="N643" t="str">
        <f t="shared" ref="N643:N706" si="61">IF(D643&gt;F643,C643,E643)</f>
        <v>Houston Rockets</v>
      </c>
      <c r="O643">
        <f t="shared" ref="O643:O706" si="62">IF(D643&gt;F643,D643,F643)</f>
        <v>109</v>
      </c>
      <c r="P643" s="8">
        <f t="shared" ref="P643:P706" si="63">O643-R643</f>
        <v>1</v>
      </c>
      <c r="Q643" t="str">
        <f t="shared" ref="Q643:Q706" si="64">IF(D643&gt;F643,E643,C643)</f>
        <v>Cleveland Cavaliers</v>
      </c>
      <c r="R643">
        <f t="shared" ref="R643:R706" si="65">IF(D643&gt;F643,F643,D643)</f>
        <v>108</v>
      </c>
      <c r="S643" s="3">
        <f t="shared" ref="S643:S706" si="66">R643-O643</f>
        <v>-1</v>
      </c>
    </row>
    <row r="644" spans="1:19" x14ac:dyDescent="0.35">
      <c r="A644" s="1">
        <v>45679</v>
      </c>
      <c r="B644" t="s">
        <v>15</v>
      </c>
      <c r="C644" t="s">
        <v>46</v>
      </c>
      <c r="D644">
        <v>120</v>
      </c>
      <c r="E644" t="s">
        <v>48</v>
      </c>
      <c r="F644">
        <v>132</v>
      </c>
      <c r="G644" t="s">
        <v>69</v>
      </c>
      <c r="I644">
        <v>15971</v>
      </c>
      <c r="J644" t="s">
        <v>109</v>
      </c>
      <c r="K644" t="s">
        <v>157</v>
      </c>
      <c r="M644" t="str">
        <f>Table1[[#This Row],[Winner]]&amp;"/"&amp;Table1[[#This Row],[Lost]]</f>
        <v>Memphis Grizzlies/Charlotte Hornets</v>
      </c>
      <c r="N644" t="str">
        <f t="shared" si="61"/>
        <v>Memphis Grizzlies</v>
      </c>
      <c r="O644">
        <f t="shared" si="62"/>
        <v>132</v>
      </c>
      <c r="P644" s="8">
        <f t="shared" si="63"/>
        <v>12</v>
      </c>
      <c r="Q644" t="str">
        <f t="shared" si="64"/>
        <v>Charlotte Hornets</v>
      </c>
      <c r="R644">
        <f t="shared" si="65"/>
        <v>120</v>
      </c>
      <c r="S644" s="3">
        <f t="shared" si="66"/>
        <v>-12</v>
      </c>
    </row>
    <row r="645" spans="1:19" x14ac:dyDescent="0.35">
      <c r="A645" s="1">
        <v>45679</v>
      </c>
      <c r="B645" t="s">
        <v>15</v>
      </c>
      <c r="C645" t="s">
        <v>66</v>
      </c>
      <c r="D645">
        <v>114</v>
      </c>
      <c r="E645" t="s">
        <v>53</v>
      </c>
      <c r="F645">
        <v>123</v>
      </c>
      <c r="G645" t="s">
        <v>69</v>
      </c>
      <c r="I645">
        <v>17509</v>
      </c>
      <c r="J645" t="s">
        <v>78</v>
      </c>
      <c r="K645" t="s">
        <v>164</v>
      </c>
      <c r="M645" t="str">
        <f>Table1[[#This Row],[Winner]]&amp;"/"&amp;Table1[[#This Row],[Lost]]</f>
        <v>Oklahoma City Thunder/Utah Jazz</v>
      </c>
      <c r="N645" t="str">
        <f t="shared" si="61"/>
        <v>Oklahoma City Thunder</v>
      </c>
      <c r="O645">
        <f t="shared" si="62"/>
        <v>123</v>
      </c>
      <c r="P645" s="8">
        <f t="shared" si="63"/>
        <v>9</v>
      </c>
      <c r="Q645" t="str">
        <f t="shared" si="64"/>
        <v>Utah Jazz</v>
      </c>
      <c r="R645">
        <f t="shared" si="65"/>
        <v>114</v>
      </c>
      <c r="S645" s="3">
        <f t="shared" si="66"/>
        <v>-9</v>
      </c>
    </row>
    <row r="646" spans="1:19" x14ac:dyDescent="0.35">
      <c r="A646" s="1">
        <v>45679</v>
      </c>
      <c r="B646" t="s">
        <v>13</v>
      </c>
      <c r="C646" t="s">
        <v>50</v>
      </c>
      <c r="D646">
        <v>117</v>
      </c>
      <c r="E646" t="s">
        <v>62</v>
      </c>
      <c r="F646">
        <v>123</v>
      </c>
      <c r="G646" t="s">
        <v>69</v>
      </c>
      <c r="I646">
        <v>17832</v>
      </c>
      <c r="J646" t="s">
        <v>83</v>
      </c>
      <c r="K646" t="s">
        <v>150</v>
      </c>
      <c r="M646" t="str">
        <f>Table1[[#This Row],[Winner]]&amp;"/"&amp;Table1[[#This Row],[Lost]]</f>
        <v>Sacramento Kings/Golden State Warriors</v>
      </c>
      <c r="N646" t="str">
        <f t="shared" si="61"/>
        <v>Sacramento Kings</v>
      </c>
      <c r="O646">
        <f t="shared" si="62"/>
        <v>123</v>
      </c>
      <c r="P646" s="8">
        <f t="shared" si="63"/>
        <v>6</v>
      </c>
      <c r="Q646" t="str">
        <f t="shared" si="64"/>
        <v>Golden State Warriors</v>
      </c>
      <c r="R646">
        <f t="shared" si="65"/>
        <v>117</v>
      </c>
      <c r="S646" s="3">
        <f t="shared" si="66"/>
        <v>-6</v>
      </c>
    </row>
    <row r="647" spans="1:19" x14ac:dyDescent="0.35">
      <c r="A647" s="1">
        <v>45679</v>
      </c>
      <c r="B647" t="s">
        <v>20</v>
      </c>
      <c r="C647" t="s">
        <v>51</v>
      </c>
      <c r="D647">
        <v>117</v>
      </c>
      <c r="E647" t="s">
        <v>57</v>
      </c>
      <c r="F647">
        <v>113</v>
      </c>
      <c r="G647" t="s">
        <v>69</v>
      </c>
      <c r="H647" t="s">
        <v>70</v>
      </c>
      <c r="I647">
        <v>15342</v>
      </c>
      <c r="J647" t="s">
        <v>120</v>
      </c>
      <c r="K647" t="s">
        <v>146</v>
      </c>
      <c r="M647" t="str">
        <f>Table1[[#This Row],[Winner]]&amp;"/"&amp;Table1[[#This Row],[Lost]]</f>
        <v>Boston Celtics/Los Angeles Clippers</v>
      </c>
      <c r="N647" t="str">
        <f t="shared" si="61"/>
        <v>Boston Celtics</v>
      </c>
      <c r="O647">
        <f t="shared" si="62"/>
        <v>117</v>
      </c>
      <c r="P647" s="8">
        <f t="shared" si="63"/>
        <v>4</v>
      </c>
      <c r="Q647" t="str">
        <f t="shared" si="64"/>
        <v>Los Angeles Clippers</v>
      </c>
      <c r="R647">
        <f t="shared" si="65"/>
        <v>113</v>
      </c>
      <c r="S647" s="3">
        <f t="shared" si="66"/>
        <v>-4</v>
      </c>
    </row>
    <row r="648" spans="1:19" x14ac:dyDescent="0.35">
      <c r="A648" s="1">
        <v>45680</v>
      </c>
      <c r="B648" t="s">
        <v>37</v>
      </c>
      <c r="C648" t="s">
        <v>52</v>
      </c>
      <c r="D648">
        <v>140</v>
      </c>
      <c r="E648" t="s">
        <v>41</v>
      </c>
      <c r="F648">
        <v>110</v>
      </c>
      <c r="G648" t="s">
        <v>69</v>
      </c>
      <c r="I648">
        <v>15935</v>
      </c>
      <c r="J648" t="s">
        <v>107</v>
      </c>
      <c r="K648" t="s">
        <v>168</v>
      </c>
      <c r="M648" t="str">
        <f>Table1[[#This Row],[Winner]]&amp;"/"&amp;Table1[[#This Row],[Lost]]</f>
        <v>San Antonio Spurs/Indiana Pacers</v>
      </c>
      <c r="N648" t="str">
        <f t="shared" si="61"/>
        <v>San Antonio Spurs</v>
      </c>
      <c r="O648">
        <f t="shared" si="62"/>
        <v>140</v>
      </c>
      <c r="P648" s="8">
        <f t="shared" si="63"/>
        <v>30</v>
      </c>
      <c r="Q648" t="str">
        <f t="shared" si="64"/>
        <v>Indiana Pacers</v>
      </c>
      <c r="R648">
        <f t="shared" si="65"/>
        <v>110</v>
      </c>
      <c r="S648" s="3">
        <f t="shared" si="66"/>
        <v>-30</v>
      </c>
    </row>
    <row r="649" spans="1:19" x14ac:dyDescent="0.35">
      <c r="A649" s="1">
        <v>45680</v>
      </c>
      <c r="B649" t="s">
        <v>14</v>
      </c>
      <c r="C649" t="s">
        <v>67</v>
      </c>
      <c r="D649">
        <v>101</v>
      </c>
      <c r="E649" t="s">
        <v>43</v>
      </c>
      <c r="F649">
        <v>79</v>
      </c>
      <c r="G649" t="s">
        <v>69</v>
      </c>
      <c r="I649">
        <v>19422</v>
      </c>
      <c r="J649" t="s">
        <v>88</v>
      </c>
      <c r="K649" t="s">
        <v>152</v>
      </c>
      <c r="M649" t="str">
        <f>Table1[[#This Row],[Winner]]&amp;"/"&amp;Table1[[#This Row],[Lost]]</f>
        <v>Portland Trail Blazers/Orlando Magic</v>
      </c>
      <c r="N649" t="str">
        <f t="shared" si="61"/>
        <v>Portland Trail Blazers</v>
      </c>
      <c r="O649">
        <f t="shared" si="62"/>
        <v>101</v>
      </c>
      <c r="P649" s="8">
        <f t="shared" si="63"/>
        <v>22</v>
      </c>
      <c r="Q649" t="str">
        <f t="shared" si="64"/>
        <v>Orlando Magic</v>
      </c>
      <c r="R649">
        <f t="shared" si="65"/>
        <v>79</v>
      </c>
      <c r="S649" s="3">
        <f t="shared" si="66"/>
        <v>-22</v>
      </c>
    </row>
    <row r="650" spans="1:19" x14ac:dyDescent="0.35">
      <c r="A650" s="1">
        <v>45680</v>
      </c>
      <c r="B650" t="s">
        <v>12</v>
      </c>
      <c r="C650" t="s">
        <v>59</v>
      </c>
      <c r="D650">
        <v>122</v>
      </c>
      <c r="E650" t="s">
        <v>63</v>
      </c>
      <c r="F650">
        <v>119</v>
      </c>
      <c r="G650" t="s">
        <v>69</v>
      </c>
      <c r="I650">
        <v>14662</v>
      </c>
      <c r="J650" t="s">
        <v>99</v>
      </c>
      <c r="K650" t="s">
        <v>139</v>
      </c>
      <c r="M650" t="str">
        <f>Table1[[#This Row],[Winner]]&amp;"/"&amp;Table1[[#This Row],[Lost]]</f>
        <v>Toronto Raptors/Atlanta Hawks</v>
      </c>
      <c r="N650" t="str">
        <f t="shared" si="61"/>
        <v>Toronto Raptors</v>
      </c>
      <c r="O650">
        <f t="shared" si="62"/>
        <v>122</v>
      </c>
      <c r="P650" s="8">
        <f t="shared" si="63"/>
        <v>3</v>
      </c>
      <c r="Q650" t="str">
        <f t="shared" si="64"/>
        <v>Atlanta Hawks</v>
      </c>
      <c r="R650">
        <f t="shared" si="65"/>
        <v>119</v>
      </c>
      <c r="S650" s="3">
        <f t="shared" si="66"/>
        <v>-3</v>
      </c>
    </row>
    <row r="651" spans="1:19" x14ac:dyDescent="0.35">
      <c r="A651" s="1">
        <v>45680</v>
      </c>
      <c r="B651" t="s">
        <v>15</v>
      </c>
      <c r="C651" t="s">
        <v>61</v>
      </c>
      <c r="D651">
        <v>121</v>
      </c>
      <c r="E651" t="s">
        <v>53</v>
      </c>
      <c r="F651">
        <v>115</v>
      </c>
      <c r="G651" t="s">
        <v>69</v>
      </c>
      <c r="I651">
        <v>18203</v>
      </c>
      <c r="J651" t="s">
        <v>76</v>
      </c>
      <c r="K651" t="s">
        <v>164</v>
      </c>
      <c r="M651" t="str">
        <f>Table1[[#This Row],[Winner]]&amp;"/"&amp;Table1[[#This Row],[Lost]]</f>
        <v>Dallas Mavericks/Oklahoma City Thunder</v>
      </c>
      <c r="N651" t="str">
        <f t="shared" si="61"/>
        <v>Dallas Mavericks</v>
      </c>
      <c r="O651">
        <f t="shared" si="62"/>
        <v>121</v>
      </c>
      <c r="P651" s="8">
        <f t="shared" si="63"/>
        <v>6</v>
      </c>
      <c r="Q651" t="str">
        <f t="shared" si="64"/>
        <v>Oklahoma City Thunder</v>
      </c>
      <c r="R651">
        <f t="shared" si="65"/>
        <v>115</v>
      </c>
      <c r="S651" s="3">
        <f t="shared" si="66"/>
        <v>-6</v>
      </c>
    </row>
    <row r="652" spans="1:19" x14ac:dyDescent="0.35">
      <c r="A652" s="1">
        <v>45680</v>
      </c>
      <c r="B652" t="s">
        <v>19</v>
      </c>
      <c r="C652" t="s">
        <v>58</v>
      </c>
      <c r="D652">
        <v>96</v>
      </c>
      <c r="E652" t="s">
        <v>44</v>
      </c>
      <c r="F652">
        <v>125</v>
      </c>
      <c r="G652" t="s">
        <v>69</v>
      </c>
      <c r="I652">
        <v>17341</v>
      </c>
      <c r="J652" t="s">
        <v>90</v>
      </c>
      <c r="K652" t="s">
        <v>155</v>
      </c>
      <c r="M652" t="str">
        <f>Table1[[#This Row],[Winner]]&amp;"/"&amp;Table1[[#This Row],[Lost]]</f>
        <v>Milwaukee Bucks/Miami Heat</v>
      </c>
      <c r="N652" t="str">
        <f t="shared" si="61"/>
        <v>Milwaukee Bucks</v>
      </c>
      <c r="O652">
        <f t="shared" si="62"/>
        <v>125</v>
      </c>
      <c r="P652" s="8">
        <f t="shared" si="63"/>
        <v>29</v>
      </c>
      <c r="Q652" t="str">
        <f t="shared" si="64"/>
        <v>Miami Heat</v>
      </c>
      <c r="R652">
        <f t="shared" si="65"/>
        <v>96</v>
      </c>
      <c r="S652" s="3">
        <f t="shared" si="66"/>
        <v>-29</v>
      </c>
    </row>
    <row r="653" spans="1:19" x14ac:dyDescent="0.35">
      <c r="A653" s="1">
        <v>45680</v>
      </c>
      <c r="B653" t="s">
        <v>16</v>
      </c>
      <c r="C653" t="s">
        <v>62</v>
      </c>
      <c r="D653">
        <v>123</v>
      </c>
      <c r="E653" t="s">
        <v>65</v>
      </c>
      <c r="F653">
        <v>132</v>
      </c>
      <c r="G653" t="s">
        <v>69</v>
      </c>
      <c r="I653">
        <v>19676</v>
      </c>
      <c r="J653" t="s">
        <v>91</v>
      </c>
      <c r="K653" t="s">
        <v>151</v>
      </c>
      <c r="M653" t="str">
        <f>Table1[[#This Row],[Winner]]&amp;"/"&amp;Table1[[#This Row],[Lost]]</f>
        <v>Denver Nuggets/Sacramento Kings</v>
      </c>
      <c r="N653" t="str">
        <f t="shared" si="61"/>
        <v>Denver Nuggets</v>
      </c>
      <c r="O653">
        <f t="shared" si="62"/>
        <v>132</v>
      </c>
      <c r="P653" s="8">
        <f t="shared" si="63"/>
        <v>9</v>
      </c>
      <c r="Q653" t="str">
        <f t="shared" si="64"/>
        <v>Sacramento Kings</v>
      </c>
      <c r="R653">
        <f t="shared" si="65"/>
        <v>123</v>
      </c>
      <c r="S653" s="3">
        <f t="shared" si="66"/>
        <v>-9</v>
      </c>
    </row>
    <row r="654" spans="1:19" x14ac:dyDescent="0.35">
      <c r="A654" s="1">
        <v>45680</v>
      </c>
      <c r="B654" t="s">
        <v>13</v>
      </c>
      <c r="C654" t="s">
        <v>47</v>
      </c>
      <c r="D654">
        <v>106</v>
      </c>
      <c r="E654" t="s">
        <v>50</v>
      </c>
      <c r="F654">
        <v>131</v>
      </c>
      <c r="G654" t="s">
        <v>69</v>
      </c>
      <c r="I654">
        <v>18064</v>
      </c>
      <c r="J654" t="s">
        <v>84</v>
      </c>
      <c r="K654" t="s">
        <v>165</v>
      </c>
      <c r="M654" t="str">
        <f>Table1[[#This Row],[Winner]]&amp;"/"&amp;Table1[[#This Row],[Lost]]</f>
        <v>Golden State Warriors/Chicago Bulls</v>
      </c>
      <c r="N654" t="str">
        <f t="shared" si="61"/>
        <v>Golden State Warriors</v>
      </c>
      <c r="O654">
        <f t="shared" si="62"/>
        <v>131</v>
      </c>
      <c r="P654" s="8">
        <f t="shared" si="63"/>
        <v>25</v>
      </c>
      <c r="Q654" t="str">
        <f t="shared" si="64"/>
        <v>Chicago Bulls</v>
      </c>
      <c r="R654">
        <f t="shared" si="65"/>
        <v>106</v>
      </c>
      <c r="S654" s="3">
        <f t="shared" si="66"/>
        <v>-25</v>
      </c>
    </row>
    <row r="655" spans="1:19" x14ac:dyDescent="0.35">
      <c r="A655" s="1">
        <v>45680</v>
      </c>
      <c r="B655" t="s">
        <v>13</v>
      </c>
      <c r="C655" t="s">
        <v>51</v>
      </c>
      <c r="D655">
        <v>96</v>
      </c>
      <c r="E655" t="s">
        <v>68</v>
      </c>
      <c r="F655">
        <v>117</v>
      </c>
      <c r="G655" t="s">
        <v>69</v>
      </c>
      <c r="I655">
        <v>18997</v>
      </c>
      <c r="J655" t="s">
        <v>106</v>
      </c>
      <c r="K655" t="s">
        <v>137</v>
      </c>
      <c r="M655" t="str">
        <f>Table1[[#This Row],[Winner]]&amp;"/"&amp;Table1[[#This Row],[Lost]]</f>
        <v>Los Angeles Lakers/Boston Celtics</v>
      </c>
      <c r="N655" t="str">
        <f t="shared" si="61"/>
        <v>Los Angeles Lakers</v>
      </c>
      <c r="O655">
        <f t="shared" si="62"/>
        <v>117</v>
      </c>
      <c r="P655" s="8">
        <f t="shared" si="63"/>
        <v>21</v>
      </c>
      <c r="Q655" t="str">
        <f t="shared" si="64"/>
        <v>Boston Celtics</v>
      </c>
      <c r="R655">
        <f t="shared" si="65"/>
        <v>96</v>
      </c>
      <c r="S655" s="3">
        <f t="shared" si="66"/>
        <v>-21</v>
      </c>
    </row>
    <row r="656" spans="1:19" x14ac:dyDescent="0.35">
      <c r="A656" s="1">
        <v>45680</v>
      </c>
      <c r="B656" t="s">
        <v>20</v>
      </c>
      <c r="C656" t="s">
        <v>64</v>
      </c>
      <c r="D656">
        <v>93</v>
      </c>
      <c r="E656" t="s">
        <v>57</v>
      </c>
      <c r="F656">
        <v>110</v>
      </c>
      <c r="G656" t="s">
        <v>69</v>
      </c>
      <c r="I656">
        <v>13771</v>
      </c>
      <c r="J656" t="s">
        <v>80</v>
      </c>
      <c r="K656" t="s">
        <v>146</v>
      </c>
      <c r="M656" t="str">
        <f>Table1[[#This Row],[Winner]]&amp;"/"&amp;Table1[[#This Row],[Lost]]</f>
        <v>Los Angeles Clippers/Washington Wizards</v>
      </c>
      <c r="N656" t="str">
        <f t="shared" si="61"/>
        <v>Los Angeles Clippers</v>
      </c>
      <c r="O656">
        <f t="shared" si="62"/>
        <v>110</v>
      </c>
      <c r="P656" s="8">
        <f t="shared" si="63"/>
        <v>17</v>
      </c>
      <c r="Q656" t="str">
        <f t="shared" si="64"/>
        <v>Washington Wizards</v>
      </c>
      <c r="R656">
        <f t="shared" si="65"/>
        <v>93</v>
      </c>
      <c r="S656" s="3">
        <f t="shared" si="66"/>
        <v>-17</v>
      </c>
    </row>
    <row r="657" spans="1:19" x14ac:dyDescent="0.35">
      <c r="A657" s="1">
        <v>45681</v>
      </c>
      <c r="B657" t="s">
        <v>14</v>
      </c>
      <c r="C657" t="s">
        <v>67</v>
      </c>
      <c r="D657">
        <v>102</v>
      </c>
      <c r="E657" t="s">
        <v>46</v>
      </c>
      <c r="F657">
        <v>97</v>
      </c>
      <c r="G657" t="s">
        <v>69</v>
      </c>
      <c r="I657">
        <v>16228</v>
      </c>
      <c r="J657" t="s">
        <v>79</v>
      </c>
      <c r="K657" t="s">
        <v>156</v>
      </c>
      <c r="M657" t="str">
        <f>Table1[[#This Row],[Winner]]&amp;"/"&amp;Table1[[#This Row],[Lost]]</f>
        <v>Portland Trail Blazers/Charlotte Hornets</v>
      </c>
      <c r="N657" t="str">
        <f t="shared" si="61"/>
        <v>Portland Trail Blazers</v>
      </c>
      <c r="O657">
        <f t="shared" si="62"/>
        <v>102</v>
      </c>
      <c r="P657" s="8">
        <f t="shared" si="63"/>
        <v>5</v>
      </c>
      <c r="Q657" t="str">
        <f t="shared" si="64"/>
        <v>Charlotte Hornets</v>
      </c>
      <c r="R657">
        <f t="shared" si="65"/>
        <v>97</v>
      </c>
      <c r="S657" s="3">
        <f t="shared" si="66"/>
        <v>-5</v>
      </c>
    </row>
    <row r="658" spans="1:19" x14ac:dyDescent="0.35">
      <c r="A658" s="1">
        <v>45681</v>
      </c>
      <c r="B658" t="s">
        <v>14</v>
      </c>
      <c r="C658" t="s">
        <v>45</v>
      </c>
      <c r="D658">
        <v>129</v>
      </c>
      <c r="E658" t="s">
        <v>54</v>
      </c>
      <c r="F658">
        <v>132</v>
      </c>
      <c r="G658" t="s">
        <v>69</v>
      </c>
      <c r="I658">
        <v>19760</v>
      </c>
      <c r="J658" t="s">
        <v>100</v>
      </c>
      <c r="K658" t="s">
        <v>141</v>
      </c>
      <c r="M658" t="str">
        <f>Table1[[#This Row],[Winner]]&amp;"/"&amp;Table1[[#This Row],[Lost]]</f>
        <v>Philadelphia 76ers/Cleveland Cavaliers</v>
      </c>
      <c r="N658" t="str">
        <f t="shared" si="61"/>
        <v>Philadelphia 76ers</v>
      </c>
      <c r="O658">
        <f t="shared" si="62"/>
        <v>132</v>
      </c>
      <c r="P658" s="8">
        <f t="shared" si="63"/>
        <v>3</v>
      </c>
      <c r="Q658" t="str">
        <f t="shared" si="64"/>
        <v>Cleveland Cavaliers</v>
      </c>
      <c r="R658">
        <f t="shared" si="65"/>
        <v>129</v>
      </c>
      <c r="S658" s="3">
        <f t="shared" si="66"/>
        <v>-3</v>
      </c>
    </row>
    <row r="659" spans="1:19" x14ac:dyDescent="0.35">
      <c r="A659" s="1">
        <v>45681</v>
      </c>
      <c r="B659" t="s">
        <v>15</v>
      </c>
      <c r="C659" t="s">
        <v>56</v>
      </c>
      <c r="D659">
        <v>126</v>
      </c>
      <c r="E659" t="s">
        <v>48</v>
      </c>
      <c r="F659">
        <v>139</v>
      </c>
      <c r="G659" t="s">
        <v>69</v>
      </c>
      <c r="I659">
        <v>16495</v>
      </c>
      <c r="J659" t="s">
        <v>112</v>
      </c>
      <c r="K659" t="s">
        <v>157</v>
      </c>
      <c r="M659" t="str">
        <f>Table1[[#This Row],[Winner]]&amp;"/"&amp;Table1[[#This Row],[Lost]]</f>
        <v>Memphis Grizzlies/New Orleans Pelicans</v>
      </c>
      <c r="N659" t="str">
        <f t="shared" si="61"/>
        <v>Memphis Grizzlies</v>
      </c>
      <c r="O659">
        <f t="shared" si="62"/>
        <v>139</v>
      </c>
      <c r="P659" s="8">
        <f t="shared" si="63"/>
        <v>13</v>
      </c>
      <c r="Q659" t="str">
        <f t="shared" si="64"/>
        <v>New Orleans Pelicans</v>
      </c>
      <c r="R659">
        <f t="shared" si="65"/>
        <v>126</v>
      </c>
      <c r="S659" s="3">
        <f t="shared" si="66"/>
        <v>-13</v>
      </c>
    </row>
    <row r="660" spans="1:19" x14ac:dyDescent="0.35">
      <c r="A660" s="1">
        <v>45682</v>
      </c>
      <c r="B660" t="s">
        <v>31</v>
      </c>
      <c r="C660" t="s">
        <v>41</v>
      </c>
      <c r="D660">
        <v>136</v>
      </c>
      <c r="E660" t="s">
        <v>52</v>
      </c>
      <c r="F660">
        <v>98</v>
      </c>
      <c r="G660" t="s">
        <v>69</v>
      </c>
      <c r="I660">
        <v>15979</v>
      </c>
      <c r="J660" t="s">
        <v>83</v>
      </c>
      <c r="K660" t="s">
        <v>168</v>
      </c>
      <c r="M660" t="str">
        <f>Table1[[#This Row],[Winner]]&amp;"/"&amp;Table1[[#This Row],[Lost]]</f>
        <v>Indiana Pacers/San Antonio Spurs</v>
      </c>
      <c r="N660" t="str">
        <f t="shared" si="61"/>
        <v>Indiana Pacers</v>
      </c>
      <c r="O660">
        <f t="shared" si="62"/>
        <v>136</v>
      </c>
      <c r="P660" s="8">
        <f t="shared" si="63"/>
        <v>38</v>
      </c>
      <c r="Q660" t="str">
        <f t="shared" si="64"/>
        <v>San Antonio Spurs</v>
      </c>
      <c r="R660">
        <f t="shared" si="65"/>
        <v>98</v>
      </c>
      <c r="S660" s="3">
        <f t="shared" si="66"/>
        <v>-38</v>
      </c>
    </row>
    <row r="661" spans="1:19" x14ac:dyDescent="0.35">
      <c r="A661" s="1">
        <v>45682</v>
      </c>
      <c r="B661" t="s">
        <v>30</v>
      </c>
      <c r="C661" t="s">
        <v>65</v>
      </c>
      <c r="D661">
        <v>104</v>
      </c>
      <c r="E661" t="s">
        <v>40</v>
      </c>
      <c r="F661">
        <v>133</v>
      </c>
      <c r="G661" t="s">
        <v>69</v>
      </c>
      <c r="I661">
        <v>18978</v>
      </c>
      <c r="J661" t="s">
        <v>84</v>
      </c>
      <c r="K661" t="s">
        <v>158</v>
      </c>
      <c r="M661" t="str">
        <f>Table1[[#This Row],[Winner]]&amp;"/"&amp;Table1[[#This Row],[Lost]]</f>
        <v>Minnesota Timberwolves/Denver Nuggets</v>
      </c>
      <c r="N661" t="str">
        <f t="shared" si="61"/>
        <v>Minnesota Timberwolves</v>
      </c>
      <c r="O661">
        <f t="shared" si="62"/>
        <v>133</v>
      </c>
      <c r="P661" s="8">
        <f t="shared" si="63"/>
        <v>29</v>
      </c>
      <c r="Q661" t="str">
        <f t="shared" si="64"/>
        <v>Denver Nuggets</v>
      </c>
      <c r="R661">
        <f t="shared" si="65"/>
        <v>104</v>
      </c>
      <c r="S661" s="3">
        <f t="shared" si="66"/>
        <v>-29</v>
      </c>
    </row>
    <row r="662" spans="1:19" x14ac:dyDescent="0.35">
      <c r="A662" s="1">
        <v>45682</v>
      </c>
      <c r="B662" t="s">
        <v>38</v>
      </c>
      <c r="C662" t="s">
        <v>51</v>
      </c>
      <c r="D662">
        <v>122</v>
      </c>
      <c r="E662" t="s">
        <v>61</v>
      </c>
      <c r="F662">
        <v>107</v>
      </c>
      <c r="G662" t="s">
        <v>69</v>
      </c>
      <c r="I662">
        <v>20421</v>
      </c>
      <c r="J662" t="s">
        <v>114</v>
      </c>
      <c r="K662" t="s">
        <v>149</v>
      </c>
      <c r="M662" t="str">
        <f>Table1[[#This Row],[Winner]]&amp;"/"&amp;Table1[[#This Row],[Lost]]</f>
        <v>Boston Celtics/Dallas Mavericks</v>
      </c>
      <c r="N662" t="str">
        <f t="shared" si="61"/>
        <v>Boston Celtics</v>
      </c>
      <c r="O662">
        <f t="shared" si="62"/>
        <v>122</v>
      </c>
      <c r="P662" s="8">
        <f t="shared" si="63"/>
        <v>15</v>
      </c>
      <c r="Q662" t="str">
        <f t="shared" si="64"/>
        <v>Dallas Mavericks</v>
      </c>
      <c r="R662">
        <f t="shared" si="65"/>
        <v>107</v>
      </c>
      <c r="S662" s="3">
        <f t="shared" si="66"/>
        <v>-15</v>
      </c>
    </row>
    <row r="663" spans="1:19" x14ac:dyDescent="0.35">
      <c r="A663" s="1">
        <v>45682</v>
      </c>
      <c r="B663" t="s">
        <v>22</v>
      </c>
      <c r="C663" t="s">
        <v>58</v>
      </c>
      <c r="D663">
        <v>106</v>
      </c>
      <c r="E663" t="s">
        <v>42</v>
      </c>
      <c r="F663">
        <v>97</v>
      </c>
      <c r="G663" t="s">
        <v>69</v>
      </c>
      <c r="I663">
        <v>17962</v>
      </c>
      <c r="J663" t="s">
        <v>126</v>
      </c>
      <c r="K663" t="s">
        <v>163</v>
      </c>
      <c r="M663" t="str">
        <f>Table1[[#This Row],[Winner]]&amp;"/"&amp;Table1[[#This Row],[Lost]]</f>
        <v>Miami Heat/Brooklyn Nets</v>
      </c>
      <c r="N663" t="str">
        <f t="shared" si="61"/>
        <v>Miami Heat</v>
      </c>
      <c r="O663">
        <f t="shared" si="62"/>
        <v>106</v>
      </c>
      <c r="P663" s="8">
        <f t="shared" si="63"/>
        <v>9</v>
      </c>
      <c r="Q663" t="str">
        <f t="shared" si="64"/>
        <v>Brooklyn Nets</v>
      </c>
      <c r="R663">
        <f t="shared" si="65"/>
        <v>97</v>
      </c>
      <c r="S663" s="3">
        <f t="shared" si="66"/>
        <v>-9</v>
      </c>
    </row>
    <row r="664" spans="1:19" x14ac:dyDescent="0.35">
      <c r="A664" s="1">
        <v>45682</v>
      </c>
      <c r="B664" t="s">
        <v>14</v>
      </c>
      <c r="C664" t="s">
        <v>56</v>
      </c>
      <c r="D664">
        <v>92</v>
      </c>
      <c r="E664" t="s">
        <v>46</v>
      </c>
      <c r="F664">
        <v>123</v>
      </c>
      <c r="G664" t="s">
        <v>69</v>
      </c>
      <c r="I664">
        <v>18461</v>
      </c>
      <c r="J664" t="s">
        <v>89</v>
      </c>
      <c r="K664" t="s">
        <v>156</v>
      </c>
      <c r="M664" t="str">
        <f>Table1[[#This Row],[Winner]]&amp;"/"&amp;Table1[[#This Row],[Lost]]</f>
        <v>Charlotte Hornets/New Orleans Pelicans</v>
      </c>
      <c r="N664" t="str">
        <f t="shared" si="61"/>
        <v>Charlotte Hornets</v>
      </c>
      <c r="O664">
        <f t="shared" si="62"/>
        <v>123</v>
      </c>
      <c r="P664" s="8">
        <f t="shared" si="63"/>
        <v>31</v>
      </c>
      <c r="Q664" t="str">
        <f t="shared" si="64"/>
        <v>New Orleans Pelicans</v>
      </c>
      <c r="R664">
        <f t="shared" si="65"/>
        <v>92</v>
      </c>
      <c r="S664" s="3">
        <f t="shared" si="66"/>
        <v>-31</v>
      </c>
    </row>
    <row r="665" spans="1:19" x14ac:dyDescent="0.35">
      <c r="A665" s="1">
        <v>45682</v>
      </c>
      <c r="B665" t="s">
        <v>14</v>
      </c>
      <c r="C665" t="s">
        <v>55</v>
      </c>
      <c r="D665">
        <v>113</v>
      </c>
      <c r="E665" t="s">
        <v>43</v>
      </c>
      <c r="F665">
        <v>121</v>
      </c>
      <c r="G665" t="s">
        <v>69</v>
      </c>
      <c r="I665">
        <v>19489</v>
      </c>
      <c r="J665" t="s">
        <v>81</v>
      </c>
      <c r="K665" t="s">
        <v>152</v>
      </c>
      <c r="M665" t="str">
        <f>Table1[[#This Row],[Winner]]&amp;"/"&amp;Table1[[#This Row],[Lost]]</f>
        <v>Orlando Magic/Detroit Pistons</v>
      </c>
      <c r="N665" t="str">
        <f t="shared" si="61"/>
        <v>Orlando Magic</v>
      </c>
      <c r="O665">
        <f t="shared" si="62"/>
        <v>121</v>
      </c>
      <c r="P665" s="8">
        <f t="shared" si="63"/>
        <v>8</v>
      </c>
      <c r="Q665" t="str">
        <f t="shared" si="64"/>
        <v>Detroit Pistons</v>
      </c>
      <c r="R665">
        <f t="shared" si="65"/>
        <v>113</v>
      </c>
      <c r="S665" s="3">
        <f t="shared" si="66"/>
        <v>-8</v>
      </c>
    </row>
    <row r="666" spans="1:19" x14ac:dyDescent="0.35">
      <c r="A666" s="1">
        <v>45682</v>
      </c>
      <c r="B666" t="s">
        <v>12</v>
      </c>
      <c r="C666" t="s">
        <v>59</v>
      </c>
      <c r="D666">
        <v>117</v>
      </c>
      <c r="E666" t="s">
        <v>63</v>
      </c>
      <c r="F666">
        <v>94</v>
      </c>
      <c r="G666" t="s">
        <v>69</v>
      </c>
      <c r="I666">
        <v>17868</v>
      </c>
      <c r="J666" t="s">
        <v>87</v>
      </c>
      <c r="K666" t="s">
        <v>139</v>
      </c>
      <c r="M666" t="str">
        <f>Table1[[#This Row],[Winner]]&amp;"/"&amp;Table1[[#This Row],[Lost]]</f>
        <v>Toronto Raptors/Atlanta Hawks</v>
      </c>
      <c r="N666" t="str">
        <f t="shared" si="61"/>
        <v>Toronto Raptors</v>
      </c>
      <c r="O666">
        <f t="shared" si="62"/>
        <v>117</v>
      </c>
      <c r="P666" s="8">
        <f t="shared" si="63"/>
        <v>23</v>
      </c>
      <c r="Q666" t="str">
        <f t="shared" si="64"/>
        <v>Atlanta Hawks</v>
      </c>
      <c r="R666">
        <f t="shared" si="65"/>
        <v>94</v>
      </c>
      <c r="S666" s="3">
        <f t="shared" si="66"/>
        <v>-23</v>
      </c>
    </row>
    <row r="667" spans="1:19" x14ac:dyDescent="0.35">
      <c r="A667" s="1">
        <v>45682</v>
      </c>
      <c r="B667" t="s">
        <v>12</v>
      </c>
      <c r="C667" t="s">
        <v>60</v>
      </c>
      <c r="D667">
        <v>135</v>
      </c>
      <c r="E667" t="s">
        <v>45</v>
      </c>
      <c r="F667">
        <v>131</v>
      </c>
      <c r="G667" t="s">
        <v>69</v>
      </c>
      <c r="I667">
        <v>19432</v>
      </c>
      <c r="J667" t="s">
        <v>97</v>
      </c>
      <c r="K667" t="s">
        <v>153</v>
      </c>
      <c r="M667" t="str">
        <f>Table1[[#This Row],[Winner]]&amp;"/"&amp;Table1[[#This Row],[Lost]]</f>
        <v>Houston Rockets/Cleveland Cavaliers</v>
      </c>
      <c r="N667" t="str">
        <f t="shared" si="61"/>
        <v>Houston Rockets</v>
      </c>
      <c r="O667">
        <f t="shared" si="62"/>
        <v>135</v>
      </c>
      <c r="P667" s="8">
        <f t="shared" si="63"/>
        <v>4</v>
      </c>
      <c r="Q667" t="str">
        <f t="shared" si="64"/>
        <v>Cleveland Cavaliers</v>
      </c>
      <c r="R667">
        <f t="shared" si="65"/>
        <v>131</v>
      </c>
      <c r="S667" s="3">
        <f t="shared" si="66"/>
        <v>-4</v>
      </c>
    </row>
    <row r="668" spans="1:19" x14ac:dyDescent="0.35">
      <c r="A668" s="1">
        <v>45682</v>
      </c>
      <c r="B668" t="s">
        <v>12</v>
      </c>
      <c r="C668" t="s">
        <v>62</v>
      </c>
      <c r="D668">
        <v>120</v>
      </c>
      <c r="E668" t="s">
        <v>39</v>
      </c>
      <c r="F668">
        <v>143</v>
      </c>
      <c r="G668" t="s">
        <v>69</v>
      </c>
      <c r="I668">
        <v>19812</v>
      </c>
      <c r="J668" t="s">
        <v>83</v>
      </c>
      <c r="K668" t="s">
        <v>154</v>
      </c>
      <c r="M668" t="str">
        <f>Table1[[#This Row],[Winner]]&amp;"/"&amp;Table1[[#This Row],[Lost]]</f>
        <v>New York Knicks/Sacramento Kings</v>
      </c>
      <c r="N668" t="str">
        <f t="shared" si="61"/>
        <v>New York Knicks</v>
      </c>
      <c r="O668">
        <f t="shared" si="62"/>
        <v>143</v>
      </c>
      <c r="P668" s="8">
        <f t="shared" si="63"/>
        <v>23</v>
      </c>
      <c r="Q668" t="str">
        <f t="shared" si="64"/>
        <v>Sacramento Kings</v>
      </c>
      <c r="R668">
        <f t="shared" si="65"/>
        <v>120</v>
      </c>
      <c r="S668" s="3">
        <f t="shared" si="66"/>
        <v>-23</v>
      </c>
    </row>
    <row r="669" spans="1:19" x14ac:dyDescent="0.35">
      <c r="A669" s="1">
        <v>45682</v>
      </c>
      <c r="B669" t="s">
        <v>15</v>
      </c>
      <c r="C669" t="s">
        <v>54</v>
      </c>
      <c r="D669">
        <v>109</v>
      </c>
      <c r="E669" t="s">
        <v>47</v>
      </c>
      <c r="F669">
        <v>97</v>
      </c>
      <c r="G669" t="s">
        <v>69</v>
      </c>
      <c r="I669">
        <v>20153</v>
      </c>
      <c r="J669" t="s">
        <v>89</v>
      </c>
      <c r="K669" t="s">
        <v>159</v>
      </c>
      <c r="M669" t="str">
        <f>Table1[[#This Row],[Winner]]&amp;"/"&amp;Table1[[#This Row],[Lost]]</f>
        <v>Philadelphia 76ers/Chicago Bulls</v>
      </c>
      <c r="N669" t="str">
        <f t="shared" si="61"/>
        <v>Philadelphia 76ers</v>
      </c>
      <c r="O669">
        <f t="shared" si="62"/>
        <v>109</v>
      </c>
      <c r="P669" s="8">
        <f t="shared" si="63"/>
        <v>12</v>
      </c>
      <c r="Q669" t="str">
        <f t="shared" si="64"/>
        <v>Chicago Bulls</v>
      </c>
      <c r="R669">
        <f t="shared" si="65"/>
        <v>97</v>
      </c>
      <c r="S669" s="3">
        <f t="shared" si="66"/>
        <v>-12</v>
      </c>
    </row>
    <row r="670" spans="1:19" x14ac:dyDescent="0.35">
      <c r="A670" s="1">
        <v>45682</v>
      </c>
      <c r="B670" t="s">
        <v>15</v>
      </c>
      <c r="C670" t="s">
        <v>66</v>
      </c>
      <c r="D670">
        <v>103</v>
      </c>
      <c r="E670" t="s">
        <v>48</v>
      </c>
      <c r="F670">
        <v>125</v>
      </c>
      <c r="G670" t="s">
        <v>69</v>
      </c>
      <c r="I670">
        <v>17011</v>
      </c>
      <c r="J670" t="s">
        <v>79</v>
      </c>
      <c r="K670" t="s">
        <v>157</v>
      </c>
      <c r="M670" t="str">
        <f>Table1[[#This Row],[Winner]]&amp;"/"&amp;Table1[[#This Row],[Lost]]</f>
        <v>Memphis Grizzlies/Utah Jazz</v>
      </c>
      <c r="N670" t="str">
        <f t="shared" si="61"/>
        <v>Memphis Grizzlies</v>
      </c>
      <c r="O670">
        <f t="shared" si="62"/>
        <v>125</v>
      </c>
      <c r="P670" s="8">
        <f t="shared" si="63"/>
        <v>22</v>
      </c>
      <c r="Q670" t="str">
        <f t="shared" si="64"/>
        <v>Utah Jazz</v>
      </c>
      <c r="R670">
        <f t="shared" si="65"/>
        <v>103</v>
      </c>
      <c r="S670" s="3">
        <f t="shared" si="66"/>
        <v>-22</v>
      </c>
    </row>
    <row r="671" spans="1:19" x14ac:dyDescent="0.35">
      <c r="A671" s="1">
        <v>45682</v>
      </c>
      <c r="B671" t="s">
        <v>19</v>
      </c>
      <c r="C671" t="s">
        <v>68</v>
      </c>
      <c r="D671">
        <v>118</v>
      </c>
      <c r="E671" t="s">
        <v>50</v>
      </c>
      <c r="F671">
        <v>108</v>
      </c>
      <c r="G671" t="s">
        <v>69</v>
      </c>
      <c r="I671">
        <v>18064</v>
      </c>
      <c r="J671" t="s">
        <v>90</v>
      </c>
      <c r="K671" t="s">
        <v>165</v>
      </c>
      <c r="M671" t="str">
        <f>Table1[[#This Row],[Winner]]&amp;"/"&amp;Table1[[#This Row],[Lost]]</f>
        <v>Los Angeles Lakers/Golden State Warriors</v>
      </c>
      <c r="N671" t="str">
        <f t="shared" si="61"/>
        <v>Los Angeles Lakers</v>
      </c>
      <c r="O671">
        <f t="shared" si="62"/>
        <v>118</v>
      </c>
      <c r="P671" s="8">
        <f t="shared" si="63"/>
        <v>10</v>
      </c>
      <c r="Q671" t="str">
        <f t="shared" si="64"/>
        <v>Golden State Warriors</v>
      </c>
      <c r="R671">
        <f t="shared" si="65"/>
        <v>108</v>
      </c>
      <c r="S671" s="3">
        <f t="shared" si="66"/>
        <v>-10</v>
      </c>
    </row>
    <row r="672" spans="1:19" x14ac:dyDescent="0.35">
      <c r="A672" s="1">
        <v>45682</v>
      </c>
      <c r="B672" t="s">
        <v>16</v>
      </c>
      <c r="C672" t="s">
        <v>64</v>
      </c>
      <c r="D672">
        <v>109</v>
      </c>
      <c r="E672" t="s">
        <v>49</v>
      </c>
      <c r="F672">
        <v>119</v>
      </c>
      <c r="G672" t="s">
        <v>69</v>
      </c>
      <c r="I672">
        <v>17071</v>
      </c>
      <c r="J672" t="s">
        <v>89</v>
      </c>
      <c r="K672" t="s">
        <v>161</v>
      </c>
      <c r="M672" t="str">
        <f>Table1[[#This Row],[Winner]]&amp;"/"&amp;Table1[[#This Row],[Lost]]</f>
        <v>Phoenix Suns/Washington Wizards</v>
      </c>
      <c r="N672" t="str">
        <f t="shared" si="61"/>
        <v>Phoenix Suns</v>
      </c>
      <c r="O672">
        <f t="shared" si="62"/>
        <v>119</v>
      </c>
      <c r="P672" s="8">
        <f t="shared" si="63"/>
        <v>10</v>
      </c>
      <c r="Q672" t="str">
        <f t="shared" si="64"/>
        <v>Washington Wizards</v>
      </c>
      <c r="R672">
        <f t="shared" si="65"/>
        <v>109</v>
      </c>
      <c r="S672" s="3">
        <f t="shared" si="66"/>
        <v>-10</v>
      </c>
    </row>
    <row r="673" spans="1:19" x14ac:dyDescent="0.35">
      <c r="A673" s="1">
        <v>45682</v>
      </c>
      <c r="B673" t="s">
        <v>20</v>
      </c>
      <c r="C673" t="s">
        <v>44</v>
      </c>
      <c r="D673">
        <v>117</v>
      </c>
      <c r="E673" t="s">
        <v>57</v>
      </c>
      <c r="F673">
        <v>127</v>
      </c>
      <c r="G673" t="s">
        <v>69</v>
      </c>
      <c r="I673">
        <v>17927</v>
      </c>
      <c r="J673" t="s">
        <v>83</v>
      </c>
      <c r="K673" t="s">
        <v>146</v>
      </c>
      <c r="M673" t="str">
        <f>Table1[[#This Row],[Winner]]&amp;"/"&amp;Table1[[#This Row],[Lost]]</f>
        <v>Los Angeles Clippers/Milwaukee Bucks</v>
      </c>
      <c r="N673" t="str">
        <f t="shared" si="61"/>
        <v>Los Angeles Clippers</v>
      </c>
      <c r="O673">
        <f t="shared" si="62"/>
        <v>127</v>
      </c>
      <c r="P673" s="8">
        <f t="shared" si="63"/>
        <v>10</v>
      </c>
      <c r="Q673" t="str">
        <f t="shared" si="64"/>
        <v>Milwaukee Bucks</v>
      </c>
      <c r="R673">
        <f t="shared" si="65"/>
        <v>117</v>
      </c>
      <c r="S673" s="3">
        <f t="shared" si="66"/>
        <v>-10</v>
      </c>
    </row>
    <row r="674" spans="1:19" x14ac:dyDescent="0.35">
      <c r="A674" s="1">
        <v>45683</v>
      </c>
      <c r="B674" t="s">
        <v>22</v>
      </c>
      <c r="C674" t="s">
        <v>53</v>
      </c>
      <c r="D674">
        <v>118</v>
      </c>
      <c r="E674" t="s">
        <v>67</v>
      </c>
      <c r="F674">
        <v>108</v>
      </c>
      <c r="G674" t="s">
        <v>69</v>
      </c>
      <c r="I674">
        <v>17619</v>
      </c>
      <c r="J674" t="s">
        <v>94</v>
      </c>
      <c r="K674" t="s">
        <v>147</v>
      </c>
      <c r="M674" t="str">
        <f>Table1[[#This Row],[Winner]]&amp;"/"&amp;Table1[[#This Row],[Lost]]</f>
        <v>Oklahoma City Thunder/Portland Trail Blazers</v>
      </c>
      <c r="N674" t="str">
        <f t="shared" si="61"/>
        <v>Oklahoma City Thunder</v>
      </c>
      <c r="O674">
        <f t="shared" si="62"/>
        <v>118</v>
      </c>
      <c r="P674" s="8">
        <f t="shared" si="63"/>
        <v>10</v>
      </c>
      <c r="Q674" t="str">
        <f t="shared" si="64"/>
        <v>Portland Trail Blazers</v>
      </c>
      <c r="R674">
        <f t="shared" si="65"/>
        <v>108</v>
      </c>
      <c r="S674" s="3">
        <f t="shared" si="66"/>
        <v>-10</v>
      </c>
    </row>
    <row r="675" spans="1:19" x14ac:dyDescent="0.35">
      <c r="A675" s="1">
        <v>45684</v>
      </c>
      <c r="B675" t="s">
        <v>14</v>
      </c>
      <c r="C675" t="s">
        <v>68</v>
      </c>
      <c r="D675">
        <v>112</v>
      </c>
      <c r="E675" t="s">
        <v>46</v>
      </c>
      <c r="F675">
        <v>107</v>
      </c>
      <c r="G675" t="s">
        <v>69</v>
      </c>
      <c r="I675">
        <v>19483</v>
      </c>
      <c r="J675" t="s">
        <v>90</v>
      </c>
      <c r="K675" t="s">
        <v>156</v>
      </c>
      <c r="M675" t="str">
        <f>Table1[[#This Row],[Winner]]&amp;"/"&amp;Table1[[#This Row],[Lost]]</f>
        <v>Los Angeles Lakers/Charlotte Hornets</v>
      </c>
      <c r="N675" t="str">
        <f t="shared" si="61"/>
        <v>Los Angeles Lakers</v>
      </c>
      <c r="O675">
        <f t="shared" si="62"/>
        <v>112</v>
      </c>
      <c r="P675" s="8">
        <f t="shared" si="63"/>
        <v>5</v>
      </c>
      <c r="Q675" t="str">
        <f t="shared" si="64"/>
        <v>Charlotte Hornets</v>
      </c>
      <c r="R675">
        <f t="shared" si="65"/>
        <v>107</v>
      </c>
      <c r="S675" s="3">
        <f t="shared" si="66"/>
        <v>-5</v>
      </c>
    </row>
    <row r="676" spans="1:19" x14ac:dyDescent="0.35">
      <c r="A676" s="1">
        <v>45684</v>
      </c>
      <c r="B676" t="s">
        <v>14</v>
      </c>
      <c r="C676" t="s">
        <v>55</v>
      </c>
      <c r="D676">
        <v>91</v>
      </c>
      <c r="E676" t="s">
        <v>45</v>
      </c>
      <c r="F676">
        <v>110</v>
      </c>
      <c r="G676" t="s">
        <v>69</v>
      </c>
      <c r="I676">
        <v>19432</v>
      </c>
      <c r="J676" t="s">
        <v>89</v>
      </c>
      <c r="K676" t="s">
        <v>153</v>
      </c>
      <c r="M676" t="str">
        <f>Table1[[#This Row],[Winner]]&amp;"/"&amp;Table1[[#This Row],[Lost]]</f>
        <v>Cleveland Cavaliers/Detroit Pistons</v>
      </c>
      <c r="N676" t="str">
        <f t="shared" si="61"/>
        <v>Cleveland Cavaliers</v>
      </c>
      <c r="O676">
        <f t="shared" si="62"/>
        <v>110</v>
      </c>
      <c r="P676" s="8">
        <f t="shared" si="63"/>
        <v>19</v>
      </c>
      <c r="Q676" t="str">
        <f t="shared" si="64"/>
        <v>Detroit Pistons</v>
      </c>
      <c r="R676">
        <f t="shared" si="65"/>
        <v>91</v>
      </c>
      <c r="S676" s="3">
        <f t="shared" si="66"/>
        <v>-19</v>
      </c>
    </row>
    <row r="677" spans="1:19" x14ac:dyDescent="0.35">
      <c r="A677" s="1">
        <v>45684</v>
      </c>
      <c r="B677" t="s">
        <v>12</v>
      </c>
      <c r="C677" t="s">
        <v>60</v>
      </c>
      <c r="D677">
        <v>114</v>
      </c>
      <c r="E677" t="s">
        <v>51</v>
      </c>
      <c r="F677">
        <v>112</v>
      </c>
      <c r="G677" t="s">
        <v>69</v>
      </c>
      <c r="I677">
        <v>19156</v>
      </c>
      <c r="J677" t="s">
        <v>94</v>
      </c>
      <c r="K677" t="s">
        <v>136</v>
      </c>
      <c r="M677" t="str">
        <f>Table1[[#This Row],[Winner]]&amp;"/"&amp;Table1[[#This Row],[Lost]]</f>
        <v>Houston Rockets/Boston Celtics</v>
      </c>
      <c r="N677" t="str">
        <f t="shared" si="61"/>
        <v>Houston Rockets</v>
      </c>
      <c r="O677">
        <f t="shared" si="62"/>
        <v>114</v>
      </c>
      <c r="P677" s="8">
        <f t="shared" si="63"/>
        <v>2</v>
      </c>
      <c r="Q677" t="str">
        <f t="shared" si="64"/>
        <v>Boston Celtics</v>
      </c>
      <c r="R677">
        <f t="shared" si="65"/>
        <v>112</v>
      </c>
      <c r="S677" s="3">
        <f t="shared" si="66"/>
        <v>-2</v>
      </c>
    </row>
    <row r="678" spans="1:19" x14ac:dyDescent="0.35">
      <c r="A678" s="1">
        <v>45684</v>
      </c>
      <c r="B678" t="s">
        <v>12</v>
      </c>
      <c r="C678" t="s">
        <v>62</v>
      </c>
      <c r="D678">
        <v>110</v>
      </c>
      <c r="E678" t="s">
        <v>42</v>
      </c>
      <c r="F678">
        <v>96</v>
      </c>
      <c r="G678" t="s">
        <v>69</v>
      </c>
      <c r="I678">
        <v>16093</v>
      </c>
      <c r="J678" t="s">
        <v>78</v>
      </c>
      <c r="K678" t="s">
        <v>163</v>
      </c>
      <c r="M678" t="str">
        <f>Table1[[#This Row],[Winner]]&amp;"/"&amp;Table1[[#This Row],[Lost]]</f>
        <v>Sacramento Kings/Brooklyn Nets</v>
      </c>
      <c r="N678" t="str">
        <f t="shared" si="61"/>
        <v>Sacramento Kings</v>
      </c>
      <c r="O678">
        <f t="shared" si="62"/>
        <v>110</v>
      </c>
      <c r="P678" s="8">
        <f t="shared" si="63"/>
        <v>14</v>
      </c>
      <c r="Q678" t="str">
        <f t="shared" si="64"/>
        <v>Brooklyn Nets</v>
      </c>
      <c r="R678">
        <f t="shared" si="65"/>
        <v>96</v>
      </c>
      <c r="S678" s="3">
        <f t="shared" si="66"/>
        <v>-14</v>
      </c>
    </row>
    <row r="679" spans="1:19" x14ac:dyDescent="0.35">
      <c r="A679" s="1">
        <v>45684</v>
      </c>
      <c r="B679" t="s">
        <v>12</v>
      </c>
      <c r="C679" t="s">
        <v>43</v>
      </c>
      <c r="D679">
        <v>119</v>
      </c>
      <c r="E679" t="s">
        <v>58</v>
      </c>
      <c r="F679">
        <v>125</v>
      </c>
      <c r="G679" t="s">
        <v>69</v>
      </c>
      <c r="H679" t="s">
        <v>71</v>
      </c>
      <c r="I679">
        <v>19600</v>
      </c>
      <c r="J679" t="s">
        <v>127</v>
      </c>
      <c r="K679" t="s">
        <v>140</v>
      </c>
      <c r="M679" t="str">
        <f>Table1[[#This Row],[Winner]]&amp;"/"&amp;Table1[[#This Row],[Lost]]</f>
        <v>Miami Heat/Orlando Magic</v>
      </c>
      <c r="N679" t="str">
        <f t="shared" si="61"/>
        <v>Miami Heat</v>
      </c>
      <c r="O679">
        <f t="shared" si="62"/>
        <v>125</v>
      </c>
      <c r="P679" s="8">
        <f t="shared" si="63"/>
        <v>6</v>
      </c>
      <c r="Q679" t="str">
        <f t="shared" si="64"/>
        <v>Orlando Magic</v>
      </c>
      <c r="R679">
        <f t="shared" si="65"/>
        <v>119</v>
      </c>
      <c r="S679" s="3">
        <f t="shared" si="66"/>
        <v>-6</v>
      </c>
    </row>
    <row r="680" spans="1:19" x14ac:dyDescent="0.35">
      <c r="A680" s="1">
        <v>45684</v>
      </c>
      <c r="B680" t="s">
        <v>12</v>
      </c>
      <c r="C680" t="s">
        <v>48</v>
      </c>
      <c r="D680">
        <v>106</v>
      </c>
      <c r="E680" t="s">
        <v>39</v>
      </c>
      <c r="F680">
        <v>143</v>
      </c>
      <c r="G680" t="s">
        <v>69</v>
      </c>
      <c r="I680">
        <v>19812</v>
      </c>
      <c r="J680" t="s">
        <v>72</v>
      </c>
      <c r="K680" t="s">
        <v>154</v>
      </c>
      <c r="M680" t="str">
        <f>Table1[[#This Row],[Winner]]&amp;"/"&amp;Table1[[#This Row],[Lost]]</f>
        <v>New York Knicks/Memphis Grizzlies</v>
      </c>
      <c r="N680" t="str">
        <f t="shared" si="61"/>
        <v>New York Knicks</v>
      </c>
      <c r="O680">
        <f t="shared" si="62"/>
        <v>143</v>
      </c>
      <c r="P680" s="8">
        <f t="shared" si="63"/>
        <v>37</v>
      </c>
      <c r="Q680" t="str">
        <f t="shared" si="64"/>
        <v>Memphis Grizzlies</v>
      </c>
      <c r="R680">
        <f t="shared" si="65"/>
        <v>106</v>
      </c>
      <c r="S680" s="3">
        <f t="shared" si="66"/>
        <v>-37</v>
      </c>
    </row>
    <row r="681" spans="1:19" x14ac:dyDescent="0.35">
      <c r="A681" s="1">
        <v>45684</v>
      </c>
      <c r="B681" t="s">
        <v>12</v>
      </c>
      <c r="C681" t="s">
        <v>56</v>
      </c>
      <c r="D681">
        <v>104</v>
      </c>
      <c r="E681" t="s">
        <v>59</v>
      </c>
      <c r="F681">
        <v>113</v>
      </c>
      <c r="G681" t="s">
        <v>69</v>
      </c>
      <c r="I681">
        <v>18054</v>
      </c>
      <c r="J681" t="s">
        <v>82</v>
      </c>
      <c r="K681" t="s">
        <v>142</v>
      </c>
      <c r="M681" t="str">
        <f>Table1[[#This Row],[Winner]]&amp;"/"&amp;Table1[[#This Row],[Lost]]</f>
        <v>Toronto Raptors/New Orleans Pelicans</v>
      </c>
      <c r="N681" t="str">
        <f t="shared" si="61"/>
        <v>Toronto Raptors</v>
      </c>
      <c r="O681">
        <f t="shared" si="62"/>
        <v>113</v>
      </c>
      <c r="P681" s="8">
        <f t="shared" si="63"/>
        <v>9</v>
      </c>
      <c r="Q681" t="str">
        <f t="shared" si="64"/>
        <v>New Orleans Pelicans</v>
      </c>
      <c r="R681">
        <f t="shared" si="65"/>
        <v>104</v>
      </c>
      <c r="S681" s="3">
        <f t="shared" si="66"/>
        <v>-9</v>
      </c>
    </row>
    <row r="682" spans="1:19" x14ac:dyDescent="0.35">
      <c r="A682" s="1">
        <v>45684</v>
      </c>
      <c r="B682" t="s">
        <v>15</v>
      </c>
      <c r="C682" t="s">
        <v>65</v>
      </c>
      <c r="D682">
        <v>121</v>
      </c>
      <c r="E682" t="s">
        <v>47</v>
      </c>
      <c r="F682">
        <v>129</v>
      </c>
      <c r="G682" t="s">
        <v>69</v>
      </c>
      <c r="I682">
        <v>19661</v>
      </c>
      <c r="J682" t="s">
        <v>98</v>
      </c>
      <c r="K682" t="s">
        <v>159</v>
      </c>
      <c r="M682" t="str">
        <f>Table1[[#This Row],[Winner]]&amp;"/"&amp;Table1[[#This Row],[Lost]]</f>
        <v>Chicago Bulls/Denver Nuggets</v>
      </c>
      <c r="N682" t="str">
        <f t="shared" si="61"/>
        <v>Chicago Bulls</v>
      </c>
      <c r="O682">
        <f t="shared" si="62"/>
        <v>129</v>
      </c>
      <c r="P682" s="8">
        <f t="shared" si="63"/>
        <v>8</v>
      </c>
      <c r="Q682" t="str">
        <f t="shared" si="64"/>
        <v>Denver Nuggets</v>
      </c>
      <c r="R682">
        <f t="shared" si="65"/>
        <v>121</v>
      </c>
      <c r="S682" s="3">
        <f t="shared" si="66"/>
        <v>-8</v>
      </c>
    </row>
    <row r="683" spans="1:19" x14ac:dyDescent="0.35">
      <c r="A683" s="1">
        <v>45684</v>
      </c>
      <c r="B683" t="s">
        <v>15</v>
      </c>
      <c r="C683" t="s">
        <v>63</v>
      </c>
      <c r="D683">
        <v>92</v>
      </c>
      <c r="E683" t="s">
        <v>40</v>
      </c>
      <c r="F683">
        <v>100</v>
      </c>
      <c r="G683" t="s">
        <v>69</v>
      </c>
      <c r="I683">
        <v>18978</v>
      </c>
      <c r="J683" t="s">
        <v>79</v>
      </c>
      <c r="K683" t="s">
        <v>158</v>
      </c>
      <c r="M683" t="str">
        <f>Table1[[#This Row],[Winner]]&amp;"/"&amp;Table1[[#This Row],[Lost]]</f>
        <v>Minnesota Timberwolves/Atlanta Hawks</v>
      </c>
      <c r="N683" t="str">
        <f t="shared" si="61"/>
        <v>Minnesota Timberwolves</v>
      </c>
      <c r="O683">
        <f t="shared" si="62"/>
        <v>100</v>
      </c>
      <c r="P683" s="8">
        <f t="shared" si="63"/>
        <v>8</v>
      </c>
      <c r="Q683" t="str">
        <f t="shared" si="64"/>
        <v>Atlanta Hawks</v>
      </c>
      <c r="R683">
        <f t="shared" si="65"/>
        <v>92</v>
      </c>
      <c r="S683" s="3">
        <f t="shared" si="66"/>
        <v>-8</v>
      </c>
    </row>
    <row r="684" spans="1:19" x14ac:dyDescent="0.35">
      <c r="A684" s="1">
        <v>45684</v>
      </c>
      <c r="B684" t="s">
        <v>19</v>
      </c>
      <c r="C684" t="s">
        <v>64</v>
      </c>
      <c r="D684">
        <v>108</v>
      </c>
      <c r="E684" t="s">
        <v>61</v>
      </c>
      <c r="F684">
        <v>130</v>
      </c>
      <c r="G684" t="s">
        <v>69</v>
      </c>
      <c r="I684">
        <v>20031</v>
      </c>
      <c r="J684" t="s">
        <v>98</v>
      </c>
      <c r="K684" t="s">
        <v>149</v>
      </c>
      <c r="M684" t="str">
        <f>Table1[[#This Row],[Winner]]&amp;"/"&amp;Table1[[#This Row],[Lost]]</f>
        <v>Dallas Mavericks/Washington Wizards</v>
      </c>
      <c r="N684" t="str">
        <f t="shared" si="61"/>
        <v>Dallas Mavericks</v>
      </c>
      <c r="O684">
        <f t="shared" si="62"/>
        <v>130</v>
      </c>
      <c r="P684" s="8">
        <f t="shared" si="63"/>
        <v>22</v>
      </c>
      <c r="Q684" t="str">
        <f t="shared" si="64"/>
        <v>Washington Wizards</v>
      </c>
      <c r="R684">
        <f t="shared" si="65"/>
        <v>108</v>
      </c>
      <c r="S684" s="3">
        <f t="shared" si="66"/>
        <v>-22</v>
      </c>
    </row>
    <row r="685" spans="1:19" x14ac:dyDescent="0.35">
      <c r="A685" s="1">
        <v>45684</v>
      </c>
      <c r="B685" t="s">
        <v>16</v>
      </c>
      <c r="C685" t="s">
        <v>44</v>
      </c>
      <c r="D685">
        <v>125</v>
      </c>
      <c r="E685" t="s">
        <v>66</v>
      </c>
      <c r="F685">
        <v>110</v>
      </c>
      <c r="G685" t="s">
        <v>69</v>
      </c>
      <c r="I685">
        <v>18175</v>
      </c>
      <c r="J685" t="s">
        <v>88</v>
      </c>
      <c r="K685" t="s">
        <v>145</v>
      </c>
      <c r="M685" t="str">
        <f>Table1[[#This Row],[Winner]]&amp;"/"&amp;Table1[[#This Row],[Lost]]</f>
        <v>Milwaukee Bucks/Utah Jazz</v>
      </c>
      <c r="N685" t="str">
        <f t="shared" si="61"/>
        <v>Milwaukee Bucks</v>
      </c>
      <c r="O685">
        <f t="shared" si="62"/>
        <v>125</v>
      </c>
      <c r="P685" s="8">
        <f t="shared" si="63"/>
        <v>15</v>
      </c>
      <c r="Q685" t="str">
        <f t="shared" si="64"/>
        <v>Utah Jazz</v>
      </c>
      <c r="R685">
        <f t="shared" si="65"/>
        <v>110</v>
      </c>
      <c r="S685" s="3">
        <f t="shared" si="66"/>
        <v>-15</v>
      </c>
    </row>
    <row r="686" spans="1:19" x14ac:dyDescent="0.35">
      <c r="A686" s="1">
        <v>45684</v>
      </c>
      <c r="B686" t="s">
        <v>17</v>
      </c>
      <c r="C686" t="s">
        <v>57</v>
      </c>
      <c r="D686">
        <v>109</v>
      </c>
      <c r="E686" t="s">
        <v>49</v>
      </c>
      <c r="F686">
        <v>111</v>
      </c>
      <c r="G686" t="s">
        <v>69</v>
      </c>
      <c r="I686">
        <v>17071</v>
      </c>
      <c r="J686" t="s">
        <v>91</v>
      </c>
      <c r="K686" t="s">
        <v>161</v>
      </c>
      <c r="M686" t="str">
        <f>Table1[[#This Row],[Winner]]&amp;"/"&amp;Table1[[#This Row],[Lost]]</f>
        <v>Phoenix Suns/Los Angeles Clippers</v>
      </c>
      <c r="N686" t="str">
        <f t="shared" si="61"/>
        <v>Phoenix Suns</v>
      </c>
      <c r="O686">
        <f t="shared" si="62"/>
        <v>111</v>
      </c>
      <c r="P686" s="8">
        <f t="shared" si="63"/>
        <v>2</v>
      </c>
      <c r="Q686" t="str">
        <f t="shared" si="64"/>
        <v>Los Angeles Clippers</v>
      </c>
      <c r="R686">
        <f t="shared" si="65"/>
        <v>109</v>
      </c>
      <c r="S686" s="3">
        <f t="shared" si="66"/>
        <v>-2</v>
      </c>
    </row>
    <row r="687" spans="1:19" x14ac:dyDescent="0.35">
      <c r="A687" s="1">
        <v>45685</v>
      </c>
      <c r="B687" t="s">
        <v>12</v>
      </c>
      <c r="C687" t="s">
        <v>60</v>
      </c>
      <c r="D687">
        <v>100</v>
      </c>
      <c r="E687" t="s">
        <v>63</v>
      </c>
      <c r="F687">
        <v>96</v>
      </c>
      <c r="G687" t="s">
        <v>69</v>
      </c>
      <c r="I687">
        <v>15553</v>
      </c>
      <c r="J687" t="s">
        <v>99</v>
      </c>
      <c r="K687" t="s">
        <v>139</v>
      </c>
      <c r="M687" t="str">
        <f>Table1[[#This Row],[Winner]]&amp;"/"&amp;Table1[[#This Row],[Lost]]</f>
        <v>Houston Rockets/Atlanta Hawks</v>
      </c>
      <c r="N687" t="str">
        <f t="shared" si="61"/>
        <v>Houston Rockets</v>
      </c>
      <c r="O687">
        <f t="shared" si="62"/>
        <v>100</v>
      </c>
      <c r="P687" s="8">
        <f t="shared" si="63"/>
        <v>4</v>
      </c>
      <c r="Q687" t="str">
        <f t="shared" si="64"/>
        <v>Atlanta Hawks</v>
      </c>
      <c r="R687">
        <f t="shared" si="65"/>
        <v>96</v>
      </c>
      <c r="S687" s="3">
        <f t="shared" si="66"/>
        <v>-4</v>
      </c>
    </row>
    <row r="688" spans="1:19" x14ac:dyDescent="0.35">
      <c r="A688" s="1">
        <v>45685</v>
      </c>
      <c r="B688" t="s">
        <v>12</v>
      </c>
      <c r="C688" t="s">
        <v>68</v>
      </c>
      <c r="D688">
        <v>104</v>
      </c>
      <c r="E688" t="s">
        <v>54</v>
      </c>
      <c r="F688">
        <v>118</v>
      </c>
      <c r="G688" t="s">
        <v>69</v>
      </c>
      <c r="I688">
        <v>19775</v>
      </c>
      <c r="J688" t="s">
        <v>78</v>
      </c>
      <c r="K688" t="s">
        <v>141</v>
      </c>
      <c r="M688" t="str">
        <f>Table1[[#This Row],[Winner]]&amp;"/"&amp;Table1[[#This Row],[Lost]]</f>
        <v>Philadelphia 76ers/Los Angeles Lakers</v>
      </c>
      <c r="N688" t="str">
        <f t="shared" si="61"/>
        <v>Philadelphia 76ers</v>
      </c>
      <c r="O688">
        <f t="shared" si="62"/>
        <v>118</v>
      </c>
      <c r="P688" s="8">
        <f t="shared" si="63"/>
        <v>14</v>
      </c>
      <c r="Q688" t="str">
        <f t="shared" si="64"/>
        <v>Los Angeles Lakers</v>
      </c>
      <c r="R688">
        <f t="shared" si="65"/>
        <v>104</v>
      </c>
      <c r="S688" s="3">
        <f t="shared" si="66"/>
        <v>-14</v>
      </c>
    </row>
    <row r="689" spans="1:19" x14ac:dyDescent="0.35">
      <c r="A689" s="1">
        <v>45685</v>
      </c>
      <c r="B689" t="s">
        <v>13</v>
      </c>
      <c r="C689" t="s">
        <v>66</v>
      </c>
      <c r="D689">
        <v>103</v>
      </c>
      <c r="E689" t="s">
        <v>50</v>
      </c>
      <c r="F689">
        <v>114</v>
      </c>
      <c r="G689" t="s">
        <v>69</v>
      </c>
      <c r="I689">
        <v>18064</v>
      </c>
      <c r="J689" t="s">
        <v>94</v>
      </c>
      <c r="K689" t="s">
        <v>165</v>
      </c>
      <c r="M689" t="str">
        <f>Table1[[#This Row],[Winner]]&amp;"/"&amp;Table1[[#This Row],[Lost]]</f>
        <v>Golden State Warriors/Utah Jazz</v>
      </c>
      <c r="N689" t="str">
        <f t="shared" si="61"/>
        <v>Golden State Warriors</v>
      </c>
      <c r="O689">
        <f t="shared" si="62"/>
        <v>114</v>
      </c>
      <c r="P689" s="8">
        <f t="shared" si="63"/>
        <v>11</v>
      </c>
      <c r="Q689" t="str">
        <f t="shared" si="64"/>
        <v>Utah Jazz</v>
      </c>
      <c r="R689">
        <f t="shared" si="65"/>
        <v>103</v>
      </c>
      <c r="S689" s="3">
        <f t="shared" si="66"/>
        <v>-11</v>
      </c>
    </row>
    <row r="690" spans="1:19" x14ac:dyDescent="0.35">
      <c r="A690" s="1">
        <v>45685</v>
      </c>
      <c r="B690" t="s">
        <v>13</v>
      </c>
      <c r="C690" t="s">
        <v>44</v>
      </c>
      <c r="D690">
        <v>112</v>
      </c>
      <c r="E690" t="s">
        <v>67</v>
      </c>
      <c r="F690">
        <v>125</v>
      </c>
      <c r="G690" t="s">
        <v>69</v>
      </c>
      <c r="I690">
        <v>17030</v>
      </c>
      <c r="J690" t="s">
        <v>79</v>
      </c>
      <c r="K690" t="s">
        <v>147</v>
      </c>
      <c r="M690" t="str">
        <f>Table1[[#This Row],[Winner]]&amp;"/"&amp;Table1[[#This Row],[Lost]]</f>
        <v>Portland Trail Blazers/Milwaukee Bucks</v>
      </c>
      <c r="N690" t="str">
        <f t="shared" si="61"/>
        <v>Portland Trail Blazers</v>
      </c>
      <c r="O690">
        <f t="shared" si="62"/>
        <v>125</v>
      </c>
      <c r="P690" s="8">
        <f t="shared" si="63"/>
        <v>13</v>
      </c>
      <c r="Q690" t="str">
        <f t="shared" si="64"/>
        <v>Milwaukee Bucks</v>
      </c>
      <c r="R690">
        <f t="shared" si="65"/>
        <v>112</v>
      </c>
      <c r="S690" s="3">
        <f t="shared" si="66"/>
        <v>-13</v>
      </c>
    </row>
    <row r="691" spans="1:19" x14ac:dyDescent="0.35">
      <c r="A691" s="1">
        <v>45686</v>
      </c>
      <c r="B691" t="s">
        <v>14</v>
      </c>
      <c r="C691" t="s">
        <v>42</v>
      </c>
      <c r="D691">
        <v>104</v>
      </c>
      <c r="E691" t="s">
        <v>46</v>
      </c>
      <c r="F691">
        <v>83</v>
      </c>
      <c r="G691" t="s">
        <v>69</v>
      </c>
      <c r="I691">
        <v>14307</v>
      </c>
      <c r="J691" t="s">
        <v>92</v>
      </c>
      <c r="K691" t="s">
        <v>156</v>
      </c>
      <c r="M691" t="str">
        <f>Table1[[#This Row],[Winner]]&amp;"/"&amp;Table1[[#This Row],[Lost]]</f>
        <v>Brooklyn Nets/Charlotte Hornets</v>
      </c>
      <c r="N691" t="str">
        <f t="shared" si="61"/>
        <v>Brooklyn Nets</v>
      </c>
      <c r="O691">
        <f t="shared" si="62"/>
        <v>104</v>
      </c>
      <c r="P691" s="8">
        <f t="shared" si="63"/>
        <v>21</v>
      </c>
      <c r="Q691" t="str">
        <f t="shared" si="64"/>
        <v>Charlotte Hornets</v>
      </c>
      <c r="R691">
        <f t="shared" si="65"/>
        <v>83</v>
      </c>
      <c r="S691" s="3">
        <f t="shared" si="66"/>
        <v>-21</v>
      </c>
    </row>
    <row r="692" spans="1:19" x14ac:dyDescent="0.35">
      <c r="A692" s="1">
        <v>45686</v>
      </c>
      <c r="B692" t="s">
        <v>14</v>
      </c>
      <c r="C692" t="s">
        <v>55</v>
      </c>
      <c r="D692">
        <v>119</v>
      </c>
      <c r="E692" t="s">
        <v>41</v>
      </c>
      <c r="F692">
        <v>133</v>
      </c>
      <c r="G692" t="s">
        <v>69</v>
      </c>
      <c r="I692">
        <v>16275</v>
      </c>
      <c r="J692" t="s">
        <v>74</v>
      </c>
      <c r="K692" t="s">
        <v>162</v>
      </c>
      <c r="M692" t="str">
        <f>Table1[[#This Row],[Winner]]&amp;"/"&amp;Table1[[#This Row],[Lost]]</f>
        <v>Indiana Pacers/Detroit Pistons</v>
      </c>
      <c r="N692" t="str">
        <f t="shared" si="61"/>
        <v>Indiana Pacers</v>
      </c>
      <c r="O692">
        <f t="shared" si="62"/>
        <v>133</v>
      </c>
      <c r="P692" s="8">
        <f t="shared" si="63"/>
        <v>14</v>
      </c>
      <c r="Q692" t="str">
        <f t="shared" si="64"/>
        <v>Detroit Pistons</v>
      </c>
      <c r="R692">
        <f t="shared" si="65"/>
        <v>119</v>
      </c>
      <c r="S692" s="3">
        <f t="shared" si="66"/>
        <v>-14</v>
      </c>
    </row>
    <row r="693" spans="1:19" x14ac:dyDescent="0.35">
      <c r="A693" s="1">
        <v>45686</v>
      </c>
      <c r="B693" t="s">
        <v>14</v>
      </c>
      <c r="C693" t="s">
        <v>59</v>
      </c>
      <c r="D693">
        <v>106</v>
      </c>
      <c r="E693" t="s">
        <v>64</v>
      </c>
      <c r="F693">
        <v>82</v>
      </c>
      <c r="G693" t="s">
        <v>69</v>
      </c>
      <c r="I693">
        <v>13713</v>
      </c>
      <c r="J693" t="s">
        <v>94</v>
      </c>
      <c r="K693" t="s">
        <v>148</v>
      </c>
      <c r="M693" t="str">
        <f>Table1[[#This Row],[Winner]]&amp;"/"&amp;Table1[[#This Row],[Lost]]</f>
        <v>Toronto Raptors/Washington Wizards</v>
      </c>
      <c r="N693" t="str">
        <f t="shared" si="61"/>
        <v>Toronto Raptors</v>
      </c>
      <c r="O693">
        <f t="shared" si="62"/>
        <v>106</v>
      </c>
      <c r="P693" s="8">
        <f t="shared" si="63"/>
        <v>24</v>
      </c>
      <c r="Q693" t="str">
        <f t="shared" si="64"/>
        <v>Washington Wizards</v>
      </c>
      <c r="R693">
        <f t="shared" si="65"/>
        <v>82</v>
      </c>
      <c r="S693" s="3">
        <f t="shared" si="66"/>
        <v>-24</v>
      </c>
    </row>
    <row r="694" spans="1:19" x14ac:dyDescent="0.35">
      <c r="A694" s="1">
        <v>45686</v>
      </c>
      <c r="B694" t="s">
        <v>12</v>
      </c>
      <c r="C694" t="s">
        <v>47</v>
      </c>
      <c r="D694">
        <v>100</v>
      </c>
      <c r="E694" t="s">
        <v>51</v>
      </c>
      <c r="F694">
        <v>122</v>
      </c>
      <c r="G694" t="s">
        <v>69</v>
      </c>
      <c r="I694">
        <v>19156</v>
      </c>
      <c r="J694" t="s">
        <v>89</v>
      </c>
      <c r="K694" t="s">
        <v>136</v>
      </c>
      <c r="M694" t="str">
        <f>Table1[[#This Row],[Winner]]&amp;"/"&amp;Table1[[#This Row],[Lost]]</f>
        <v>Boston Celtics/Chicago Bulls</v>
      </c>
      <c r="N694" t="str">
        <f t="shared" si="61"/>
        <v>Boston Celtics</v>
      </c>
      <c r="O694">
        <f t="shared" si="62"/>
        <v>122</v>
      </c>
      <c r="P694" s="8">
        <f t="shared" si="63"/>
        <v>22</v>
      </c>
      <c r="Q694" t="str">
        <f t="shared" si="64"/>
        <v>Chicago Bulls</v>
      </c>
      <c r="R694">
        <f t="shared" si="65"/>
        <v>100</v>
      </c>
      <c r="S694" s="3">
        <f t="shared" si="66"/>
        <v>-22</v>
      </c>
    </row>
    <row r="695" spans="1:19" x14ac:dyDescent="0.35">
      <c r="A695" s="1">
        <v>45686</v>
      </c>
      <c r="B695" t="s">
        <v>12</v>
      </c>
      <c r="C695" t="s">
        <v>45</v>
      </c>
      <c r="D695">
        <v>126</v>
      </c>
      <c r="E695" t="s">
        <v>58</v>
      </c>
      <c r="F695">
        <v>106</v>
      </c>
      <c r="G695" t="s">
        <v>69</v>
      </c>
      <c r="I695">
        <v>19600</v>
      </c>
      <c r="J695" t="s">
        <v>115</v>
      </c>
      <c r="K695" t="s">
        <v>140</v>
      </c>
      <c r="M695" t="str">
        <f>Table1[[#This Row],[Winner]]&amp;"/"&amp;Table1[[#This Row],[Lost]]</f>
        <v>Cleveland Cavaliers/Miami Heat</v>
      </c>
      <c r="N695" t="str">
        <f t="shared" si="61"/>
        <v>Cleveland Cavaliers</v>
      </c>
      <c r="O695">
        <f t="shared" si="62"/>
        <v>126</v>
      </c>
      <c r="P695" s="8">
        <f t="shared" si="63"/>
        <v>20</v>
      </c>
      <c r="Q695" t="str">
        <f t="shared" si="64"/>
        <v>Miami Heat</v>
      </c>
      <c r="R695">
        <f t="shared" si="65"/>
        <v>106</v>
      </c>
      <c r="S695" s="3">
        <f t="shared" si="66"/>
        <v>-20</v>
      </c>
    </row>
    <row r="696" spans="1:19" x14ac:dyDescent="0.35">
      <c r="A696" s="1">
        <v>45686</v>
      </c>
      <c r="B696" t="s">
        <v>12</v>
      </c>
      <c r="C696" t="s">
        <v>65</v>
      </c>
      <c r="D696">
        <v>112</v>
      </c>
      <c r="E696" t="s">
        <v>39</v>
      </c>
      <c r="F696">
        <v>122</v>
      </c>
      <c r="G696" t="s">
        <v>69</v>
      </c>
      <c r="I696">
        <v>19812</v>
      </c>
      <c r="J696" t="s">
        <v>79</v>
      </c>
      <c r="K696" t="s">
        <v>154</v>
      </c>
      <c r="M696" t="str">
        <f>Table1[[#This Row],[Winner]]&amp;"/"&amp;Table1[[#This Row],[Lost]]</f>
        <v>New York Knicks/Denver Nuggets</v>
      </c>
      <c r="N696" t="str">
        <f t="shared" si="61"/>
        <v>New York Knicks</v>
      </c>
      <c r="O696">
        <f t="shared" si="62"/>
        <v>122</v>
      </c>
      <c r="P696" s="8">
        <f t="shared" si="63"/>
        <v>10</v>
      </c>
      <c r="Q696" t="str">
        <f t="shared" si="64"/>
        <v>Denver Nuggets</v>
      </c>
      <c r="R696">
        <f t="shared" si="65"/>
        <v>112</v>
      </c>
      <c r="S696" s="3">
        <f t="shared" si="66"/>
        <v>-10</v>
      </c>
    </row>
    <row r="697" spans="1:19" x14ac:dyDescent="0.35">
      <c r="A697" s="1">
        <v>45686</v>
      </c>
      <c r="B697" t="s">
        <v>12</v>
      </c>
      <c r="C697" t="s">
        <v>62</v>
      </c>
      <c r="D697">
        <v>104</v>
      </c>
      <c r="E697" t="s">
        <v>54</v>
      </c>
      <c r="F697">
        <v>117</v>
      </c>
      <c r="G697" t="s">
        <v>69</v>
      </c>
      <c r="I697">
        <v>19770</v>
      </c>
      <c r="J697" t="s">
        <v>106</v>
      </c>
      <c r="K697" t="s">
        <v>141</v>
      </c>
      <c r="M697" t="str">
        <f>Table1[[#This Row],[Winner]]&amp;"/"&amp;Table1[[#This Row],[Lost]]</f>
        <v>Philadelphia 76ers/Sacramento Kings</v>
      </c>
      <c r="N697" t="str">
        <f t="shared" si="61"/>
        <v>Philadelphia 76ers</v>
      </c>
      <c r="O697">
        <f t="shared" si="62"/>
        <v>117</v>
      </c>
      <c r="P697" s="8">
        <f t="shared" si="63"/>
        <v>13</v>
      </c>
      <c r="Q697" t="str">
        <f t="shared" si="64"/>
        <v>Sacramento Kings</v>
      </c>
      <c r="R697">
        <f t="shared" si="65"/>
        <v>104</v>
      </c>
      <c r="S697" s="3">
        <f t="shared" si="66"/>
        <v>-13</v>
      </c>
    </row>
    <row r="698" spans="1:19" x14ac:dyDescent="0.35">
      <c r="A698" s="1">
        <v>45686</v>
      </c>
      <c r="B698" t="s">
        <v>15</v>
      </c>
      <c r="C698" t="s">
        <v>61</v>
      </c>
      <c r="D698">
        <v>137</v>
      </c>
      <c r="E698" t="s">
        <v>56</v>
      </c>
      <c r="F698">
        <v>136</v>
      </c>
      <c r="G698" t="s">
        <v>69</v>
      </c>
      <c r="I698">
        <v>15656</v>
      </c>
      <c r="J698" t="s">
        <v>109</v>
      </c>
      <c r="K698" t="s">
        <v>144</v>
      </c>
      <c r="M698" t="str">
        <f>Table1[[#This Row],[Winner]]&amp;"/"&amp;Table1[[#This Row],[Lost]]</f>
        <v>Dallas Mavericks/New Orleans Pelicans</v>
      </c>
      <c r="N698" t="str">
        <f t="shared" si="61"/>
        <v>Dallas Mavericks</v>
      </c>
      <c r="O698">
        <f t="shared" si="62"/>
        <v>137</v>
      </c>
      <c r="P698" s="8">
        <f t="shared" si="63"/>
        <v>1</v>
      </c>
      <c r="Q698" t="str">
        <f t="shared" si="64"/>
        <v>New Orleans Pelicans</v>
      </c>
      <c r="R698">
        <f t="shared" si="65"/>
        <v>136</v>
      </c>
      <c r="S698" s="3">
        <f t="shared" si="66"/>
        <v>-1</v>
      </c>
    </row>
    <row r="699" spans="1:19" x14ac:dyDescent="0.35">
      <c r="A699" s="1">
        <v>45686</v>
      </c>
      <c r="B699" t="s">
        <v>15</v>
      </c>
      <c r="C699" t="s">
        <v>57</v>
      </c>
      <c r="D699">
        <v>128</v>
      </c>
      <c r="E699" t="s">
        <v>52</v>
      </c>
      <c r="F699">
        <v>116</v>
      </c>
      <c r="G699" t="s">
        <v>69</v>
      </c>
      <c r="I699">
        <v>18354</v>
      </c>
      <c r="J699" t="s">
        <v>92</v>
      </c>
      <c r="K699" t="s">
        <v>160</v>
      </c>
      <c r="M699" t="str">
        <f>Table1[[#This Row],[Winner]]&amp;"/"&amp;Table1[[#This Row],[Lost]]</f>
        <v>Los Angeles Clippers/San Antonio Spurs</v>
      </c>
      <c r="N699" t="str">
        <f t="shared" si="61"/>
        <v>Los Angeles Clippers</v>
      </c>
      <c r="O699">
        <f t="shared" si="62"/>
        <v>128</v>
      </c>
      <c r="P699" s="8">
        <f t="shared" si="63"/>
        <v>12</v>
      </c>
      <c r="Q699" t="str">
        <f t="shared" si="64"/>
        <v>San Antonio Spurs</v>
      </c>
      <c r="R699">
        <f t="shared" si="65"/>
        <v>116</v>
      </c>
      <c r="S699" s="3">
        <f t="shared" si="66"/>
        <v>-12</v>
      </c>
    </row>
    <row r="700" spans="1:19" x14ac:dyDescent="0.35">
      <c r="A700" s="1">
        <v>45686</v>
      </c>
      <c r="B700" t="s">
        <v>16</v>
      </c>
      <c r="C700" t="s">
        <v>40</v>
      </c>
      <c r="D700">
        <v>121</v>
      </c>
      <c r="E700" t="s">
        <v>49</v>
      </c>
      <c r="F700">
        <v>113</v>
      </c>
      <c r="G700" t="s">
        <v>69</v>
      </c>
      <c r="I700">
        <v>17071</v>
      </c>
      <c r="J700" t="s">
        <v>100</v>
      </c>
      <c r="K700" t="s">
        <v>161</v>
      </c>
      <c r="M700" t="str">
        <f>Table1[[#This Row],[Winner]]&amp;"/"&amp;Table1[[#This Row],[Lost]]</f>
        <v>Minnesota Timberwolves/Phoenix Suns</v>
      </c>
      <c r="N700" t="str">
        <f t="shared" si="61"/>
        <v>Minnesota Timberwolves</v>
      </c>
      <c r="O700">
        <f t="shared" si="62"/>
        <v>121</v>
      </c>
      <c r="P700" s="8">
        <f t="shared" si="63"/>
        <v>8</v>
      </c>
      <c r="Q700" t="str">
        <f t="shared" si="64"/>
        <v>Phoenix Suns</v>
      </c>
      <c r="R700">
        <f t="shared" si="65"/>
        <v>113</v>
      </c>
      <c r="S700" s="3">
        <f t="shared" si="66"/>
        <v>-8</v>
      </c>
    </row>
    <row r="701" spans="1:19" x14ac:dyDescent="0.35">
      <c r="A701" s="1">
        <v>45686</v>
      </c>
      <c r="B701" t="s">
        <v>13</v>
      </c>
      <c r="C701" t="s">
        <v>53</v>
      </c>
      <c r="D701">
        <v>109</v>
      </c>
      <c r="E701" t="s">
        <v>50</v>
      </c>
      <c r="F701">
        <v>116</v>
      </c>
      <c r="G701" t="s">
        <v>69</v>
      </c>
      <c r="I701">
        <v>18064</v>
      </c>
      <c r="J701" t="s">
        <v>118</v>
      </c>
      <c r="K701" t="s">
        <v>165</v>
      </c>
      <c r="M701" t="str">
        <f>Table1[[#This Row],[Winner]]&amp;"/"&amp;Table1[[#This Row],[Lost]]</f>
        <v>Golden State Warriors/Oklahoma City Thunder</v>
      </c>
      <c r="N701" t="str">
        <f t="shared" si="61"/>
        <v>Golden State Warriors</v>
      </c>
      <c r="O701">
        <f t="shared" si="62"/>
        <v>116</v>
      </c>
      <c r="P701" s="8">
        <f t="shared" si="63"/>
        <v>7</v>
      </c>
      <c r="Q701" t="str">
        <f t="shared" si="64"/>
        <v>Oklahoma City Thunder</v>
      </c>
      <c r="R701">
        <f t="shared" si="65"/>
        <v>109</v>
      </c>
      <c r="S701" s="3">
        <f t="shared" si="66"/>
        <v>-7</v>
      </c>
    </row>
    <row r="702" spans="1:19" x14ac:dyDescent="0.35">
      <c r="A702" s="1">
        <v>45687</v>
      </c>
      <c r="B702" t="s">
        <v>14</v>
      </c>
      <c r="C702" t="s">
        <v>63</v>
      </c>
      <c r="D702">
        <v>115</v>
      </c>
      <c r="E702" t="s">
        <v>45</v>
      </c>
      <c r="F702">
        <v>137</v>
      </c>
      <c r="G702" t="s">
        <v>69</v>
      </c>
      <c r="I702">
        <v>19432</v>
      </c>
      <c r="J702" t="s">
        <v>80</v>
      </c>
      <c r="K702" t="s">
        <v>153</v>
      </c>
      <c r="M702" t="str">
        <f>Table1[[#This Row],[Winner]]&amp;"/"&amp;Table1[[#This Row],[Lost]]</f>
        <v>Cleveland Cavaliers/Atlanta Hawks</v>
      </c>
      <c r="N702" t="str">
        <f t="shared" si="61"/>
        <v>Cleveland Cavaliers</v>
      </c>
      <c r="O702">
        <f t="shared" si="62"/>
        <v>137</v>
      </c>
      <c r="P702" s="8">
        <f t="shared" si="63"/>
        <v>22</v>
      </c>
      <c r="Q702" t="str">
        <f t="shared" si="64"/>
        <v>Atlanta Hawks</v>
      </c>
      <c r="R702">
        <f t="shared" si="65"/>
        <v>115</v>
      </c>
      <c r="S702" s="3">
        <f t="shared" si="66"/>
        <v>-22</v>
      </c>
    </row>
    <row r="703" spans="1:19" x14ac:dyDescent="0.35">
      <c r="A703" s="1">
        <v>45687</v>
      </c>
      <c r="B703" t="s">
        <v>14</v>
      </c>
      <c r="C703" t="s">
        <v>68</v>
      </c>
      <c r="D703">
        <v>134</v>
      </c>
      <c r="E703" t="s">
        <v>64</v>
      </c>
      <c r="F703">
        <v>96</v>
      </c>
      <c r="G703" t="s">
        <v>69</v>
      </c>
      <c r="I703">
        <v>17491</v>
      </c>
      <c r="J703" t="s">
        <v>109</v>
      </c>
      <c r="K703" t="s">
        <v>148</v>
      </c>
      <c r="M703" t="str">
        <f>Table1[[#This Row],[Winner]]&amp;"/"&amp;Table1[[#This Row],[Lost]]</f>
        <v>Los Angeles Lakers/Washington Wizards</v>
      </c>
      <c r="N703" t="str">
        <f t="shared" si="61"/>
        <v>Los Angeles Lakers</v>
      </c>
      <c r="O703">
        <f t="shared" si="62"/>
        <v>134</v>
      </c>
      <c r="P703" s="8">
        <f t="shared" si="63"/>
        <v>38</v>
      </c>
      <c r="Q703" t="str">
        <f t="shared" si="64"/>
        <v>Washington Wizards</v>
      </c>
      <c r="R703">
        <f t="shared" si="65"/>
        <v>96</v>
      </c>
      <c r="S703" s="3">
        <f t="shared" si="66"/>
        <v>-38</v>
      </c>
    </row>
    <row r="704" spans="1:19" x14ac:dyDescent="0.35">
      <c r="A704" s="1">
        <v>45687</v>
      </c>
      <c r="B704" t="s">
        <v>16</v>
      </c>
      <c r="C704" t="s">
        <v>40</v>
      </c>
      <c r="D704">
        <v>138</v>
      </c>
      <c r="E704" t="s">
        <v>66</v>
      </c>
      <c r="F704">
        <v>113</v>
      </c>
      <c r="G704" t="s">
        <v>69</v>
      </c>
      <c r="I704">
        <v>18175</v>
      </c>
      <c r="J704" t="s">
        <v>91</v>
      </c>
      <c r="K704" t="s">
        <v>145</v>
      </c>
      <c r="M704" t="str">
        <f>Table1[[#This Row],[Winner]]&amp;"/"&amp;Table1[[#This Row],[Lost]]</f>
        <v>Minnesota Timberwolves/Utah Jazz</v>
      </c>
      <c r="N704" t="str">
        <f t="shared" si="61"/>
        <v>Minnesota Timberwolves</v>
      </c>
      <c r="O704">
        <f t="shared" si="62"/>
        <v>138</v>
      </c>
      <c r="P704" s="8">
        <f t="shared" si="63"/>
        <v>25</v>
      </c>
      <c r="Q704" t="str">
        <f t="shared" si="64"/>
        <v>Utah Jazz</v>
      </c>
      <c r="R704">
        <f t="shared" si="65"/>
        <v>113</v>
      </c>
      <c r="S704" s="3">
        <f t="shared" si="66"/>
        <v>-25</v>
      </c>
    </row>
    <row r="705" spans="1:19" x14ac:dyDescent="0.35">
      <c r="A705" s="1">
        <v>45687</v>
      </c>
      <c r="B705" t="s">
        <v>17</v>
      </c>
      <c r="C705" t="s">
        <v>60</v>
      </c>
      <c r="D705">
        <v>119</v>
      </c>
      <c r="E705" t="s">
        <v>48</v>
      </c>
      <c r="F705">
        <v>120</v>
      </c>
      <c r="G705" t="s">
        <v>69</v>
      </c>
      <c r="I705">
        <v>16257</v>
      </c>
      <c r="J705" t="s">
        <v>117</v>
      </c>
      <c r="K705" t="s">
        <v>157</v>
      </c>
      <c r="M705" t="str">
        <f>Table1[[#This Row],[Winner]]&amp;"/"&amp;Table1[[#This Row],[Lost]]</f>
        <v>Memphis Grizzlies/Houston Rockets</v>
      </c>
      <c r="N705" t="str">
        <f t="shared" si="61"/>
        <v>Memphis Grizzlies</v>
      </c>
      <c r="O705">
        <f t="shared" si="62"/>
        <v>120</v>
      </c>
      <c r="P705" s="8">
        <f t="shared" si="63"/>
        <v>1</v>
      </c>
      <c r="Q705" t="str">
        <f t="shared" si="64"/>
        <v>Houston Rockets</v>
      </c>
      <c r="R705">
        <f t="shared" si="65"/>
        <v>119</v>
      </c>
      <c r="S705" s="3">
        <f t="shared" si="66"/>
        <v>-1</v>
      </c>
    </row>
    <row r="706" spans="1:19" x14ac:dyDescent="0.35">
      <c r="A706" s="1">
        <v>45687</v>
      </c>
      <c r="B706" t="s">
        <v>13</v>
      </c>
      <c r="C706" t="s">
        <v>43</v>
      </c>
      <c r="D706">
        <v>90</v>
      </c>
      <c r="E706" t="s">
        <v>67</v>
      </c>
      <c r="F706">
        <v>119</v>
      </c>
      <c r="G706" t="s">
        <v>69</v>
      </c>
      <c r="I706">
        <v>16217</v>
      </c>
      <c r="J706" t="s">
        <v>94</v>
      </c>
      <c r="K706" t="s">
        <v>147</v>
      </c>
      <c r="M706" t="str">
        <f>Table1[[#This Row],[Winner]]&amp;"/"&amp;Table1[[#This Row],[Lost]]</f>
        <v>Portland Trail Blazers/Orlando Magic</v>
      </c>
      <c r="N706" t="str">
        <f t="shared" si="61"/>
        <v>Portland Trail Blazers</v>
      </c>
      <c r="O706">
        <f t="shared" si="62"/>
        <v>119</v>
      </c>
      <c r="P706" s="8">
        <f t="shared" si="63"/>
        <v>29</v>
      </c>
      <c r="Q706" t="str">
        <f t="shared" si="64"/>
        <v>Orlando Magic</v>
      </c>
      <c r="R706">
        <f t="shared" si="65"/>
        <v>90</v>
      </c>
      <c r="S706" s="3">
        <f t="shared" si="66"/>
        <v>-29</v>
      </c>
    </row>
    <row r="707" spans="1:19" x14ac:dyDescent="0.35">
      <c r="A707" s="1">
        <v>45688</v>
      </c>
      <c r="B707" t="s">
        <v>14</v>
      </c>
      <c r="C707" t="s">
        <v>57</v>
      </c>
      <c r="D707">
        <v>112</v>
      </c>
      <c r="E707" t="s">
        <v>46</v>
      </c>
      <c r="F707">
        <v>104</v>
      </c>
      <c r="G707" t="s">
        <v>69</v>
      </c>
      <c r="I707">
        <v>15342</v>
      </c>
      <c r="J707" t="s">
        <v>109</v>
      </c>
      <c r="K707" t="s">
        <v>156</v>
      </c>
      <c r="M707" t="str">
        <f>Table1[[#This Row],[Winner]]&amp;"/"&amp;Table1[[#This Row],[Lost]]</f>
        <v>Los Angeles Clippers/Charlotte Hornets</v>
      </c>
      <c r="N707" t="str">
        <f t="shared" ref="N707:N770" si="67">IF(D707&gt;F707,C707,E707)</f>
        <v>Los Angeles Clippers</v>
      </c>
      <c r="O707">
        <f t="shared" ref="O707:O770" si="68">IF(D707&gt;F707,D707,F707)</f>
        <v>112</v>
      </c>
      <c r="P707" s="8">
        <f t="shared" ref="P707:P770" si="69">O707-R707</f>
        <v>8</v>
      </c>
      <c r="Q707" t="str">
        <f t="shared" ref="Q707:Q770" si="70">IF(D707&gt;F707,E707,C707)</f>
        <v>Charlotte Hornets</v>
      </c>
      <c r="R707">
        <f t="shared" ref="R707:R770" si="71">IF(D707&gt;F707,F707,D707)</f>
        <v>104</v>
      </c>
      <c r="S707" s="3">
        <f t="shared" ref="S707:S770" si="72">R707-O707</f>
        <v>-8</v>
      </c>
    </row>
    <row r="708" spans="1:19" x14ac:dyDescent="0.35">
      <c r="A708" s="1">
        <v>45688</v>
      </c>
      <c r="B708" t="s">
        <v>14</v>
      </c>
      <c r="C708" t="s">
        <v>61</v>
      </c>
      <c r="D708">
        <v>102</v>
      </c>
      <c r="E708" t="s">
        <v>55</v>
      </c>
      <c r="F708">
        <v>117</v>
      </c>
      <c r="G708" t="s">
        <v>69</v>
      </c>
      <c r="I708">
        <v>20062</v>
      </c>
      <c r="J708" t="s">
        <v>112</v>
      </c>
      <c r="K708" t="s">
        <v>138</v>
      </c>
      <c r="M708" t="str">
        <f>Table1[[#This Row],[Winner]]&amp;"/"&amp;Table1[[#This Row],[Lost]]</f>
        <v>Detroit Pistons/Dallas Mavericks</v>
      </c>
      <c r="N708" t="str">
        <f t="shared" si="67"/>
        <v>Detroit Pistons</v>
      </c>
      <c r="O708">
        <f t="shared" si="68"/>
        <v>117</v>
      </c>
      <c r="P708" s="8">
        <f t="shared" si="69"/>
        <v>15</v>
      </c>
      <c r="Q708" t="str">
        <f t="shared" si="70"/>
        <v>Dallas Mavericks</v>
      </c>
      <c r="R708">
        <f t="shared" si="71"/>
        <v>102</v>
      </c>
      <c r="S708" s="3">
        <f t="shared" si="72"/>
        <v>-15</v>
      </c>
    </row>
    <row r="709" spans="1:19" x14ac:dyDescent="0.35">
      <c r="A709" s="1">
        <v>45688</v>
      </c>
      <c r="B709" t="s">
        <v>12</v>
      </c>
      <c r="C709" t="s">
        <v>65</v>
      </c>
      <c r="D709">
        <v>137</v>
      </c>
      <c r="E709" t="s">
        <v>54</v>
      </c>
      <c r="F709">
        <v>134</v>
      </c>
      <c r="G709" t="s">
        <v>69</v>
      </c>
      <c r="I709">
        <v>19764</v>
      </c>
      <c r="J709" t="s">
        <v>94</v>
      </c>
      <c r="K709" t="s">
        <v>141</v>
      </c>
      <c r="M709" t="str">
        <f>Table1[[#This Row],[Winner]]&amp;"/"&amp;Table1[[#This Row],[Lost]]</f>
        <v>Denver Nuggets/Philadelphia 76ers</v>
      </c>
      <c r="N709" t="str">
        <f t="shared" si="67"/>
        <v>Denver Nuggets</v>
      </c>
      <c r="O709">
        <f t="shared" si="68"/>
        <v>137</v>
      </c>
      <c r="P709" s="8">
        <f t="shared" si="69"/>
        <v>3</v>
      </c>
      <c r="Q709" t="str">
        <f t="shared" si="70"/>
        <v>Philadelphia 76ers</v>
      </c>
      <c r="R709">
        <f t="shared" si="71"/>
        <v>134</v>
      </c>
      <c r="S709" s="3">
        <f t="shared" si="72"/>
        <v>-3</v>
      </c>
    </row>
    <row r="710" spans="1:19" x14ac:dyDescent="0.35">
      <c r="A710" s="1">
        <v>45688</v>
      </c>
      <c r="B710" t="s">
        <v>12</v>
      </c>
      <c r="C710" t="s">
        <v>47</v>
      </c>
      <c r="D710">
        <v>122</v>
      </c>
      <c r="E710" t="s">
        <v>59</v>
      </c>
      <c r="F710">
        <v>106</v>
      </c>
      <c r="G710" t="s">
        <v>69</v>
      </c>
      <c r="I710">
        <v>19365</v>
      </c>
      <c r="J710" t="s">
        <v>112</v>
      </c>
      <c r="K710" t="s">
        <v>142</v>
      </c>
      <c r="M710" t="str">
        <f>Table1[[#This Row],[Winner]]&amp;"/"&amp;Table1[[#This Row],[Lost]]</f>
        <v>Chicago Bulls/Toronto Raptors</v>
      </c>
      <c r="N710" t="str">
        <f t="shared" si="67"/>
        <v>Chicago Bulls</v>
      </c>
      <c r="O710">
        <f t="shared" si="68"/>
        <v>122</v>
      </c>
      <c r="P710" s="8">
        <f t="shared" si="69"/>
        <v>16</v>
      </c>
      <c r="Q710" t="str">
        <f t="shared" si="70"/>
        <v>Toronto Raptors</v>
      </c>
      <c r="R710">
        <f t="shared" si="71"/>
        <v>106</v>
      </c>
      <c r="S710" s="3">
        <f t="shared" si="72"/>
        <v>-16</v>
      </c>
    </row>
    <row r="711" spans="1:19" x14ac:dyDescent="0.35">
      <c r="A711" s="1">
        <v>45688</v>
      </c>
      <c r="B711" t="s">
        <v>15</v>
      </c>
      <c r="C711" t="s">
        <v>51</v>
      </c>
      <c r="D711">
        <v>118</v>
      </c>
      <c r="E711" t="s">
        <v>56</v>
      </c>
      <c r="F711">
        <v>116</v>
      </c>
      <c r="G711" t="s">
        <v>69</v>
      </c>
      <c r="I711">
        <v>16432</v>
      </c>
      <c r="J711" t="s">
        <v>90</v>
      </c>
      <c r="K711" t="s">
        <v>144</v>
      </c>
      <c r="M711" t="str">
        <f>Table1[[#This Row],[Winner]]&amp;"/"&amp;Table1[[#This Row],[Lost]]</f>
        <v>Boston Celtics/New Orleans Pelicans</v>
      </c>
      <c r="N711" t="str">
        <f t="shared" si="67"/>
        <v>Boston Celtics</v>
      </c>
      <c r="O711">
        <f t="shared" si="68"/>
        <v>118</v>
      </c>
      <c r="P711" s="8">
        <f t="shared" si="69"/>
        <v>2</v>
      </c>
      <c r="Q711" t="str">
        <f t="shared" si="70"/>
        <v>New Orleans Pelicans</v>
      </c>
      <c r="R711">
        <f t="shared" si="71"/>
        <v>116</v>
      </c>
      <c r="S711" s="3">
        <f t="shared" si="72"/>
        <v>-2</v>
      </c>
    </row>
    <row r="712" spans="1:19" x14ac:dyDescent="0.35">
      <c r="A712" s="1">
        <v>45688</v>
      </c>
      <c r="B712" t="s">
        <v>15</v>
      </c>
      <c r="C712" t="s">
        <v>44</v>
      </c>
      <c r="D712">
        <v>118</v>
      </c>
      <c r="E712" t="s">
        <v>52</v>
      </c>
      <c r="F712">
        <v>144</v>
      </c>
      <c r="G712" t="s">
        <v>69</v>
      </c>
      <c r="I712">
        <v>17804</v>
      </c>
      <c r="J712" t="s">
        <v>87</v>
      </c>
      <c r="K712" t="s">
        <v>160</v>
      </c>
      <c r="M712" t="str">
        <f>Table1[[#This Row],[Winner]]&amp;"/"&amp;Table1[[#This Row],[Lost]]</f>
        <v>San Antonio Spurs/Milwaukee Bucks</v>
      </c>
      <c r="N712" t="str">
        <f t="shared" si="67"/>
        <v>San Antonio Spurs</v>
      </c>
      <c r="O712">
        <f t="shared" si="68"/>
        <v>144</v>
      </c>
      <c r="P712" s="8">
        <f t="shared" si="69"/>
        <v>26</v>
      </c>
      <c r="Q712" t="str">
        <f t="shared" si="70"/>
        <v>Milwaukee Bucks</v>
      </c>
      <c r="R712">
        <f t="shared" si="71"/>
        <v>118</v>
      </c>
      <c r="S712" s="3">
        <f t="shared" si="72"/>
        <v>-26</v>
      </c>
    </row>
    <row r="713" spans="1:19" x14ac:dyDescent="0.35">
      <c r="A713" s="1">
        <v>45688</v>
      </c>
      <c r="B713" t="s">
        <v>13</v>
      </c>
      <c r="C713" t="s">
        <v>49</v>
      </c>
      <c r="D713">
        <v>130</v>
      </c>
      <c r="E713" t="s">
        <v>50</v>
      </c>
      <c r="F713">
        <v>105</v>
      </c>
      <c r="G713" t="s">
        <v>69</v>
      </c>
      <c r="I713">
        <v>18064</v>
      </c>
      <c r="K713" t="s">
        <v>165</v>
      </c>
      <c r="M713" t="str">
        <f>Table1[[#This Row],[Winner]]&amp;"/"&amp;Table1[[#This Row],[Lost]]</f>
        <v>Phoenix Suns/Golden State Warriors</v>
      </c>
      <c r="N713" t="str">
        <f t="shared" si="67"/>
        <v>Phoenix Suns</v>
      </c>
      <c r="O713">
        <f t="shared" si="68"/>
        <v>130</v>
      </c>
      <c r="P713" s="8">
        <f t="shared" si="69"/>
        <v>25</v>
      </c>
      <c r="Q713" t="str">
        <f t="shared" si="70"/>
        <v>Golden State Warriors</v>
      </c>
      <c r="R713">
        <f t="shared" si="71"/>
        <v>105</v>
      </c>
      <c r="S713" s="3">
        <f t="shared" si="72"/>
        <v>-25</v>
      </c>
    </row>
    <row r="714" spans="1:19" x14ac:dyDescent="0.35">
      <c r="A714" s="1">
        <v>45689</v>
      </c>
      <c r="B714" t="s">
        <v>18</v>
      </c>
      <c r="C714" t="s">
        <v>63</v>
      </c>
      <c r="D714">
        <v>127</v>
      </c>
      <c r="E714" t="s">
        <v>41</v>
      </c>
      <c r="F714">
        <v>132</v>
      </c>
      <c r="G714" t="s">
        <v>69</v>
      </c>
      <c r="I714">
        <v>17274</v>
      </c>
      <c r="J714" t="s">
        <v>77</v>
      </c>
      <c r="K714" t="s">
        <v>162</v>
      </c>
      <c r="M714" t="str">
        <f>Table1[[#This Row],[Winner]]&amp;"/"&amp;Table1[[#This Row],[Lost]]</f>
        <v>Indiana Pacers/Atlanta Hawks</v>
      </c>
      <c r="N714" t="str">
        <f t="shared" si="67"/>
        <v>Indiana Pacers</v>
      </c>
      <c r="O714">
        <f t="shared" si="68"/>
        <v>132</v>
      </c>
      <c r="P714" s="8">
        <f t="shared" si="69"/>
        <v>5</v>
      </c>
      <c r="Q714" t="str">
        <f t="shared" si="70"/>
        <v>Atlanta Hawks</v>
      </c>
      <c r="R714">
        <f t="shared" si="71"/>
        <v>127</v>
      </c>
      <c r="S714" s="3">
        <f t="shared" si="72"/>
        <v>-5</v>
      </c>
    </row>
    <row r="715" spans="1:19" x14ac:dyDescent="0.35">
      <c r="A715" s="1">
        <v>45689</v>
      </c>
      <c r="B715" t="s">
        <v>18</v>
      </c>
      <c r="C715" t="s">
        <v>43</v>
      </c>
      <c r="D715">
        <v>99</v>
      </c>
      <c r="E715" t="s">
        <v>66</v>
      </c>
      <c r="F715">
        <v>113</v>
      </c>
      <c r="G715" t="s">
        <v>69</v>
      </c>
      <c r="I715">
        <v>18175</v>
      </c>
      <c r="J715" t="s">
        <v>90</v>
      </c>
      <c r="K715" t="s">
        <v>145</v>
      </c>
      <c r="M715" t="str">
        <f>Table1[[#This Row],[Winner]]&amp;"/"&amp;Table1[[#This Row],[Lost]]</f>
        <v>Utah Jazz/Orlando Magic</v>
      </c>
      <c r="N715" t="str">
        <f t="shared" si="67"/>
        <v>Utah Jazz</v>
      </c>
      <c r="O715">
        <f t="shared" si="68"/>
        <v>113</v>
      </c>
      <c r="P715" s="8">
        <f t="shared" si="69"/>
        <v>14</v>
      </c>
      <c r="Q715" t="str">
        <f t="shared" si="70"/>
        <v>Orlando Magic</v>
      </c>
      <c r="R715">
        <f t="shared" si="71"/>
        <v>99</v>
      </c>
      <c r="S715" s="3">
        <f t="shared" si="72"/>
        <v>-14</v>
      </c>
    </row>
    <row r="716" spans="1:19" x14ac:dyDescent="0.35">
      <c r="A716" s="1">
        <v>45689</v>
      </c>
      <c r="B716" t="s">
        <v>14</v>
      </c>
      <c r="C716" t="s">
        <v>65</v>
      </c>
      <c r="D716">
        <v>107</v>
      </c>
      <c r="E716" t="s">
        <v>46</v>
      </c>
      <c r="F716">
        <v>104</v>
      </c>
      <c r="G716" t="s">
        <v>69</v>
      </c>
      <c r="I716">
        <v>19106</v>
      </c>
      <c r="J716" t="s">
        <v>84</v>
      </c>
      <c r="K716" t="s">
        <v>156</v>
      </c>
      <c r="M716" t="str">
        <f>Table1[[#This Row],[Winner]]&amp;"/"&amp;Table1[[#This Row],[Lost]]</f>
        <v>Denver Nuggets/Charlotte Hornets</v>
      </c>
      <c r="N716" t="str">
        <f t="shared" si="67"/>
        <v>Denver Nuggets</v>
      </c>
      <c r="O716">
        <f t="shared" si="68"/>
        <v>107</v>
      </c>
      <c r="P716" s="8">
        <f t="shared" si="69"/>
        <v>3</v>
      </c>
      <c r="Q716" t="str">
        <f t="shared" si="70"/>
        <v>Charlotte Hornets</v>
      </c>
      <c r="R716">
        <f t="shared" si="71"/>
        <v>104</v>
      </c>
      <c r="S716" s="3">
        <f t="shared" si="72"/>
        <v>-3</v>
      </c>
    </row>
    <row r="717" spans="1:19" x14ac:dyDescent="0.35">
      <c r="A717" s="1">
        <v>45689</v>
      </c>
      <c r="B717" t="s">
        <v>15</v>
      </c>
      <c r="C717" t="s">
        <v>42</v>
      </c>
      <c r="D717">
        <v>110</v>
      </c>
      <c r="E717" t="s">
        <v>60</v>
      </c>
      <c r="F717">
        <v>98</v>
      </c>
      <c r="G717" t="s">
        <v>69</v>
      </c>
      <c r="I717">
        <v>18055</v>
      </c>
      <c r="J717" t="s">
        <v>91</v>
      </c>
      <c r="K717" t="s">
        <v>143</v>
      </c>
      <c r="M717" t="str">
        <f>Table1[[#This Row],[Winner]]&amp;"/"&amp;Table1[[#This Row],[Lost]]</f>
        <v>Brooklyn Nets/Houston Rockets</v>
      </c>
      <c r="N717" t="str">
        <f t="shared" si="67"/>
        <v>Brooklyn Nets</v>
      </c>
      <c r="O717">
        <f t="shared" si="68"/>
        <v>110</v>
      </c>
      <c r="P717" s="8">
        <f t="shared" si="69"/>
        <v>12</v>
      </c>
      <c r="Q717" t="str">
        <f t="shared" si="70"/>
        <v>Houston Rockets</v>
      </c>
      <c r="R717">
        <f t="shared" si="71"/>
        <v>98</v>
      </c>
      <c r="S717" s="3">
        <f t="shared" si="72"/>
        <v>-12</v>
      </c>
    </row>
    <row r="718" spans="1:19" x14ac:dyDescent="0.35">
      <c r="A718" s="1">
        <v>45689</v>
      </c>
      <c r="B718" t="s">
        <v>15</v>
      </c>
      <c r="C718" t="s">
        <v>64</v>
      </c>
      <c r="D718">
        <v>105</v>
      </c>
      <c r="E718" t="s">
        <v>40</v>
      </c>
      <c r="F718">
        <v>103</v>
      </c>
      <c r="G718" t="s">
        <v>69</v>
      </c>
      <c r="I718">
        <v>18978</v>
      </c>
      <c r="J718" t="s">
        <v>90</v>
      </c>
      <c r="K718" t="s">
        <v>158</v>
      </c>
      <c r="M718" t="str">
        <f>Table1[[#This Row],[Winner]]&amp;"/"&amp;Table1[[#This Row],[Lost]]</f>
        <v>Washington Wizards/Minnesota Timberwolves</v>
      </c>
      <c r="N718" t="str">
        <f t="shared" si="67"/>
        <v>Washington Wizards</v>
      </c>
      <c r="O718">
        <f t="shared" si="68"/>
        <v>105</v>
      </c>
      <c r="P718" s="8">
        <f t="shared" si="69"/>
        <v>2</v>
      </c>
      <c r="Q718" t="str">
        <f t="shared" si="70"/>
        <v>Minnesota Timberwolves</v>
      </c>
      <c r="R718">
        <f t="shared" si="71"/>
        <v>103</v>
      </c>
      <c r="S718" s="3">
        <f t="shared" si="72"/>
        <v>-2</v>
      </c>
    </row>
    <row r="719" spans="1:19" x14ac:dyDescent="0.35">
      <c r="A719" s="1">
        <v>45689</v>
      </c>
      <c r="B719" t="s">
        <v>15</v>
      </c>
      <c r="C719" t="s">
        <v>62</v>
      </c>
      <c r="D719">
        <v>110</v>
      </c>
      <c r="E719" t="s">
        <v>53</v>
      </c>
      <c r="F719">
        <v>144</v>
      </c>
      <c r="G719" t="s">
        <v>69</v>
      </c>
      <c r="I719">
        <v>18203</v>
      </c>
      <c r="J719" t="s">
        <v>107</v>
      </c>
      <c r="K719" t="s">
        <v>164</v>
      </c>
      <c r="M719" t="str">
        <f>Table1[[#This Row],[Winner]]&amp;"/"&amp;Table1[[#This Row],[Lost]]</f>
        <v>Oklahoma City Thunder/Sacramento Kings</v>
      </c>
      <c r="N719" t="str">
        <f t="shared" si="67"/>
        <v>Oklahoma City Thunder</v>
      </c>
      <c r="O719">
        <f t="shared" si="68"/>
        <v>144</v>
      </c>
      <c r="P719" s="8">
        <f t="shared" si="69"/>
        <v>34</v>
      </c>
      <c r="Q719" t="str">
        <f t="shared" si="70"/>
        <v>Sacramento Kings</v>
      </c>
      <c r="R719">
        <f t="shared" si="71"/>
        <v>110</v>
      </c>
      <c r="S719" s="3">
        <f t="shared" si="72"/>
        <v>-34</v>
      </c>
    </row>
    <row r="720" spans="1:19" x14ac:dyDescent="0.35">
      <c r="A720" s="1">
        <v>45689</v>
      </c>
      <c r="B720" t="s">
        <v>19</v>
      </c>
      <c r="C720" t="s">
        <v>68</v>
      </c>
      <c r="D720">
        <v>128</v>
      </c>
      <c r="E720" t="s">
        <v>39</v>
      </c>
      <c r="F720">
        <v>112</v>
      </c>
      <c r="G720" t="s">
        <v>69</v>
      </c>
      <c r="I720">
        <v>19812</v>
      </c>
      <c r="J720" t="s">
        <v>78</v>
      </c>
      <c r="K720" t="s">
        <v>154</v>
      </c>
      <c r="M720" t="str">
        <f>Table1[[#This Row],[Winner]]&amp;"/"&amp;Table1[[#This Row],[Lost]]</f>
        <v>Los Angeles Lakers/New York Knicks</v>
      </c>
      <c r="N720" t="str">
        <f t="shared" si="67"/>
        <v>Los Angeles Lakers</v>
      </c>
      <c r="O720">
        <f t="shared" si="68"/>
        <v>128</v>
      </c>
      <c r="P720" s="8">
        <f t="shared" si="69"/>
        <v>16</v>
      </c>
      <c r="Q720" t="str">
        <f t="shared" si="70"/>
        <v>New York Knicks</v>
      </c>
      <c r="R720">
        <f t="shared" si="71"/>
        <v>112</v>
      </c>
      <c r="S720" s="3">
        <f t="shared" si="72"/>
        <v>-16</v>
      </c>
    </row>
    <row r="721" spans="1:19" x14ac:dyDescent="0.35">
      <c r="A721" s="1">
        <v>45689</v>
      </c>
      <c r="B721" t="s">
        <v>19</v>
      </c>
      <c r="C721" t="s">
        <v>58</v>
      </c>
      <c r="D721">
        <v>105</v>
      </c>
      <c r="E721" t="s">
        <v>52</v>
      </c>
      <c r="F721">
        <v>103</v>
      </c>
      <c r="G721" t="s">
        <v>69</v>
      </c>
      <c r="I721">
        <v>18354</v>
      </c>
      <c r="J721" t="s">
        <v>92</v>
      </c>
      <c r="K721" t="s">
        <v>160</v>
      </c>
      <c r="M721" t="str">
        <f>Table1[[#This Row],[Winner]]&amp;"/"&amp;Table1[[#This Row],[Lost]]</f>
        <v>Miami Heat/San Antonio Spurs</v>
      </c>
      <c r="N721" t="str">
        <f t="shared" si="67"/>
        <v>Miami Heat</v>
      </c>
      <c r="O721">
        <f t="shared" si="68"/>
        <v>105</v>
      </c>
      <c r="P721" s="8">
        <f t="shared" si="69"/>
        <v>2</v>
      </c>
      <c r="Q721" t="str">
        <f t="shared" si="70"/>
        <v>San Antonio Spurs</v>
      </c>
      <c r="R721">
        <f t="shared" si="71"/>
        <v>103</v>
      </c>
      <c r="S721" s="3">
        <f t="shared" si="72"/>
        <v>-2</v>
      </c>
    </row>
    <row r="722" spans="1:19" x14ac:dyDescent="0.35">
      <c r="A722" s="1">
        <v>45689</v>
      </c>
      <c r="B722" t="s">
        <v>13</v>
      </c>
      <c r="C722" t="s">
        <v>49</v>
      </c>
      <c r="D722">
        <v>108</v>
      </c>
      <c r="E722" t="s">
        <v>67</v>
      </c>
      <c r="F722">
        <v>127</v>
      </c>
      <c r="G722" t="s">
        <v>69</v>
      </c>
      <c r="I722">
        <v>17421</v>
      </c>
      <c r="J722" t="s">
        <v>80</v>
      </c>
      <c r="K722" t="s">
        <v>147</v>
      </c>
      <c r="M722" t="str">
        <f>Table1[[#This Row],[Winner]]&amp;"/"&amp;Table1[[#This Row],[Lost]]</f>
        <v>Portland Trail Blazers/Phoenix Suns</v>
      </c>
      <c r="N722" t="str">
        <f t="shared" si="67"/>
        <v>Portland Trail Blazers</v>
      </c>
      <c r="O722">
        <f t="shared" si="68"/>
        <v>127</v>
      </c>
      <c r="P722" s="8">
        <f t="shared" si="69"/>
        <v>19</v>
      </c>
      <c r="Q722" t="str">
        <f t="shared" si="70"/>
        <v>Phoenix Suns</v>
      </c>
      <c r="R722">
        <f t="shared" si="71"/>
        <v>108</v>
      </c>
      <c r="S722" s="3">
        <f t="shared" si="72"/>
        <v>-19</v>
      </c>
    </row>
    <row r="723" spans="1:19" x14ac:dyDescent="0.35">
      <c r="A723" s="1">
        <v>45690</v>
      </c>
      <c r="B723" t="s">
        <v>30</v>
      </c>
      <c r="C723" t="s">
        <v>47</v>
      </c>
      <c r="D723">
        <v>119</v>
      </c>
      <c r="E723" t="s">
        <v>55</v>
      </c>
      <c r="F723">
        <v>127</v>
      </c>
      <c r="G723" t="s">
        <v>69</v>
      </c>
      <c r="I723">
        <v>20062</v>
      </c>
      <c r="J723" t="s">
        <v>106</v>
      </c>
      <c r="K723" t="s">
        <v>138</v>
      </c>
      <c r="M723" t="str">
        <f>Table1[[#This Row],[Winner]]&amp;"/"&amp;Table1[[#This Row],[Lost]]</f>
        <v>Detroit Pistons/Chicago Bulls</v>
      </c>
      <c r="N723" t="str">
        <f t="shared" si="67"/>
        <v>Detroit Pistons</v>
      </c>
      <c r="O723">
        <f t="shared" si="68"/>
        <v>127</v>
      </c>
      <c r="P723" s="8">
        <f t="shared" si="69"/>
        <v>8</v>
      </c>
      <c r="Q723" t="str">
        <f t="shared" si="70"/>
        <v>Chicago Bulls</v>
      </c>
      <c r="R723">
        <f t="shared" si="71"/>
        <v>119</v>
      </c>
      <c r="S723" s="3">
        <f t="shared" si="72"/>
        <v>-8</v>
      </c>
    </row>
    <row r="724" spans="1:19" x14ac:dyDescent="0.35">
      <c r="A724" s="1">
        <v>45690</v>
      </c>
      <c r="B724" t="s">
        <v>21</v>
      </c>
      <c r="C724" t="s">
        <v>61</v>
      </c>
      <c r="D724">
        <v>101</v>
      </c>
      <c r="E724" t="s">
        <v>45</v>
      </c>
      <c r="F724">
        <v>144</v>
      </c>
      <c r="G724" t="s">
        <v>69</v>
      </c>
      <c r="I724">
        <v>19432</v>
      </c>
      <c r="J724" t="s">
        <v>98</v>
      </c>
      <c r="K724" t="s">
        <v>153</v>
      </c>
      <c r="M724" t="str">
        <f>Table1[[#This Row],[Winner]]&amp;"/"&amp;Table1[[#This Row],[Lost]]</f>
        <v>Cleveland Cavaliers/Dallas Mavericks</v>
      </c>
      <c r="N724" t="str">
        <f t="shared" si="67"/>
        <v>Cleveland Cavaliers</v>
      </c>
      <c r="O724">
        <f t="shared" si="68"/>
        <v>144</v>
      </c>
      <c r="P724" s="8">
        <f t="shared" si="69"/>
        <v>43</v>
      </c>
      <c r="Q724" t="str">
        <f t="shared" si="70"/>
        <v>Dallas Mavericks</v>
      </c>
      <c r="R724">
        <f t="shared" si="71"/>
        <v>101</v>
      </c>
      <c r="S724" s="3">
        <f t="shared" si="72"/>
        <v>-43</v>
      </c>
    </row>
    <row r="725" spans="1:19" x14ac:dyDescent="0.35">
      <c r="A725" s="1">
        <v>45690</v>
      </c>
      <c r="B725" t="s">
        <v>21</v>
      </c>
      <c r="C725" t="s">
        <v>57</v>
      </c>
      <c r="D725">
        <v>108</v>
      </c>
      <c r="E725" t="s">
        <v>59</v>
      </c>
      <c r="F725">
        <v>115</v>
      </c>
      <c r="G725" t="s">
        <v>69</v>
      </c>
      <c r="I725">
        <v>18874</v>
      </c>
      <c r="J725" t="s">
        <v>72</v>
      </c>
      <c r="K725" t="s">
        <v>142</v>
      </c>
      <c r="M725" t="str">
        <f>Table1[[#This Row],[Winner]]&amp;"/"&amp;Table1[[#This Row],[Lost]]</f>
        <v>Toronto Raptors/Los Angeles Clippers</v>
      </c>
      <c r="N725" t="str">
        <f t="shared" si="67"/>
        <v>Toronto Raptors</v>
      </c>
      <c r="O725">
        <f t="shared" si="68"/>
        <v>115</v>
      </c>
      <c r="P725" s="8">
        <f t="shared" si="69"/>
        <v>7</v>
      </c>
      <c r="Q725" t="str">
        <f t="shared" si="70"/>
        <v>Los Angeles Clippers</v>
      </c>
      <c r="R725">
        <f t="shared" si="71"/>
        <v>108</v>
      </c>
      <c r="S725" s="3">
        <f t="shared" si="72"/>
        <v>-7</v>
      </c>
    </row>
    <row r="726" spans="1:19" x14ac:dyDescent="0.35">
      <c r="A726" s="1">
        <v>45690</v>
      </c>
      <c r="B726" t="s">
        <v>22</v>
      </c>
      <c r="C726" t="s">
        <v>51</v>
      </c>
      <c r="D726">
        <v>118</v>
      </c>
      <c r="E726" t="s">
        <v>54</v>
      </c>
      <c r="F726">
        <v>110</v>
      </c>
      <c r="G726" t="s">
        <v>69</v>
      </c>
      <c r="I726">
        <v>19766</v>
      </c>
      <c r="J726" t="s">
        <v>83</v>
      </c>
      <c r="K726" t="s">
        <v>141</v>
      </c>
      <c r="M726" t="str">
        <f>Table1[[#This Row],[Winner]]&amp;"/"&amp;Table1[[#This Row],[Lost]]</f>
        <v>Boston Celtics/Philadelphia 76ers</v>
      </c>
      <c r="N726" t="str">
        <f t="shared" si="67"/>
        <v>Boston Celtics</v>
      </c>
      <c r="O726">
        <f t="shared" si="68"/>
        <v>118</v>
      </c>
      <c r="P726" s="8">
        <f t="shared" si="69"/>
        <v>8</v>
      </c>
      <c r="Q726" t="str">
        <f t="shared" si="70"/>
        <v>Philadelphia 76ers</v>
      </c>
      <c r="R726">
        <f t="shared" si="71"/>
        <v>110</v>
      </c>
      <c r="S726" s="3">
        <f t="shared" si="72"/>
        <v>-8</v>
      </c>
    </row>
    <row r="727" spans="1:19" x14ac:dyDescent="0.35">
      <c r="A727" s="1">
        <v>45690</v>
      </c>
      <c r="B727" t="s">
        <v>19</v>
      </c>
      <c r="C727" t="s">
        <v>48</v>
      </c>
      <c r="D727">
        <v>132</v>
      </c>
      <c r="E727" t="s">
        <v>44</v>
      </c>
      <c r="F727">
        <v>119</v>
      </c>
      <c r="G727" t="s">
        <v>69</v>
      </c>
      <c r="I727">
        <v>17341</v>
      </c>
      <c r="J727" t="s">
        <v>78</v>
      </c>
      <c r="K727" t="s">
        <v>155</v>
      </c>
      <c r="M727" t="str">
        <f>Table1[[#This Row],[Winner]]&amp;"/"&amp;Table1[[#This Row],[Lost]]</f>
        <v>Memphis Grizzlies/Milwaukee Bucks</v>
      </c>
      <c r="N727" t="str">
        <f t="shared" si="67"/>
        <v>Memphis Grizzlies</v>
      </c>
      <c r="O727">
        <f t="shared" si="68"/>
        <v>132</v>
      </c>
      <c r="P727" s="8">
        <f t="shared" si="69"/>
        <v>13</v>
      </c>
      <c r="Q727" t="str">
        <f t="shared" si="70"/>
        <v>Milwaukee Bucks</v>
      </c>
      <c r="R727">
        <f t="shared" si="71"/>
        <v>119</v>
      </c>
      <c r="S727" s="3">
        <f t="shared" si="72"/>
        <v>-13</v>
      </c>
    </row>
    <row r="728" spans="1:19" x14ac:dyDescent="0.35">
      <c r="A728" s="1">
        <v>45691</v>
      </c>
      <c r="B728" t="s">
        <v>14</v>
      </c>
      <c r="C728" t="s">
        <v>64</v>
      </c>
      <c r="D728">
        <v>124</v>
      </c>
      <c r="E728" t="s">
        <v>46</v>
      </c>
      <c r="F728">
        <v>114</v>
      </c>
      <c r="G728" t="s">
        <v>69</v>
      </c>
      <c r="I728">
        <v>14129</v>
      </c>
      <c r="J728" t="s">
        <v>88</v>
      </c>
      <c r="K728" t="s">
        <v>156</v>
      </c>
      <c r="M728" t="str">
        <f>Table1[[#This Row],[Winner]]&amp;"/"&amp;Table1[[#This Row],[Lost]]</f>
        <v>Washington Wizards/Charlotte Hornets</v>
      </c>
      <c r="N728" t="str">
        <f t="shared" si="67"/>
        <v>Washington Wizards</v>
      </c>
      <c r="O728">
        <f t="shared" si="68"/>
        <v>124</v>
      </c>
      <c r="P728" s="8">
        <f t="shared" si="69"/>
        <v>10</v>
      </c>
      <c r="Q728" t="str">
        <f t="shared" si="70"/>
        <v>Charlotte Hornets</v>
      </c>
      <c r="R728">
        <f t="shared" si="71"/>
        <v>114</v>
      </c>
      <c r="S728" s="3">
        <f t="shared" si="72"/>
        <v>-10</v>
      </c>
    </row>
    <row r="729" spans="1:19" x14ac:dyDescent="0.35">
      <c r="A729" s="1">
        <v>45691</v>
      </c>
      <c r="B729" t="s">
        <v>14</v>
      </c>
      <c r="C729" t="s">
        <v>63</v>
      </c>
      <c r="D729">
        <v>132</v>
      </c>
      <c r="E729" t="s">
        <v>55</v>
      </c>
      <c r="F729">
        <v>130</v>
      </c>
      <c r="G729" t="s">
        <v>69</v>
      </c>
      <c r="I729">
        <v>15988</v>
      </c>
      <c r="J729" t="s">
        <v>77</v>
      </c>
      <c r="K729" t="s">
        <v>138</v>
      </c>
      <c r="M729" t="str">
        <f>Table1[[#This Row],[Winner]]&amp;"/"&amp;Table1[[#This Row],[Lost]]</f>
        <v>Atlanta Hawks/Detroit Pistons</v>
      </c>
      <c r="N729" t="str">
        <f t="shared" si="67"/>
        <v>Atlanta Hawks</v>
      </c>
      <c r="O729">
        <f t="shared" si="68"/>
        <v>132</v>
      </c>
      <c r="P729" s="8">
        <f t="shared" si="69"/>
        <v>2</v>
      </c>
      <c r="Q729" t="str">
        <f t="shared" si="70"/>
        <v>Detroit Pistons</v>
      </c>
      <c r="R729">
        <f t="shared" si="71"/>
        <v>130</v>
      </c>
      <c r="S729" s="3">
        <f t="shared" si="72"/>
        <v>-2</v>
      </c>
    </row>
    <row r="730" spans="1:19" x14ac:dyDescent="0.35">
      <c r="A730" s="1">
        <v>45691</v>
      </c>
      <c r="B730" t="s">
        <v>12</v>
      </c>
      <c r="C730" t="s">
        <v>60</v>
      </c>
      <c r="D730">
        <v>118</v>
      </c>
      <c r="E730" t="s">
        <v>39</v>
      </c>
      <c r="F730">
        <v>124</v>
      </c>
      <c r="G730" t="s">
        <v>69</v>
      </c>
      <c r="I730">
        <v>19812</v>
      </c>
      <c r="J730" t="s">
        <v>117</v>
      </c>
      <c r="K730" t="s">
        <v>154</v>
      </c>
      <c r="M730" t="str">
        <f>Table1[[#This Row],[Winner]]&amp;"/"&amp;Table1[[#This Row],[Lost]]</f>
        <v>New York Knicks/Houston Rockets</v>
      </c>
      <c r="N730" t="str">
        <f t="shared" si="67"/>
        <v>New York Knicks</v>
      </c>
      <c r="O730">
        <f t="shared" si="68"/>
        <v>124</v>
      </c>
      <c r="P730" s="8">
        <f t="shared" si="69"/>
        <v>6</v>
      </c>
      <c r="Q730" t="str">
        <f t="shared" si="70"/>
        <v>Houston Rockets</v>
      </c>
      <c r="R730">
        <f t="shared" si="71"/>
        <v>118</v>
      </c>
      <c r="S730" s="3">
        <f t="shared" si="72"/>
        <v>-6</v>
      </c>
    </row>
    <row r="731" spans="1:19" x14ac:dyDescent="0.35">
      <c r="A731" s="1">
        <v>45691</v>
      </c>
      <c r="B731" t="s">
        <v>15</v>
      </c>
      <c r="C731" t="s">
        <v>52</v>
      </c>
      <c r="D731">
        <v>109</v>
      </c>
      <c r="E731" t="s">
        <v>48</v>
      </c>
      <c r="F731">
        <v>128</v>
      </c>
      <c r="G731" t="s">
        <v>69</v>
      </c>
      <c r="I731">
        <v>16575</v>
      </c>
      <c r="J731" t="s">
        <v>128</v>
      </c>
      <c r="K731" t="s">
        <v>157</v>
      </c>
      <c r="M731" t="str">
        <f>Table1[[#This Row],[Winner]]&amp;"/"&amp;Table1[[#This Row],[Lost]]</f>
        <v>Memphis Grizzlies/San Antonio Spurs</v>
      </c>
      <c r="N731" t="str">
        <f t="shared" si="67"/>
        <v>Memphis Grizzlies</v>
      </c>
      <c r="O731">
        <f t="shared" si="68"/>
        <v>128</v>
      </c>
      <c r="P731" s="8">
        <f t="shared" si="69"/>
        <v>19</v>
      </c>
      <c r="Q731" t="str">
        <f t="shared" si="70"/>
        <v>San Antonio Spurs</v>
      </c>
      <c r="R731">
        <f t="shared" si="71"/>
        <v>109</v>
      </c>
      <c r="S731" s="3">
        <f t="shared" si="72"/>
        <v>-19</v>
      </c>
    </row>
    <row r="732" spans="1:19" x14ac:dyDescent="0.35">
      <c r="A732" s="1">
        <v>45691</v>
      </c>
      <c r="B732" t="s">
        <v>15</v>
      </c>
      <c r="C732" t="s">
        <v>62</v>
      </c>
      <c r="D732">
        <v>116</v>
      </c>
      <c r="E732" t="s">
        <v>40</v>
      </c>
      <c r="F732">
        <v>114</v>
      </c>
      <c r="G732" t="s">
        <v>69</v>
      </c>
      <c r="I732">
        <v>18978</v>
      </c>
      <c r="J732" t="s">
        <v>90</v>
      </c>
      <c r="K732" t="s">
        <v>158</v>
      </c>
      <c r="M732" t="str">
        <f>Table1[[#This Row],[Winner]]&amp;"/"&amp;Table1[[#This Row],[Lost]]</f>
        <v>Sacramento Kings/Minnesota Timberwolves</v>
      </c>
      <c r="N732" t="str">
        <f t="shared" si="67"/>
        <v>Sacramento Kings</v>
      </c>
      <c r="O732">
        <f t="shared" si="68"/>
        <v>116</v>
      </c>
      <c r="P732" s="8">
        <f t="shared" si="69"/>
        <v>2</v>
      </c>
      <c r="Q732" t="str">
        <f t="shared" si="70"/>
        <v>Minnesota Timberwolves</v>
      </c>
      <c r="R732">
        <f t="shared" si="71"/>
        <v>114</v>
      </c>
      <c r="S732" s="3">
        <f t="shared" si="72"/>
        <v>-2</v>
      </c>
    </row>
    <row r="733" spans="1:19" x14ac:dyDescent="0.35">
      <c r="A733" s="1">
        <v>45691</v>
      </c>
      <c r="B733" t="s">
        <v>15</v>
      </c>
      <c r="C733" t="s">
        <v>44</v>
      </c>
      <c r="D733">
        <v>96</v>
      </c>
      <c r="E733" t="s">
        <v>53</v>
      </c>
      <c r="F733">
        <v>125</v>
      </c>
      <c r="G733" t="s">
        <v>69</v>
      </c>
      <c r="I733">
        <v>17677</v>
      </c>
      <c r="J733" t="s">
        <v>115</v>
      </c>
      <c r="K733" t="s">
        <v>164</v>
      </c>
      <c r="M733" t="str">
        <f>Table1[[#This Row],[Winner]]&amp;"/"&amp;Table1[[#This Row],[Lost]]</f>
        <v>Oklahoma City Thunder/Milwaukee Bucks</v>
      </c>
      <c r="N733" t="str">
        <f t="shared" si="67"/>
        <v>Oklahoma City Thunder</v>
      </c>
      <c r="O733">
        <f t="shared" si="68"/>
        <v>125</v>
      </c>
      <c r="P733" s="8">
        <f t="shared" si="69"/>
        <v>29</v>
      </c>
      <c r="Q733" t="str">
        <f t="shared" si="70"/>
        <v>Milwaukee Bucks</v>
      </c>
      <c r="R733">
        <f t="shared" si="71"/>
        <v>96</v>
      </c>
      <c r="S733" s="3">
        <f t="shared" si="72"/>
        <v>-29</v>
      </c>
    </row>
    <row r="734" spans="1:19" x14ac:dyDescent="0.35">
      <c r="A734" s="1">
        <v>45691</v>
      </c>
      <c r="B734" t="s">
        <v>16</v>
      </c>
      <c r="C734" t="s">
        <v>56</v>
      </c>
      <c r="D734">
        <v>113</v>
      </c>
      <c r="E734" t="s">
        <v>65</v>
      </c>
      <c r="F734">
        <v>125</v>
      </c>
      <c r="G734" t="s">
        <v>69</v>
      </c>
      <c r="I734">
        <v>19587</v>
      </c>
      <c r="J734" t="s">
        <v>92</v>
      </c>
      <c r="K734" t="s">
        <v>151</v>
      </c>
      <c r="M734" t="str">
        <f>Table1[[#This Row],[Winner]]&amp;"/"&amp;Table1[[#This Row],[Lost]]</f>
        <v>Denver Nuggets/New Orleans Pelicans</v>
      </c>
      <c r="N734" t="str">
        <f t="shared" si="67"/>
        <v>Denver Nuggets</v>
      </c>
      <c r="O734">
        <f t="shared" si="68"/>
        <v>125</v>
      </c>
      <c r="P734" s="8">
        <f t="shared" si="69"/>
        <v>12</v>
      </c>
      <c r="Q734" t="str">
        <f t="shared" si="70"/>
        <v>New Orleans Pelicans</v>
      </c>
      <c r="R734">
        <f t="shared" si="71"/>
        <v>113</v>
      </c>
      <c r="S734" s="3">
        <f t="shared" si="72"/>
        <v>-12</v>
      </c>
    </row>
    <row r="735" spans="1:19" x14ac:dyDescent="0.35">
      <c r="A735" s="1">
        <v>45691</v>
      </c>
      <c r="B735" t="s">
        <v>16</v>
      </c>
      <c r="C735" t="s">
        <v>41</v>
      </c>
      <c r="D735">
        <v>112</v>
      </c>
      <c r="E735" t="s">
        <v>66</v>
      </c>
      <c r="F735">
        <v>111</v>
      </c>
      <c r="G735" t="s">
        <v>69</v>
      </c>
      <c r="I735">
        <v>18175</v>
      </c>
      <c r="J735" t="s">
        <v>74</v>
      </c>
      <c r="K735" t="s">
        <v>145</v>
      </c>
      <c r="M735" t="str">
        <f>Table1[[#This Row],[Winner]]&amp;"/"&amp;Table1[[#This Row],[Lost]]</f>
        <v>Indiana Pacers/Utah Jazz</v>
      </c>
      <c r="N735" t="str">
        <f t="shared" si="67"/>
        <v>Indiana Pacers</v>
      </c>
      <c r="O735">
        <f t="shared" si="68"/>
        <v>112</v>
      </c>
      <c r="P735" s="8">
        <f t="shared" si="69"/>
        <v>1</v>
      </c>
      <c r="Q735" t="str">
        <f t="shared" si="70"/>
        <v>Utah Jazz</v>
      </c>
      <c r="R735">
        <f t="shared" si="71"/>
        <v>111</v>
      </c>
      <c r="S735" s="3">
        <f t="shared" si="72"/>
        <v>-1</v>
      </c>
    </row>
    <row r="736" spans="1:19" x14ac:dyDescent="0.35">
      <c r="A736" s="1">
        <v>45691</v>
      </c>
      <c r="B736" t="s">
        <v>13</v>
      </c>
      <c r="C736" t="s">
        <v>43</v>
      </c>
      <c r="D736">
        <v>99</v>
      </c>
      <c r="E736" t="s">
        <v>50</v>
      </c>
      <c r="F736">
        <v>104</v>
      </c>
      <c r="G736" t="s">
        <v>69</v>
      </c>
      <c r="I736">
        <v>18064</v>
      </c>
      <c r="J736" t="s">
        <v>94</v>
      </c>
      <c r="K736" t="s">
        <v>165</v>
      </c>
      <c r="M736" t="str">
        <f>Table1[[#This Row],[Winner]]&amp;"/"&amp;Table1[[#This Row],[Lost]]</f>
        <v>Golden State Warriors/Orlando Magic</v>
      </c>
      <c r="N736" t="str">
        <f t="shared" si="67"/>
        <v>Golden State Warriors</v>
      </c>
      <c r="O736">
        <f t="shared" si="68"/>
        <v>104</v>
      </c>
      <c r="P736" s="8">
        <f t="shared" si="69"/>
        <v>5</v>
      </c>
      <c r="Q736" t="str">
        <f t="shared" si="70"/>
        <v>Orlando Magic</v>
      </c>
      <c r="R736">
        <f t="shared" si="71"/>
        <v>99</v>
      </c>
      <c r="S736" s="3">
        <f t="shared" si="72"/>
        <v>-5</v>
      </c>
    </row>
    <row r="737" spans="1:19" x14ac:dyDescent="0.35">
      <c r="A737" s="1">
        <v>45691</v>
      </c>
      <c r="B737" t="s">
        <v>13</v>
      </c>
      <c r="C737" t="s">
        <v>49</v>
      </c>
      <c r="D737">
        <v>119</v>
      </c>
      <c r="E737" t="s">
        <v>67</v>
      </c>
      <c r="F737">
        <v>121</v>
      </c>
      <c r="G737" t="s">
        <v>69</v>
      </c>
      <c r="H737" t="s">
        <v>70</v>
      </c>
      <c r="I737">
        <v>16205</v>
      </c>
      <c r="J737" t="s">
        <v>123</v>
      </c>
      <c r="K737" t="s">
        <v>147</v>
      </c>
      <c r="M737" t="str">
        <f>Table1[[#This Row],[Winner]]&amp;"/"&amp;Table1[[#This Row],[Lost]]</f>
        <v>Portland Trail Blazers/Phoenix Suns</v>
      </c>
      <c r="N737" t="str">
        <f t="shared" si="67"/>
        <v>Portland Trail Blazers</v>
      </c>
      <c r="O737">
        <f t="shared" si="68"/>
        <v>121</v>
      </c>
      <c r="P737" s="8">
        <f t="shared" si="69"/>
        <v>2</v>
      </c>
      <c r="Q737" t="str">
        <f t="shared" si="70"/>
        <v>Phoenix Suns</v>
      </c>
      <c r="R737">
        <f t="shared" si="71"/>
        <v>119</v>
      </c>
      <c r="S737" s="3">
        <f t="shared" si="72"/>
        <v>-2</v>
      </c>
    </row>
    <row r="738" spans="1:19" x14ac:dyDescent="0.35">
      <c r="A738" s="1">
        <v>45692</v>
      </c>
      <c r="B738" t="s">
        <v>14</v>
      </c>
      <c r="C738" t="s">
        <v>61</v>
      </c>
      <c r="D738">
        <v>116</v>
      </c>
      <c r="E738" t="s">
        <v>54</v>
      </c>
      <c r="F738">
        <v>118</v>
      </c>
      <c r="G738" t="s">
        <v>69</v>
      </c>
      <c r="I738">
        <v>19756</v>
      </c>
      <c r="J738" t="s">
        <v>82</v>
      </c>
      <c r="K738" t="s">
        <v>141</v>
      </c>
      <c r="M738" t="str">
        <f>Table1[[#This Row],[Winner]]&amp;"/"&amp;Table1[[#This Row],[Lost]]</f>
        <v>Philadelphia 76ers/Dallas Mavericks</v>
      </c>
      <c r="N738" t="str">
        <f t="shared" si="67"/>
        <v>Philadelphia 76ers</v>
      </c>
      <c r="O738">
        <f t="shared" si="68"/>
        <v>118</v>
      </c>
      <c r="P738" s="8">
        <f t="shared" si="69"/>
        <v>2</v>
      </c>
      <c r="Q738" t="str">
        <f t="shared" si="70"/>
        <v>Dallas Mavericks</v>
      </c>
      <c r="R738">
        <f t="shared" si="71"/>
        <v>116</v>
      </c>
      <c r="S738" s="3">
        <f t="shared" si="72"/>
        <v>-2</v>
      </c>
    </row>
    <row r="739" spans="1:19" x14ac:dyDescent="0.35">
      <c r="A739" s="1">
        <v>45692</v>
      </c>
      <c r="B739" t="s">
        <v>12</v>
      </c>
      <c r="C739" t="s">
        <v>60</v>
      </c>
      <c r="D739">
        <v>97</v>
      </c>
      <c r="E739" t="s">
        <v>42</v>
      </c>
      <c r="F739">
        <v>99</v>
      </c>
      <c r="G739" t="s">
        <v>69</v>
      </c>
      <c r="I739">
        <v>16564</v>
      </c>
      <c r="J739" t="s">
        <v>83</v>
      </c>
      <c r="K739" t="s">
        <v>163</v>
      </c>
      <c r="M739" t="str">
        <f>Table1[[#This Row],[Winner]]&amp;"/"&amp;Table1[[#This Row],[Lost]]</f>
        <v>Brooklyn Nets/Houston Rockets</v>
      </c>
      <c r="N739" t="str">
        <f t="shared" si="67"/>
        <v>Brooklyn Nets</v>
      </c>
      <c r="O739">
        <f t="shared" si="68"/>
        <v>99</v>
      </c>
      <c r="P739" s="8">
        <f t="shared" si="69"/>
        <v>2</v>
      </c>
      <c r="Q739" t="str">
        <f t="shared" si="70"/>
        <v>Houston Rockets</v>
      </c>
      <c r="R739">
        <f t="shared" si="71"/>
        <v>97</v>
      </c>
      <c r="S739" s="3">
        <f t="shared" si="72"/>
        <v>-2</v>
      </c>
    </row>
    <row r="740" spans="1:19" x14ac:dyDescent="0.35">
      <c r="A740" s="1">
        <v>45692</v>
      </c>
      <c r="B740" t="s">
        <v>12</v>
      </c>
      <c r="C740" t="s">
        <v>51</v>
      </c>
      <c r="D740">
        <v>112</v>
      </c>
      <c r="E740" t="s">
        <v>45</v>
      </c>
      <c r="F740">
        <v>105</v>
      </c>
      <c r="G740" t="s">
        <v>69</v>
      </c>
      <c r="I740">
        <v>19432</v>
      </c>
      <c r="J740" t="s">
        <v>73</v>
      </c>
      <c r="K740" t="s">
        <v>153</v>
      </c>
      <c r="M740" t="str">
        <f>Table1[[#This Row],[Winner]]&amp;"/"&amp;Table1[[#This Row],[Lost]]</f>
        <v>Boston Celtics/Cleveland Cavaliers</v>
      </c>
      <c r="N740" t="str">
        <f t="shared" si="67"/>
        <v>Boston Celtics</v>
      </c>
      <c r="O740">
        <f t="shared" si="68"/>
        <v>112</v>
      </c>
      <c r="P740" s="8">
        <f t="shared" si="69"/>
        <v>7</v>
      </c>
      <c r="Q740" t="str">
        <f t="shared" si="70"/>
        <v>Cleveland Cavaliers</v>
      </c>
      <c r="R740">
        <f t="shared" si="71"/>
        <v>105</v>
      </c>
      <c r="S740" s="3">
        <f t="shared" si="72"/>
        <v>-7</v>
      </c>
    </row>
    <row r="741" spans="1:19" x14ac:dyDescent="0.35">
      <c r="A741" s="1">
        <v>45692</v>
      </c>
      <c r="B741" t="s">
        <v>12</v>
      </c>
      <c r="C741" t="s">
        <v>39</v>
      </c>
      <c r="D741">
        <v>121</v>
      </c>
      <c r="E741" t="s">
        <v>59</v>
      </c>
      <c r="F741">
        <v>115</v>
      </c>
      <c r="G741" t="s">
        <v>69</v>
      </c>
      <c r="I741">
        <v>17398</v>
      </c>
      <c r="J741" t="s">
        <v>99</v>
      </c>
      <c r="K741" t="s">
        <v>142</v>
      </c>
      <c r="M741" t="str">
        <f>Table1[[#This Row],[Winner]]&amp;"/"&amp;Table1[[#This Row],[Lost]]</f>
        <v>New York Knicks/Toronto Raptors</v>
      </c>
      <c r="N741" t="str">
        <f t="shared" si="67"/>
        <v>New York Knicks</v>
      </c>
      <c r="O741">
        <f t="shared" si="68"/>
        <v>121</v>
      </c>
      <c r="P741" s="8">
        <f t="shared" si="69"/>
        <v>6</v>
      </c>
      <c r="Q741" t="str">
        <f t="shared" si="70"/>
        <v>Toronto Raptors</v>
      </c>
      <c r="R741">
        <f t="shared" si="71"/>
        <v>115</v>
      </c>
      <c r="S741" s="3">
        <f t="shared" si="72"/>
        <v>-6</v>
      </c>
    </row>
    <row r="742" spans="1:19" x14ac:dyDescent="0.35">
      <c r="A742" s="1">
        <v>45692</v>
      </c>
      <c r="B742" t="s">
        <v>15</v>
      </c>
      <c r="C742" t="s">
        <v>58</v>
      </c>
      <c r="D742">
        <v>124</v>
      </c>
      <c r="E742" t="s">
        <v>47</v>
      </c>
      <c r="F742">
        <v>133</v>
      </c>
      <c r="G742" t="s">
        <v>69</v>
      </c>
      <c r="I742">
        <v>19389</v>
      </c>
      <c r="J742" t="s">
        <v>80</v>
      </c>
      <c r="K742" t="s">
        <v>159</v>
      </c>
      <c r="M742" t="str">
        <f>Table1[[#This Row],[Winner]]&amp;"/"&amp;Table1[[#This Row],[Lost]]</f>
        <v>Chicago Bulls/Miami Heat</v>
      </c>
      <c r="N742" t="str">
        <f t="shared" si="67"/>
        <v>Chicago Bulls</v>
      </c>
      <c r="O742">
        <f t="shared" si="68"/>
        <v>133</v>
      </c>
      <c r="P742" s="8">
        <f t="shared" si="69"/>
        <v>9</v>
      </c>
      <c r="Q742" t="str">
        <f t="shared" si="70"/>
        <v>Miami Heat</v>
      </c>
      <c r="R742">
        <f t="shared" si="71"/>
        <v>124</v>
      </c>
      <c r="S742" s="3">
        <f t="shared" si="72"/>
        <v>-9</v>
      </c>
    </row>
    <row r="743" spans="1:19" x14ac:dyDescent="0.35">
      <c r="A743" s="1">
        <v>45692</v>
      </c>
      <c r="B743" t="s">
        <v>13</v>
      </c>
      <c r="C743" t="s">
        <v>68</v>
      </c>
      <c r="D743">
        <v>122</v>
      </c>
      <c r="E743" t="s">
        <v>57</v>
      </c>
      <c r="F743">
        <v>97</v>
      </c>
      <c r="G743" t="s">
        <v>69</v>
      </c>
      <c r="I743">
        <v>17927</v>
      </c>
      <c r="J743" t="s">
        <v>88</v>
      </c>
      <c r="K743" t="s">
        <v>146</v>
      </c>
      <c r="M743" t="str">
        <f>Table1[[#This Row],[Winner]]&amp;"/"&amp;Table1[[#This Row],[Lost]]</f>
        <v>Los Angeles Lakers/Los Angeles Clippers</v>
      </c>
      <c r="N743" t="str">
        <f t="shared" si="67"/>
        <v>Los Angeles Lakers</v>
      </c>
      <c r="O743">
        <f t="shared" si="68"/>
        <v>122</v>
      </c>
      <c r="P743" s="8">
        <f t="shared" si="69"/>
        <v>25</v>
      </c>
      <c r="Q743" t="str">
        <f t="shared" si="70"/>
        <v>Los Angeles Clippers</v>
      </c>
      <c r="R743">
        <f t="shared" si="71"/>
        <v>97</v>
      </c>
      <c r="S743" s="3">
        <f t="shared" si="72"/>
        <v>-25</v>
      </c>
    </row>
    <row r="744" spans="1:19" x14ac:dyDescent="0.35">
      <c r="A744" s="1">
        <v>45692</v>
      </c>
      <c r="B744" t="s">
        <v>13</v>
      </c>
      <c r="C744" t="s">
        <v>41</v>
      </c>
      <c r="D744">
        <v>89</v>
      </c>
      <c r="E744" t="s">
        <v>67</v>
      </c>
      <c r="F744">
        <v>112</v>
      </c>
      <c r="G744" t="s">
        <v>69</v>
      </c>
      <c r="I744">
        <v>16005</v>
      </c>
      <c r="J744" t="s">
        <v>84</v>
      </c>
      <c r="K744" t="s">
        <v>147</v>
      </c>
      <c r="M744" t="str">
        <f>Table1[[#This Row],[Winner]]&amp;"/"&amp;Table1[[#This Row],[Lost]]</f>
        <v>Portland Trail Blazers/Indiana Pacers</v>
      </c>
      <c r="N744" t="str">
        <f t="shared" si="67"/>
        <v>Portland Trail Blazers</v>
      </c>
      <c r="O744">
        <f t="shared" si="68"/>
        <v>112</v>
      </c>
      <c r="P744" s="8">
        <f t="shared" si="69"/>
        <v>23</v>
      </c>
      <c r="Q744" t="str">
        <f t="shared" si="70"/>
        <v>Indiana Pacers</v>
      </c>
      <c r="R744">
        <f t="shared" si="71"/>
        <v>89</v>
      </c>
      <c r="S744" s="3">
        <f t="shared" si="72"/>
        <v>-23</v>
      </c>
    </row>
    <row r="745" spans="1:19" x14ac:dyDescent="0.35">
      <c r="A745" s="1">
        <v>45693</v>
      </c>
      <c r="B745" t="s">
        <v>14</v>
      </c>
      <c r="C745" t="s">
        <v>52</v>
      </c>
      <c r="D745">
        <v>126</v>
      </c>
      <c r="E745" t="s">
        <v>63</v>
      </c>
      <c r="F745">
        <v>125</v>
      </c>
      <c r="G745" t="s">
        <v>69</v>
      </c>
      <c r="I745">
        <v>17191</v>
      </c>
      <c r="J745" t="s">
        <v>94</v>
      </c>
      <c r="K745" t="s">
        <v>139</v>
      </c>
      <c r="M745" t="str">
        <f>Table1[[#This Row],[Winner]]&amp;"/"&amp;Table1[[#This Row],[Lost]]</f>
        <v>San Antonio Spurs/Atlanta Hawks</v>
      </c>
      <c r="N745" t="str">
        <f t="shared" si="67"/>
        <v>San Antonio Spurs</v>
      </c>
      <c r="O745">
        <f t="shared" si="68"/>
        <v>126</v>
      </c>
      <c r="P745" s="8">
        <f t="shared" si="69"/>
        <v>1</v>
      </c>
      <c r="Q745" t="str">
        <f t="shared" si="70"/>
        <v>Atlanta Hawks</v>
      </c>
      <c r="R745">
        <f t="shared" si="71"/>
        <v>125</v>
      </c>
      <c r="S745" s="3">
        <f t="shared" si="72"/>
        <v>-1</v>
      </c>
    </row>
    <row r="746" spans="1:19" x14ac:dyDescent="0.35">
      <c r="A746" s="1">
        <v>45693</v>
      </c>
      <c r="B746" t="s">
        <v>14</v>
      </c>
      <c r="C746" t="s">
        <v>44</v>
      </c>
      <c r="D746">
        <v>112</v>
      </c>
      <c r="E746" t="s">
        <v>46</v>
      </c>
      <c r="F746">
        <v>102</v>
      </c>
      <c r="G746" t="s">
        <v>69</v>
      </c>
      <c r="I746">
        <v>14385</v>
      </c>
      <c r="J746" t="s">
        <v>115</v>
      </c>
      <c r="K746" t="s">
        <v>156</v>
      </c>
      <c r="M746" t="str">
        <f>Table1[[#This Row],[Winner]]&amp;"/"&amp;Table1[[#This Row],[Lost]]</f>
        <v>Milwaukee Bucks/Charlotte Hornets</v>
      </c>
      <c r="N746" t="str">
        <f t="shared" si="67"/>
        <v>Milwaukee Bucks</v>
      </c>
      <c r="O746">
        <f t="shared" si="68"/>
        <v>112</v>
      </c>
      <c r="P746" s="8">
        <f t="shared" si="69"/>
        <v>10</v>
      </c>
      <c r="Q746" t="str">
        <f t="shared" si="70"/>
        <v>Charlotte Hornets</v>
      </c>
      <c r="R746">
        <f t="shared" si="71"/>
        <v>102</v>
      </c>
      <c r="S746" s="3">
        <f t="shared" si="72"/>
        <v>-10</v>
      </c>
    </row>
    <row r="747" spans="1:19" x14ac:dyDescent="0.35">
      <c r="A747" s="1">
        <v>45693</v>
      </c>
      <c r="B747" t="s">
        <v>14</v>
      </c>
      <c r="C747" t="s">
        <v>45</v>
      </c>
      <c r="D747">
        <v>118</v>
      </c>
      <c r="E747" t="s">
        <v>55</v>
      </c>
      <c r="F747">
        <v>115</v>
      </c>
      <c r="G747" t="s">
        <v>69</v>
      </c>
      <c r="I747">
        <v>18734</v>
      </c>
      <c r="J747" t="s">
        <v>123</v>
      </c>
      <c r="K747" t="s">
        <v>138</v>
      </c>
      <c r="M747" t="str">
        <f>Table1[[#This Row],[Winner]]&amp;"/"&amp;Table1[[#This Row],[Lost]]</f>
        <v>Cleveland Cavaliers/Detroit Pistons</v>
      </c>
      <c r="N747" t="str">
        <f t="shared" si="67"/>
        <v>Cleveland Cavaliers</v>
      </c>
      <c r="O747">
        <f t="shared" si="68"/>
        <v>118</v>
      </c>
      <c r="P747" s="8">
        <f t="shared" si="69"/>
        <v>3</v>
      </c>
      <c r="Q747" t="str">
        <f t="shared" si="70"/>
        <v>Detroit Pistons</v>
      </c>
      <c r="R747">
        <f t="shared" si="71"/>
        <v>115</v>
      </c>
      <c r="S747" s="3">
        <f t="shared" si="72"/>
        <v>-3</v>
      </c>
    </row>
    <row r="748" spans="1:19" x14ac:dyDescent="0.35">
      <c r="A748" s="1">
        <v>45693</v>
      </c>
      <c r="B748" t="s">
        <v>12</v>
      </c>
      <c r="C748" t="s">
        <v>64</v>
      </c>
      <c r="D748">
        <v>119</v>
      </c>
      <c r="E748" t="s">
        <v>42</v>
      </c>
      <c r="F748">
        <v>102</v>
      </c>
      <c r="G748" t="s">
        <v>69</v>
      </c>
      <c r="I748">
        <v>16035</v>
      </c>
      <c r="J748" t="s">
        <v>80</v>
      </c>
      <c r="K748" t="s">
        <v>163</v>
      </c>
      <c r="M748" t="str">
        <f>Table1[[#This Row],[Winner]]&amp;"/"&amp;Table1[[#This Row],[Lost]]</f>
        <v>Washington Wizards/Brooklyn Nets</v>
      </c>
      <c r="N748" t="str">
        <f t="shared" si="67"/>
        <v>Washington Wizards</v>
      </c>
      <c r="O748">
        <f t="shared" si="68"/>
        <v>119</v>
      </c>
      <c r="P748" s="8">
        <f t="shared" si="69"/>
        <v>17</v>
      </c>
      <c r="Q748" t="str">
        <f t="shared" si="70"/>
        <v>Brooklyn Nets</v>
      </c>
      <c r="R748">
        <f t="shared" si="71"/>
        <v>102</v>
      </c>
      <c r="S748" s="3">
        <f t="shared" si="72"/>
        <v>-17</v>
      </c>
    </row>
    <row r="749" spans="1:19" x14ac:dyDescent="0.35">
      <c r="A749" s="1">
        <v>45693</v>
      </c>
      <c r="B749" t="s">
        <v>12</v>
      </c>
      <c r="C749" t="s">
        <v>58</v>
      </c>
      <c r="D749">
        <v>108</v>
      </c>
      <c r="E749" t="s">
        <v>54</v>
      </c>
      <c r="F749">
        <v>101</v>
      </c>
      <c r="G749" t="s">
        <v>69</v>
      </c>
      <c r="I749">
        <v>19770</v>
      </c>
      <c r="J749" t="s">
        <v>78</v>
      </c>
      <c r="K749" t="s">
        <v>141</v>
      </c>
      <c r="M749" t="str">
        <f>Table1[[#This Row],[Winner]]&amp;"/"&amp;Table1[[#This Row],[Lost]]</f>
        <v>Miami Heat/Philadelphia 76ers</v>
      </c>
      <c r="N749" t="str">
        <f t="shared" si="67"/>
        <v>Miami Heat</v>
      </c>
      <c r="O749">
        <f t="shared" si="68"/>
        <v>108</v>
      </c>
      <c r="P749" s="8">
        <f t="shared" si="69"/>
        <v>7</v>
      </c>
      <c r="Q749" t="str">
        <f t="shared" si="70"/>
        <v>Philadelphia 76ers</v>
      </c>
      <c r="R749">
        <f t="shared" si="71"/>
        <v>101</v>
      </c>
      <c r="S749" s="3">
        <f t="shared" si="72"/>
        <v>-7</v>
      </c>
    </row>
    <row r="750" spans="1:19" x14ac:dyDescent="0.35">
      <c r="A750" s="1">
        <v>45693</v>
      </c>
      <c r="B750" t="s">
        <v>12</v>
      </c>
      <c r="C750" t="s">
        <v>48</v>
      </c>
      <c r="D750">
        <v>138</v>
      </c>
      <c r="E750" t="s">
        <v>59</v>
      </c>
      <c r="F750">
        <v>107</v>
      </c>
      <c r="G750" t="s">
        <v>69</v>
      </c>
      <c r="I750">
        <v>18337</v>
      </c>
      <c r="J750" t="s">
        <v>88</v>
      </c>
      <c r="K750" t="s">
        <v>142</v>
      </c>
      <c r="M750" t="str">
        <f>Table1[[#This Row],[Winner]]&amp;"/"&amp;Table1[[#This Row],[Lost]]</f>
        <v>Memphis Grizzlies/Toronto Raptors</v>
      </c>
      <c r="N750" t="str">
        <f t="shared" si="67"/>
        <v>Memphis Grizzlies</v>
      </c>
      <c r="O750">
        <f t="shared" si="68"/>
        <v>138</v>
      </c>
      <c r="P750" s="8">
        <f t="shared" si="69"/>
        <v>31</v>
      </c>
      <c r="Q750" t="str">
        <f t="shared" si="70"/>
        <v>Toronto Raptors</v>
      </c>
      <c r="R750">
        <f t="shared" si="71"/>
        <v>107</v>
      </c>
      <c r="S750" s="3">
        <f t="shared" si="72"/>
        <v>-31</v>
      </c>
    </row>
    <row r="751" spans="1:19" x14ac:dyDescent="0.35">
      <c r="A751" s="1">
        <v>45693</v>
      </c>
      <c r="B751" t="s">
        <v>15</v>
      </c>
      <c r="C751" t="s">
        <v>47</v>
      </c>
      <c r="D751">
        <v>108</v>
      </c>
      <c r="E751" t="s">
        <v>40</v>
      </c>
      <c r="F751">
        <v>127</v>
      </c>
      <c r="G751" t="s">
        <v>69</v>
      </c>
      <c r="I751">
        <v>18978</v>
      </c>
      <c r="J751" t="s">
        <v>82</v>
      </c>
      <c r="K751" t="s">
        <v>158</v>
      </c>
      <c r="M751" t="str">
        <f>Table1[[#This Row],[Winner]]&amp;"/"&amp;Table1[[#This Row],[Lost]]</f>
        <v>Minnesota Timberwolves/Chicago Bulls</v>
      </c>
      <c r="N751" t="str">
        <f t="shared" si="67"/>
        <v>Minnesota Timberwolves</v>
      </c>
      <c r="O751">
        <f t="shared" si="68"/>
        <v>127</v>
      </c>
      <c r="P751" s="8">
        <f t="shared" si="69"/>
        <v>19</v>
      </c>
      <c r="Q751" t="str">
        <f t="shared" si="70"/>
        <v>Chicago Bulls</v>
      </c>
      <c r="R751">
        <f t="shared" si="71"/>
        <v>108</v>
      </c>
      <c r="S751" s="3">
        <f t="shared" si="72"/>
        <v>-19</v>
      </c>
    </row>
    <row r="752" spans="1:19" x14ac:dyDescent="0.35">
      <c r="A752" s="1">
        <v>45693</v>
      </c>
      <c r="B752" t="s">
        <v>16</v>
      </c>
      <c r="C752" t="s">
        <v>56</v>
      </c>
      <c r="D752">
        <v>119</v>
      </c>
      <c r="E752" t="s">
        <v>65</v>
      </c>
      <c r="F752">
        <v>144</v>
      </c>
      <c r="G752" t="s">
        <v>69</v>
      </c>
      <c r="I752">
        <v>19526</v>
      </c>
      <c r="J752" t="s">
        <v>112</v>
      </c>
      <c r="K752" t="s">
        <v>151</v>
      </c>
      <c r="M752" t="str">
        <f>Table1[[#This Row],[Winner]]&amp;"/"&amp;Table1[[#This Row],[Lost]]</f>
        <v>Denver Nuggets/New Orleans Pelicans</v>
      </c>
      <c r="N752" t="str">
        <f t="shared" si="67"/>
        <v>Denver Nuggets</v>
      </c>
      <c r="O752">
        <f t="shared" si="68"/>
        <v>144</v>
      </c>
      <c r="P752" s="8">
        <f t="shared" si="69"/>
        <v>25</v>
      </c>
      <c r="Q752" t="str">
        <f t="shared" si="70"/>
        <v>New Orleans Pelicans</v>
      </c>
      <c r="R752">
        <f t="shared" si="71"/>
        <v>119</v>
      </c>
      <c r="S752" s="3">
        <f t="shared" si="72"/>
        <v>-25</v>
      </c>
    </row>
    <row r="753" spans="1:19" x14ac:dyDescent="0.35">
      <c r="A753" s="1">
        <v>45693</v>
      </c>
      <c r="B753" t="s">
        <v>16</v>
      </c>
      <c r="C753" t="s">
        <v>50</v>
      </c>
      <c r="D753">
        <v>128</v>
      </c>
      <c r="E753" t="s">
        <v>66</v>
      </c>
      <c r="F753">
        <v>131</v>
      </c>
      <c r="G753" t="s">
        <v>69</v>
      </c>
      <c r="I753">
        <v>18175</v>
      </c>
      <c r="J753" t="s">
        <v>114</v>
      </c>
      <c r="K753" t="s">
        <v>145</v>
      </c>
      <c r="M753" t="str">
        <f>Table1[[#This Row],[Winner]]&amp;"/"&amp;Table1[[#This Row],[Lost]]</f>
        <v>Utah Jazz/Golden State Warriors</v>
      </c>
      <c r="N753" t="str">
        <f t="shared" si="67"/>
        <v>Utah Jazz</v>
      </c>
      <c r="O753">
        <f t="shared" si="68"/>
        <v>131</v>
      </c>
      <c r="P753" s="8">
        <f t="shared" si="69"/>
        <v>3</v>
      </c>
      <c r="Q753" t="str">
        <f t="shared" si="70"/>
        <v>Golden State Warriors</v>
      </c>
      <c r="R753">
        <f t="shared" si="71"/>
        <v>128</v>
      </c>
      <c r="S753" s="3">
        <f t="shared" si="72"/>
        <v>-3</v>
      </c>
    </row>
    <row r="754" spans="1:19" x14ac:dyDescent="0.35">
      <c r="A754" s="1">
        <v>45693</v>
      </c>
      <c r="B754" t="s">
        <v>17</v>
      </c>
      <c r="C754" t="s">
        <v>49</v>
      </c>
      <c r="D754">
        <v>109</v>
      </c>
      <c r="E754" t="s">
        <v>53</v>
      </c>
      <c r="F754">
        <v>140</v>
      </c>
      <c r="G754" t="s">
        <v>69</v>
      </c>
      <c r="I754">
        <v>17451</v>
      </c>
      <c r="J754" t="s">
        <v>94</v>
      </c>
      <c r="K754" t="s">
        <v>164</v>
      </c>
      <c r="M754" t="str">
        <f>Table1[[#This Row],[Winner]]&amp;"/"&amp;Table1[[#This Row],[Lost]]</f>
        <v>Oklahoma City Thunder/Phoenix Suns</v>
      </c>
      <c r="N754" t="str">
        <f t="shared" si="67"/>
        <v>Oklahoma City Thunder</v>
      </c>
      <c r="O754">
        <f t="shared" si="68"/>
        <v>140</v>
      </c>
      <c r="P754" s="8">
        <f t="shared" si="69"/>
        <v>31</v>
      </c>
      <c r="Q754" t="str">
        <f t="shared" si="70"/>
        <v>Phoenix Suns</v>
      </c>
      <c r="R754">
        <f t="shared" si="71"/>
        <v>109</v>
      </c>
      <c r="S754" s="3">
        <f t="shared" si="72"/>
        <v>-31</v>
      </c>
    </row>
    <row r="755" spans="1:19" x14ac:dyDescent="0.35">
      <c r="A755" s="1">
        <v>45693</v>
      </c>
      <c r="B755" t="s">
        <v>13</v>
      </c>
      <c r="C755" t="s">
        <v>43</v>
      </c>
      <c r="D755">
        <v>130</v>
      </c>
      <c r="E755" t="s">
        <v>62</v>
      </c>
      <c r="F755">
        <v>111</v>
      </c>
      <c r="G755" t="s">
        <v>69</v>
      </c>
      <c r="I755">
        <v>18074</v>
      </c>
      <c r="J755" t="s">
        <v>88</v>
      </c>
      <c r="K755" t="s">
        <v>150</v>
      </c>
      <c r="M755" t="str">
        <f>Table1[[#This Row],[Winner]]&amp;"/"&amp;Table1[[#This Row],[Lost]]</f>
        <v>Orlando Magic/Sacramento Kings</v>
      </c>
      <c r="N755" t="str">
        <f t="shared" si="67"/>
        <v>Orlando Magic</v>
      </c>
      <c r="O755">
        <f t="shared" si="68"/>
        <v>130</v>
      </c>
      <c r="P755" s="8">
        <f t="shared" si="69"/>
        <v>19</v>
      </c>
      <c r="Q755" t="str">
        <f t="shared" si="70"/>
        <v>Sacramento Kings</v>
      </c>
      <c r="R755">
        <f t="shared" si="71"/>
        <v>111</v>
      </c>
      <c r="S755" s="3">
        <f t="shared" si="72"/>
        <v>-19</v>
      </c>
    </row>
    <row r="756" spans="1:19" x14ac:dyDescent="0.35">
      <c r="A756" s="1">
        <v>45694</v>
      </c>
      <c r="B756" t="s">
        <v>12</v>
      </c>
      <c r="C756" t="s">
        <v>61</v>
      </c>
      <c r="D756">
        <v>127</v>
      </c>
      <c r="E756" t="s">
        <v>51</v>
      </c>
      <c r="F756">
        <v>120</v>
      </c>
      <c r="G756" t="s">
        <v>69</v>
      </c>
      <c r="I756">
        <v>19156</v>
      </c>
      <c r="J756" t="s">
        <v>92</v>
      </c>
      <c r="K756" t="s">
        <v>136</v>
      </c>
      <c r="M756" t="str">
        <f>Table1[[#This Row],[Winner]]&amp;"/"&amp;Table1[[#This Row],[Lost]]</f>
        <v>Dallas Mavericks/Boston Celtics</v>
      </c>
      <c r="N756" t="str">
        <f t="shared" si="67"/>
        <v>Dallas Mavericks</v>
      </c>
      <c r="O756">
        <f t="shared" si="68"/>
        <v>127</v>
      </c>
      <c r="P756" s="8">
        <f t="shared" si="69"/>
        <v>7</v>
      </c>
      <c r="Q756" t="str">
        <f t="shared" si="70"/>
        <v>Boston Celtics</v>
      </c>
      <c r="R756">
        <f t="shared" si="71"/>
        <v>120</v>
      </c>
      <c r="S756" s="3">
        <f t="shared" si="72"/>
        <v>-7</v>
      </c>
    </row>
    <row r="757" spans="1:19" x14ac:dyDescent="0.35">
      <c r="A757" s="1">
        <v>45694</v>
      </c>
      <c r="B757" t="s">
        <v>15</v>
      </c>
      <c r="C757" t="s">
        <v>60</v>
      </c>
      <c r="D757">
        <v>114</v>
      </c>
      <c r="E757" t="s">
        <v>40</v>
      </c>
      <c r="F757">
        <v>127</v>
      </c>
      <c r="G757" t="s">
        <v>69</v>
      </c>
      <c r="I757">
        <v>18978</v>
      </c>
      <c r="J757" t="s">
        <v>78</v>
      </c>
      <c r="K757" t="s">
        <v>158</v>
      </c>
      <c r="M757" t="str">
        <f>Table1[[#This Row],[Winner]]&amp;"/"&amp;Table1[[#This Row],[Lost]]</f>
        <v>Minnesota Timberwolves/Houston Rockets</v>
      </c>
      <c r="N757" t="str">
        <f t="shared" si="67"/>
        <v>Minnesota Timberwolves</v>
      </c>
      <c r="O757">
        <f t="shared" si="68"/>
        <v>127</v>
      </c>
      <c r="P757" s="8">
        <f t="shared" si="69"/>
        <v>13</v>
      </c>
      <c r="Q757" t="str">
        <f t="shared" si="70"/>
        <v>Houston Rockets</v>
      </c>
      <c r="R757">
        <f t="shared" si="71"/>
        <v>114</v>
      </c>
      <c r="S757" s="3">
        <f t="shared" si="72"/>
        <v>-13</v>
      </c>
    </row>
    <row r="758" spans="1:19" x14ac:dyDescent="0.35">
      <c r="A758" s="1">
        <v>45694</v>
      </c>
      <c r="B758" t="s">
        <v>16</v>
      </c>
      <c r="C758" t="s">
        <v>43</v>
      </c>
      <c r="D758">
        <v>90</v>
      </c>
      <c r="E758" t="s">
        <v>65</v>
      </c>
      <c r="F758">
        <v>112</v>
      </c>
      <c r="G758" t="s">
        <v>69</v>
      </c>
      <c r="I758">
        <v>19616</v>
      </c>
      <c r="J758" t="s">
        <v>92</v>
      </c>
      <c r="K758" t="s">
        <v>151</v>
      </c>
      <c r="M758" t="str">
        <f>Table1[[#This Row],[Winner]]&amp;"/"&amp;Table1[[#This Row],[Lost]]</f>
        <v>Denver Nuggets/Orlando Magic</v>
      </c>
      <c r="N758" t="str">
        <f t="shared" si="67"/>
        <v>Denver Nuggets</v>
      </c>
      <c r="O758">
        <f t="shared" si="68"/>
        <v>112</v>
      </c>
      <c r="P758" s="8">
        <f t="shared" si="69"/>
        <v>22</v>
      </c>
      <c r="Q758" t="str">
        <f t="shared" si="70"/>
        <v>Orlando Magic</v>
      </c>
      <c r="R758">
        <f t="shared" si="71"/>
        <v>90</v>
      </c>
      <c r="S758" s="3">
        <f t="shared" si="72"/>
        <v>-22</v>
      </c>
    </row>
    <row r="759" spans="1:19" x14ac:dyDescent="0.35">
      <c r="A759" s="1">
        <v>45694</v>
      </c>
      <c r="B759" t="s">
        <v>13</v>
      </c>
      <c r="C759" t="s">
        <v>50</v>
      </c>
      <c r="D759">
        <v>112</v>
      </c>
      <c r="E759" t="s">
        <v>68</v>
      </c>
      <c r="F759">
        <v>120</v>
      </c>
      <c r="G759" t="s">
        <v>69</v>
      </c>
      <c r="I759">
        <v>18997</v>
      </c>
      <c r="J759" t="s">
        <v>118</v>
      </c>
      <c r="K759" t="s">
        <v>137</v>
      </c>
      <c r="M759" t="str">
        <f>Table1[[#This Row],[Winner]]&amp;"/"&amp;Table1[[#This Row],[Lost]]</f>
        <v>Los Angeles Lakers/Golden State Warriors</v>
      </c>
      <c r="N759" t="str">
        <f t="shared" si="67"/>
        <v>Los Angeles Lakers</v>
      </c>
      <c r="O759">
        <f t="shared" si="68"/>
        <v>120</v>
      </c>
      <c r="P759" s="8">
        <f t="shared" si="69"/>
        <v>8</v>
      </c>
      <c r="Q759" t="str">
        <f t="shared" si="70"/>
        <v>Golden State Warriors</v>
      </c>
      <c r="R759">
        <f t="shared" si="71"/>
        <v>112</v>
      </c>
      <c r="S759" s="3">
        <f t="shared" si="72"/>
        <v>-8</v>
      </c>
    </row>
    <row r="760" spans="1:19" x14ac:dyDescent="0.35">
      <c r="A760" s="1">
        <v>45694</v>
      </c>
      <c r="B760" t="s">
        <v>13</v>
      </c>
      <c r="C760" t="s">
        <v>62</v>
      </c>
      <c r="D760">
        <v>102</v>
      </c>
      <c r="E760" t="s">
        <v>67</v>
      </c>
      <c r="F760">
        <v>108</v>
      </c>
      <c r="G760" t="s">
        <v>69</v>
      </c>
      <c r="I760">
        <v>16953</v>
      </c>
      <c r="J760" t="s">
        <v>106</v>
      </c>
      <c r="K760" t="s">
        <v>147</v>
      </c>
      <c r="M760" t="str">
        <f>Table1[[#This Row],[Winner]]&amp;"/"&amp;Table1[[#This Row],[Lost]]</f>
        <v>Portland Trail Blazers/Sacramento Kings</v>
      </c>
      <c r="N760" t="str">
        <f t="shared" si="67"/>
        <v>Portland Trail Blazers</v>
      </c>
      <c r="O760">
        <f t="shared" si="68"/>
        <v>108</v>
      </c>
      <c r="P760" s="8">
        <f t="shared" si="69"/>
        <v>6</v>
      </c>
      <c r="Q760" t="str">
        <f t="shared" si="70"/>
        <v>Sacramento Kings</v>
      </c>
      <c r="R760">
        <f t="shared" si="71"/>
        <v>102</v>
      </c>
      <c r="S760" s="3">
        <f t="shared" si="72"/>
        <v>-6</v>
      </c>
    </row>
    <row r="761" spans="1:19" x14ac:dyDescent="0.35">
      <c r="A761" s="1">
        <v>45694</v>
      </c>
      <c r="B761" t="s">
        <v>20</v>
      </c>
      <c r="C761" t="s">
        <v>41</v>
      </c>
      <c r="D761">
        <v>119</v>
      </c>
      <c r="E761" t="s">
        <v>57</v>
      </c>
      <c r="F761">
        <v>112</v>
      </c>
      <c r="G761" t="s">
        <v>69</v>
      </c>
      <c r="I761">
        <v>13458</v>
      </c>
      <c r="J761" t="s">
        <v>109</v>
      </c>
      <c r="K761" t="s">
        <v>146</v>
      </c>
      <c r="M761" t="str">
        <f>Table1[[#This Row],[Winner]]&amp;"/"&amp;Table1[[#This Row],[Lost]]</f>
        <v>Indiana Pacers/Los Angeles Clippers</v>
      </c>
      <c r="N761" t="str">
        <f t="shared" si="67"/>
        <v>Indiana Pacers</v>
      </c>
      <c r="O761">
        <f t="shared" si="68"/>
        <v>119</v>
      </c>
      <c r="P761" s="8">
        <f t="shared" si="69"/>
        <v>7</v>
      </c>
      <c r="Q761" t="str">
        <f t="shared" si="70"/>
        <v>Los Angeles Clippers</v>
      </c>
      <c r="R761">
        <f t="shared" si="71"/>
        <v>112</v>
      </c>
      <c r="S761" s="3">
        <f t="shared" si="72"/>
        <v>-7</v>
      </c>
    </row>
    <row r="762" spans="1:19" x14ac:dyDescent="0.35">
      <c r="A762" s="1">
        <v>45695</v>
      </c>
      <c r="B762" t="s">
        <v>14</v>
      </c>
      <c r="C762" t="s">
        <v>52</v>
      </c>
      <c r="D762">
        <v>116</v>
      </c>
      <c r="E762" t="s">
        <v>46</v>
      </c>
      <c r="F762">
        <v>117</v>
      </c>
      <c r="G762" t="s">
        <v>69</v>
      </c>
      <c r="I762">
        <v>19290</v>
      </c>
      <c r="J762" t="s">
        <v>79</v>
      </c>
      <c r="K762" t="s">
        <v>156</v>
      </c>
      <c r="M762" t="str">
        <f>Table1[[#This Row],[Winner]]&amp;"/"&amp;Table1[[#This Row],[Lost]]</f>
        <v>Charlotte Hornets/San Antonio Spurs</v>
      </c>
      <c r="N762" t="str">
        <f t="shared" si="67"/>
        <v>Charlotte Hornets</v>
      </c>
      <c r="O762">
        <f t="shared" si="68"/>
        <v>117</v>
      </c>
      <c r="P762" s="8">
        <f t="shared" si="69"/>
        <v>1</v>
      </c>
      <c r="Q762" t="str">
        <f t="shared" si="70"/>
        <v>San Antonio Spurs</v>
      </c>
      <c r="R762">
        <f t="shared" si="71"/>
        <v>116</v>
      </c>
      <c r="S762" s="3">
        <f t="shared" si="72"/>
        <v>-1</v>
      </c>
    </row>
    <row r="763" spans="1:19" x14ac:dyDescent="0.35">
      <c r="A763" s="1">
        <v>45695</v>
      </c>
      <c r="B763" t="s">
        <v>14</v>
      </c>
      <c r="C763" t="s">
        <v>45</v>
      </c>
      <c r="D763">
        <v>134</v>
      </c>
      <c r="E763" t="s">
        <v>64</v>
      </c>
      <c r="F763">
        <v>124</v>
      </c>
      <c r="G763" t="s">
        <v>69</v>
      </c>
      <c r="I763">
        <v>20385</v>
      </c>
      <c r="J763" t="s">
        <v>94</v>
      </c>
      <c r="K763" t="s">
        <v>148</v>
      </c>
      <c r="M763" t="str">
        <f>Table1[[#This Row],[Winner]]&amp;"/"&amp;Table1[[#This Row],[Lost]]</f>
        <v>Cleveland Cavaliers/Washington Wizards</v>
      </c>
      <c r="N763" t="str">
        <f t="shared" si="67"/>
        <v>Cleveland Cavaliers</v>
      </c>
      <c r="O763">
        <f t="shared" si="68"/>
        <v>134</v>
      </c>
      <c r="P763" s="8">
        <f t="shared" si="69"/>
        <v>10</v>
      </c>
      <c r="Q763" t="str">
        <f t="shared" si="70"/>
        <v>Washington Wizards</v>
      </c>
      <c r="R763">
        <f t="shared" si="71"/>
        <v>124</v>
      </c>
      <c r="S763" s="3">
        <f t="shared" si="72"/>
        <v>-10</v>
      </c>
    </row>
    <row r="764" spans="1:19" x14ac:dyDescent="0.35">
      <c r="A764" s="1">
        <v>45695</v>
      </c>
      <c r="B764" t="s">
        <v>12</v>
      </c>
      <c r="C764" t="s">
        <v>44</v>
      </c>
      <c r="D764">
        <v>110</v>
      </c>
      <c r="E764" t="s">
        <v>63</v>
      </c>
      <c r="F764">
        <v>115</v>
      </c>
      <c r="G764" t="s">
        <v>69</v>
      </c>
      <c r="I764">
        <v>16378</v>
      </c>
      <c r="J764" t="s">
        <v>80</v>
      </c>
      <c r="K764" t="s">
        <v>139</v>
      </c>
      <c r="M764" t="str">
        <f>Table1[[#This Row],[Winner]]&amp;"/"&amp;Table1[[#This Row],[Lost]]</f>
        <v>Atlanta Hawks/Milwaukee Bucks</v>
      </c>
      <c r="N764" t="str">
        <f t="shared" si="67"/>
        <v>Atlanta Hawks</v>
      </c>
      <c r="O764">
        <f t="shared" si="68"/>
        <v>115</v>
      </c>
      <c r="P764" s="8">
        <f t="shared" si="69"/>
        <v>5</v>
      </c>
      <c r="Q764" t="str">
        <f t="shared" si="70"/>
        <v>Milwaukee Bucks</v>
      </c>
      <c r="R764">
        <f t="shared" si="71"/>
        <v>110</v>
      </c>
      <c r="S764" s="3">
        <f t="shared" si="72"/>
        <v>-5</v>
      </c>
    </row>
    <row r="765" spans="1:19" x14ac:dyDescent="0.35">
      <c r="A765" s="1">
        <v>45695</v>
      </c>
      <c r="B765" t="s">
        <v>12</v>
      </c>
      <c r="C765" t="s">
        <v>58</v>
      </c>
      <c r="D765">
        <v>86</v>
      </c>
      <c r="E765" t="s">
        <v>42</v>
      </c>
      <c r="F765">
        <v>102</v>
      </c>
      <c r="G765" t="s">
        <v>69</v>
      </c>
      <c r="I765">
        <v>17926</v>
      </c>
      <c r="J765" t="s">
        <v>80</v>
      </c>
      <c r="K765" t="s">
        <v>163</v>
      </c>
      <c r="M765" t="str">
        <f>Table1[[#This Row],[Winner]]&amp;"/"&amp;Table1[[#This Row],[Lost]]</f>
        <v>Brooklyn Nets/Miami Heat</v>
      </c>
      <c r="N765" t="str">
        <f t="shared" si="67"/>
        <v>Brooklyn Nets</v>
      </c>
      <c r="O765">
        <f t="shared" si="68"/>
        <v>102</v>
      </c>
      <c r="P765" s="8">
        <f t="shared" si="69"/>
        <v>16</v>
      </c>
      <c r="Q765" t="str">
        <f t="shared" si="70"/>
        <v>Miami Heat</v>
      </c>
      <c r="R765">
        <f t="shared" si="71"/>
        <v>86</v>
      </c>
      <c r="S765" s="3">
        <f t="shared" si="72"/>
        <v>-16</v>
      </c>
    </row>
    <row r="766" spans="1:19" x14ac:dyDescent="0.35">
      <c r="A766" s="1">
        <v>45695</v>
      </c>
      <c r="B766" t="s">
        <v>12</v>
      </c>
      <c r="C766" t="s">
        <v>54</v>
      </c>
      <c r="D766">
        <v>112</v>
      </c>
      <c r="E766" t="s">
        <v>55</v>
      </c>
      <c r="F766">
        <v>125</v>
      </c>
      <c r="G766" t="s">
        <v>69</v>
      </c>
      <c r="I766">
        <v>19241</v>
      </c>
      <c r="J766" t="s">
        <v>117</v>
      </c>
      <c r="K766" t="s">
        <v>138</v>
      </c>
      <c r="M766" t="str">
        <f>Table1[[#This Row],[Winner]]&amp;"/"&amp;Table1[[#This Row],[Lost]]</f>
        <v>Detroit Pistons/Philadelphia 76ers</v>
      </c>
      <c r="N766" t="str">
        <f t="shared" si="67"/>
        <v>Detroit Pistons</v>
      </c>
      <c r="O766">
        <f t="shared" si="68"/>
        <v>125</v>
      </c>
      <c r="P766" s="8">
        <f t="shared" si="69"/>
        <v>13</v>
      </c>
      <c r="Q766" t="str">
        <f t="shared" si="70"/>
        <v>Philadelphia 76ers</v>
      </c>
      <c r="R766">
        <f t="shared" si="71"/>
        <v>112</v>
      </c>
      <c r="S766" s="3">
        <f t="shared" si="72"/>
        <v>-13</v>
      </c>
    </row>
    <row r="767" spans="1:19" x14ac:dyDescent="0.35">
      <c r="A767" s="1">
        <v>45695</v>
      </c>
      <c r="B767" t="s">
        <v>15</v>
      </c>
      <c r="C767" t="s">
        <v>59</v>
      </c>
      <c r="D767">
        <v>109</v>
      </c>
      <c r="E767" t="s">
        <v>53</v>
      </c>
      <c r="F767">
        <v>121</v>
      </c>
      <c r="G767" t="s">
        <v>69</v>
      </c>
      <c r="I767">
        <v>18203</v>
      </c>
      <c r="J767" t="s">
        <v>78</v>
      </c>
      <c r="K767" t="s">
        <v>164</v>
      </c>
      <c r="M767" t="str">
        <f>Table1[[#This Row],[Winner]]&amp;"/"&amp;Table1[[#This Row],[Lost]]</f>
        <v>Oklahoma City Thunder/Toronto Raptors</v>
      </c>
      <c r="N767" t="str">
        <f t="shared" si="67"/>
        <v>Oklahoma City Thunder</v>
      </c>
      <c r="O767">
        <f t="shared" si="68"/>
        <v>121</v>
      </c>
      <c r="P767" s="8">
        <f t="shared" si="69"/>
        <v>12</v>
      </c>
      <c r="Q767" t="str">
        <f t="shared" si="70"/>
        <v>Toronto Raptors</v>
      </c>
      <c r="R767">
        <f t="shared" si="71"/>
        <v>109</v>
      </c>
      <c r="S767" s="3">
        <f t="shared" si="72"/>
        <v>-12</v>
      </c>
    </row>
    <row r="768" spans="1:19" x14ac:dyDescent="0.35">
      <c r="A768" s="1">
        <v>45695</v>
      </c>
      <c r="B768" t="s">
        <v>13</v>
      </c>
      <c r="C768" t="s">
        <v>66</v>
      </c>
      <c r="D768">
        <v>127</v>
      </c>
      <c r="E768" t="s">
        <v>49</v>
      </c>
      <c r="F768">
        <v>135</v>
      </c>
      <c r="G768" t="s">
        <v>69</v>
      </c>
      <c r="H768" t="s">
        <v>70</v>
      </c>
      <c r="I768">
        <v>17071</v>
      </c>
      <c r="J768" t="s">
        <v>97</v>
      </c>
      <c r="K768" t="s">
        <v>161</v>
      </c>
      <c r="M768" t="str">
        <f>Table1[[#This Row],[Winner]]&amp;"/"&amp;Table1[[#This Row],[Lost]]</f>
        <v>Phoenix Suns/Utah Jazz</v>
      </c>
      <c r="N768" t="str">
        <f t="shared" si="67"/>
        <v>Phoenix Suns</v>
      </c>
      <c r="O768">
        <f t="shared" si="68"/>
        <v>135</v>
      </c>
      <c r="P768" s="8">
        <f t="shared" si="69"/>
        <v>8</v>
      </c>
      <c r="Q768" t="str">
        <f t="shared" si="70"/>
        <v>Utah Jazz</v>
      </c>
      <c r="R768">
        <f t="shared" si="71"/>
        <v>127</v>
      </c>
      <c r="S768" s="3">
        <f t="shared" si="72"/>
        <v>-8</v>
      </c>
    </row>
    <row r="769" spans="1:19" x14ac:dyDescent="0.35">
      <c r="A769" s="1">
        <v>45696</v>
      </c>
      <c r="B769" t="s">
        <v>30</v>
      </c>
      <c r="C769" t="s">
        <v>60</v>
      </c>
      <c r="D769">
        <v>105</v>
      </c>
      <c r="E769" t="s">
        <v>61</v>
      </c>
      <c r="F769">
        <v>116</v>
      </c>
      <c r="G769" t="s">
        <v>69</v>
      </c>
      <c r="I769">
        <v>20303</v>
      </c>
      <c r="J769" t="s">
        <v>100</v>
      </c>
      <c r="K769" t="s">
        <v>149</v>
      </c>
      <c r="M769" t="str">
        <f>Table1[[#This Row],[Winner]]&amp;"/"&amp;Table1[[#This Row],[Lost]]</f>
        <v>Dallas Mavericks/Houston Rockets</v>
      </c>
      <c r="N769" t="str">
        <f t="shared" si="67"/>
        <v>Dallas Mavericks</v>
      </c>
      <c r="O769">
        <f t="shared" si="68"/>
        <v>116</v>
      </c>
      <c r="P769" s="8">
        <f t="shared" si="69"/>
        <v>11</v>
      </c>
      <c r="Q769" t="str">
        <f t="shared" si="70"/>
        <v>Houston Rockets</v>
      </c>
      <c r="R769">
        <f t="shared" si="71"/>
        <v>105</v>
      </c>
      <c r="S769" s="3">
        <f t="shared" si="72"/>
        <v>-11</v>
      </c>
    </row>
    <row r="770" spans="1:19" x14ac:dyDescent="0.35">
      <c r="A770" s="1">
        <v>45696</v>
      </c>
      <c r="B770" t="s">
        <v>36</v>
      </c>
      <c r="C770" t="s">
        <v>41</v>
      </c>
      <c r="D770">
        <v>117</v>
      </c>
      <c r="E770" t="s">
        <v>68</v>
      </c>
      <c r="F770">
        <v>124</v>
      </c>
      <c r="G770" t="s">
        <v>69</v>
      </c>
      <c r="I770">
        <v>18997</v>
      </c>
      <c r="J770" t="s">
        <v>101</v>
      </c>
      <c r="K770" t="s">
        <v>137</v>
      </c>
      <c r="M770" t="str">
        <f>Table1[[#This Row],[Winner]]&amp;"/"&amp;Table1[[#This Row],[Lost]]</f>
        <v>Los Angeles Lakers/Indiana Pacers</v>
      </c>
      <c r="N770" t="str">
        <f t="shared" si="67"/>
        <v>Los Angeles Lakers</v>
      </c>
      <c r="O770">
        <f t="shared" si="68"/>
        <v>124</v>
      </c>
      <c r="P770" s="8">
        <f t="shared" si="69"/>
        <v>7</v>
      </c>
      <c r="Q770" t="str">
        <f t="shared" si="70"/>
        <v>Indiana Pacers</v>
      </c>
      <c r="R770">
        <f t="shared" si="71"/>
        <v>117</v>
      </c>
      <c r="S770" s="3">
        <f t="shared" si="72"/>
        <v>-7</v>
      </c>
    </row>
    <row r="771" spans="1:19" x14ac:dyDescent="0.35">
      <c r="A771" s="1">
        <v>45696</v>
      </c>
      <c r="B771" t="s">
        <v>14</v>
      </c>
      <c r="C771" t="s">
        <v>52</v>
      </c>
      <c r="D771">
        <v>111</v>
      </c>
      <c r="E771" t="s">
        <v>43</v>
      </c>
      <c r="F771">
        <v>112</v>
      </c>
      <c r="G771" t="s">
        <v>69</v>
      </c>
      <c r="I771">
        <v>19354</v>
      </c>
      <c r="J771" t="s">
        <v>80</v>
      </c>
      <c r="K771" t="s">
        <v>152</v>
      </c>
      <c r="M771" t="str">
        <f>Table1[[#This Row],[Winner]]&amp;"/"&amp;Table1[[#This Row],[Lost]]</f>
        <v>Orlando Magic/San Antonio Spurs</v>
      </c>
      <c r="N771" t="str">
        <f t="shared" ref="N771:N834" si="73">IF(D771&gt;F771,C771,E771)</f>
        <v>Orlando Magic</v>
      </c>
      <c r="O771">
        <f t="shared" ref="O771:O834" si="74">IF(D771&gt;F771,D771,F771)</f>
        <v>112</v>
      </c>
      <c r="P771" s="8">
        <f t="shared" ref="P771:P834" si="75">O771-R771</f>
        <v>1</v>
      </c>
      <c r="Q771" t="str">
        <f t="shared" ref="Q771:Q834" si="76">IF(D771&gt;F771,E771,C771)</f>
        <v>San Antonio Spurs</v>
      </c>
      <c r="R771">
        <f t="shared" ref="R771:R834" si="77">IF(D771&gt;F771,F771,D771)</f>
        <v>111</v>
      </c>
      <c r="S771" s="3">
        <f t="shared" ref="S771:S834" si="78">R771-O771</f>
        <v>-1</v>
      </c>
    </row>
    <row r="772" spans="1:19" x14ac:dyDescent="0.35">
      <c r="A772" s="1">
        <v>45696</v>
      </c>
      <c r="B772" t="s">
        <v>14</v>
      </c>
      <c r="C772" t="s">
        <v>63</v>
      </c>
      <c r="D772">
        <v>125</v>
      </c>
      <c r="E772" t="s">
        <v>64</v>
      </c>
      <c r="F772">
        <v>111</v>
      </c>
      <c r="G772" t="s">
        <v>69</v>
      </c>
      <c r="I772">
        <v>16835</v>
      </c>
      <c r="J772" t="s">
        <v>106</v>
      </c>
      <c r="K772" t="s">
        <v>148</v>
      </c>
      <c r="M772" t="str">
        <f>Table1[[#This Row],[Winner]]&amp;"/"&amp;Table1[[#This Row],[Lost]]</f>
        <v>Atlanta Hawks/Washington Wizards</v>
      </c>
      <c r="N772" t="str">
        <f t="shared" si="73"/>
        <v>Atlanta Hawks</v>
      </c>
      <c r="O772">
        <f t="shared" si="74"/>
        <v>125</v>
      </c>
      <c r="P772" s="8">
        <f t="shared" si="75"/>
        <v>14</v>
      </c>
      <c r="Q772" t="str">
        <f t="shared" si="76"/>
        <v>Washington Wizards</v>
      </c>
      <c r="R772">
        <f t="shared" si="77"/>
        <v>111</v>
      </c>
      <c r="S772" s="3">
        <f t="shared" si="78"/>
        <v>-14</v>
      </c>
    </row>
    <row r="773" spans="1:19" x14ac:dyDescent="0.35">
      <c r="A773" s="1">
        <v>45696</v>
      </c>
      <c r="B773" t="s">
        <v>15</v>
      </c>
      <c r="C773" t="s">
        <v>50</v>
      </c>
      <c r="D773">
        <v>132</v>
      </c>
      <c r="E773" t="s">
        <v>47</v>
      </c>
      <c r="F773">
        <v>111</v>
      </c>
      <c r="G773" t="s">
        <v>69</v>
      </c>
      <c r="I773">
        <v>21297</v>
      </c>
      <c r="J773" t="s">
        <v>83</v>
      </c>
      <c r="K773" t="s">
        <v>159</v>
      </c>
      <c r="M773" t="str">
        <f>Table1[[#This Row],[Winner]]&amp;"/"&amp;Table1[[#This Row],[Lost]]</f>
        <v>Golden State Warriors/Chicago Bulls</v>
      </c>
      <c r="N773" t="str">
        <f t="shared" si="73"/>
        <v>Golden State Warriors</v>
      </c>
      <c r="O773">
        <f t="shared" si="74"/>
        <v>132</v>
      </c>
      <c r="P773" s="8">
        <f t="shared" si="75"/>
        <v>21</v>
      </c>
      <c r="Q773" t="str">
        <f t="shared" si="76"/>
        <v>Chicago Bulls</v>
      </c>
      <c r="R773">
        <f t="shared" si="77"/>
        <v>111</v>
      </c>
      <c r="S773" s="3">
        <f t="shared" si="78"/>
        <v>-21</v>
      </c>
    </row>
    <row r="774" spans="1:19" x14ac:dyDescent="0.35">
      <c r="A774" s="1">
        <v>45696</v>
      </c>
      <c r="B774" t="s">
        <v>15</v>
      </c>
      <c r="C774" t="s">
        <v>53</v>
      </c>
      <c r="D774">
        <v>125</v>
      </c>
      <c r="E774" t="s">
        <v>48</v>
      </c>
      <c r="F774">
        <v>112</v>
      </c>
      <c r="G774" t="s">
        <v>69</v>
      </c>
      <c r="I774">
        <v>17794</v>
      </c>
      <c r="J774" t="s">
        <v>79</v>
      </c>
      <c r="K774" t="s">
        <v>157</v>
      </c>
      <c r="M774" t="str">
        <f>Table1[[#This Row],[Winner]]&amp;"/"&amp;Table1[[#This Row],[Lost]]</f>
        <v>Oklahoma City Thunder/Memphis Grizzlies</v>
      </c>
      <c r="N774" t="str">
        <f t="shared" si="73"/>
        <v>Oklahoma City Thunder</v>
      </c>
      <c r="O774">
        <f t="shared" si="74"/>
        <v>125</v>
      </c>
      <c r="P774" s="8">
        <f t="shared" si="75"/>
        <v>13</v>
      </c>
      <c r="Q774" t="str">
        <f t="shared" si="76"/>
        <v>Memphis Grizzlies</v>
      </c>
      <c r="R774">
        <f t="shared" si="77"/>
        <v>112</v>
      </c>
      <c r="S774" s="3">
        <f t="shared" si="78"/>
        <v>-13</v>
      </c>
    </row>
    <row r="775" spans="1:19" x14ac:dyDescent="0.35">
      <c r="A775" s="1">
        <v>45696</v>
      </c>
      <c r="B775" t="s">
        <v>15</v>
      </c>
      <c r="C775" t="s">
        <v>67</v>
      </c>
      <c r="D775">
        <v>98</v>
      </c>
      <c r="E775" t="s">
        <v>40</v>
      </c>
      <c r="F775">
        <v>114</v>
      </c>
      <c r="G775" t="s">
        <v>69</v>
      </c>
      <c r="I775">
        <v>18978</v>
      </c>
      <c r="J775" t="s">
        <v>90</v>
      </c>
      <c r="K775" t="s">
        <v>158</v>
      </c>
      <c r="M775" t="str">
        <f>Table1[[#This Row],[Winner]]&amp;"/"&amp;Table1[[#This Row],[Lost]]</f>
        <v>Minnesota Timberwolves/Portland Trail Blazers</v>
      </c>
      <c r="N775" t="str">
        <f t="shared" si="73"/>
        <v>Minnesota Timberwolves</v>
      </c>
      <c r="O775">
        <f t="shared" si="74"/>
        <v>114</v>
      </c>
      <c r="P775" s="8">
        <f t="shared" si="75"/>
        <v>16</v>
      </c>
      <c r="Q775" t="str">
        <f t="shared" si="76"/>
        <v>Portland Trail Blazers</v>
      </c>
      <c r="R775">
        <f t="shared" si="77"/>
        <v>98</v>
      </c>
      <c r="S775" s="3">
        <f t="shared" si="78"/>
        <v>-16</v>
      </c>
    </row>
    <row r="776" spans="1:19" x14ac:dyDescent="0.35">
      <c r="A776" s="1">
        <v>45696</v>
      </c>
      <c r="B776" t="s">
        <v>19</v>
      </c>
      <c r="C776" t="s">
        <v>51</v>
      </c>
      <c r="D776">
        <v>131</v>
      </c>
      <c r="E776" t="s">
        <v>39</v>
      </c>
      <c r="F776">
        <v>104</v>
      </c>
      <c r="G776" t="s">
        <v>69</v>
      </c>
      <c r="I776">
        <v>19812</v>
      </c>
      <c r="J776" t="s">
        <v>88</v>
      </c>
      <c r="K776" t="s">
        <v>154</v>
      </c>
      <c r="M776" t="str">
        <f>Table1[[#This Row],[Winner]]&amp;"/"&amp;Table1[[#This Row],[Lost]]</f>
        <v>Boston Celtics/New York Knicks</v>
      </c>
      <c r="N776" t="str">
        <f t="shared" si="73"/>
        <v>Boston Celtics</v>
      </c>
      <c r="O776">
        <f t="shared" si="74"/>
        <v>131</v>
      </c>
      <c r="P776" s="8">
        <f t="shared" si="75"/>
        <v>27</v>
      </c>
      <c r="Q776" t="str">
        <f t="shared" si="76"/>
        <v>New York Knicks</v>
      </c>
      <c r="R776">
        <f t="shared" si="77"/>
        <v>104</v>
      </c>
      <c r="S776" s="3">
        <f t="shared" si="78"/>
        <v>-27</v>
      </c>
    </row>
    <row r="777" spans="1:19" x14ac:dyDescent="0.35">
      <c r="A777" s="1">
        <v>45696</v>
      </c>
      <c r="B777" t="s">
        <v>16</v>
      </c>
      <c r="C777" t="s">
        <v>65</v>
      </c>
      <c r="D777">
        <v>122</v>
      </c>
      <c r="E777" t="s">
        <v>49</v>
      </c>
      <c r="F777">
        <v>105</v>
      </c>
      <c r="G777" t="s">
        <v>69</v>
      </c>
      <c r="I777">
        <v>17071</v>
      </c>
      <c r="J777" t="s">
        <v>72</v>
      </c>
      <c r="K777" t="s">
        <v>161</v>
      </c>
      <c r="M777" t="str">
        <f>Table1[[#This Row],[Winner]]&amp;"/"&amp;Table1[[#This Row],[Lost]]</f>
        <v>Denver Nuggets/Phoenix Suns</v>
      </c>
      <c r="N777" t="str">
        <f t="shared" si="73"/>
        <v>Denver Nuggets</v>
      </c>
      <c r="O777">
        <f t="shared" si="74"/>
        <v>122</v>
      </c>
      <c r="P777" s="8">
        <f t="shared" si="75"/>
        <v>17</v>
      </c>
      <c r="Q777" t="str">
        <f t="shared" si="76"/>
        <v>Phoenix Suns</v>
      </c>
      <c r="R777">
        <f t="shared" si="77"/>
        <v>105</v>
      </c>
      <c r="S777" s="3">
        <f t="shared" si="78"/>
        <v>-17</v>
      </c>
    </row>
    <row r="778" spans="1:19" x14ac:dyDescent="0.35">
      <c r="A778" s="1">
        <v>45696</v>
      </c>
      <c r="B778" t="s">
        <v>13</v>
      </c>
      <c r="C778" t="s">
        <v>56</v>
      </c>
      <c r="D778">
        <v>118</v>
      </c>
      <c r="E778" t="s">
        <v>62</v>
      </c>
      <c r="F778">
        <v>123</v>
      </c>
      <c r="G778" t="s">
        <v>69</v>
      </c>
      <c r="I778">
        <v>17832</v>
      </c>
      <c r="J778" t="s">
        <v>100</v>
      </c>
      <c r="K778" t="s">
        <v>150</v>
      </c>
      <c r="M778" t="str">
        <f>Table1[[#This Row],[Winner]]&amp;"/"&amp;Table1[[#This Row],[Lost]]</f>
        <v>Sacramento Kings/New Orleans Pelicans</v>
      </c>
      <c r="N778" t="str">
        <f t="shared" si="73"/>
        <v>Sacramento Kings</v>
      </c>
      <c r="O778">
        <f t="shared" si="74"/>
        <v>123</v>
      </c>
      <c r="P778" s="8">
        <f t="shared" si="75"/>
        <v>5</v>
      </c>
      <c r="Q778" t="str">
        <f t="shared" si="76"/>
        <v>New Orleans Pelicans</v>
      </c>
      <c r="R778">
        <f t="shared" si="77"/>
        <v>118</v>
      </c>
      <c r="S778" s="3">
        <f t="shared" si="78"/>
        <v>-5</v>
      </c>
    </row>
    <row r="779" spans="1:19" x14ac:dyDescent="0.35">
      <c r="A779" s="1">
        <v>45696</v>
      </c>
      <c r="B779" t="s">
        <v>20</v>
      </c>
      <c r="C779" t="s">
        <v>66</v>
      </c>
      <c r="D779">
        <v>110</v>
      </c>
      <c r="E779" t="s">
        <v>57</v>
      </c>
      <c r="F779">
        <v>130</v>
      </c>
      <c r="G779" t="s">
        <v>69</v>
      </c>
      <c r="I779">
        <v>15892</v>
      </c>
      <c r="J779" t="s">
        <v>92</v>
      </c>
      <c r="K779" t="s">
        <v>146</v>
      </c>
      <c r="M779" t="str">
        <f>Table1[[#This Row],[Winner]]&amp;"/"&amp;Table1[[#This Row],[Lost]]</f>
        <v>Los Angeles Clippers/Utah Jazz</v>
      </c>
      <c r="N779" t="str">
        <f t="shared" si="73"/>
        <v>Los Angeles Clippers</v>
      </c>
      <c r="O779">
        <f t="shared" si="74"/>
        <v>130</v>
      </c>
      <c r="P779" s="8">
        <f t="shared" si="75"/>
        <v>20</v>
      </c>
      <c r="Q779" t="str">
        <f t="shared" si="76"/>
        <v>Utah Jazz</v>
      </c>
      <c r="R779">
        <f t="shared" si="77"/>
        <v>110</v>
      </c>
      <c r="S779" s="3">
        <f t="shared" si="78"/>
        <v>-20</v>
      </c>
    </row>
    <row r="780" spans="1:19" x14ac:dyDescent="0.35">
      <c r="A780" s="1">
        <v>45697</v>
      </c>
      <c r="B780" t="s">
        <v>33</v>
      </c>
      <c r="C780" t="s">
        <v>46</v>
      </c>
      <c r="D780">
        <v>102</v>
      </c>
      <c r="E780" t="s">
        <v>55</v>
      </c>
      <c r="F780">
        <v>112</v>
      </c>
      <c r="G780" t="s">
        <v>69</v>
      </c>
      <c r="I780">
        <v>18740</v>
      </c>
      <c r="J780" t="s">
        <v>99</v>
      </c>
      <c r="K780" t="s">
        <v>138</v>
      </c>
      <c r="M780" t="str">
        <f>Table1[[#This Row],[Winner]]&amp;"/"&amp;Table1[[#This Row],[Lost]]</f>
        <v>Detroit Pistons/Charlotte Hornets</v>
      </c>
      <c r="N780" t="str">
        <f t="shared" si="73"/>
        <v>Detroit Pistons</v>
      </c>
      <c r="O780">
        <f t="shared" si="74"/>
        <v>112</v>
      </c>
      <c r="P780" s="8">
        <f t="shared" si="75"/>
        <v>10</v>
      </c>
      <c r="Q780" t="str">
        <f t="shared" si="76"/>
        <v>Charlotte Hornets</v>
      </c>
      <c r="R780">
        <f t="shared" si="77"/>
        <v>102</v>
      </c>
      <c r="S780" s="3">
        <f t="shared" si="78"/>
        <v>-10</v>
      </c>
    </row>
    <row r="781" spans="1:19" x14ac:dyDescent="0.35">
      <c r="A781" s="1">
        <v>45697</v>
      </c>
      <c r="B781" t="s">
        <v>37</v>
      </c>
      <c r="C781" t="s">
        <v>59</v>
      </c>
      <c r="D781">
        <v>87</v>
      </c>
      <c r="E781" t="s">
        <v>60</v>
      </c>
      <c r="F781">
        <v>94</v>
      </c>
      <c r="G781" t="s">
        <v>69</v>
      </c>
      <c r="I781">
        <v>16829</v>
      </c>
      <c r="J781" t="s">
        <v>78</v>
      </c>
      <c r="K781" t="s">
        <v>143</v>
      </c>
      <c r="M781" t="str">
        <f>Table1[[#This Row],[Winner]]&amp;"/"&amp;Table1[[#This Row],[Lost]]</f>
        <v>Houston Rockets/Toronto Raptors</v>
      </c>
      <c r="N781" t="str">
        <f t="shared" si="73"/>
        <v>Houston Rockets</v>
      </c>
      <c r="O781">
        <f t="shared" si="74"/>
        <v>94</v>
      </c>
      <c r="P781" s="8">
        <f t="shared" si="75"/>
        <v>7</v>
      </c>
      <c r="Q781" t="str">
        <f t="shared" si="76"/>
        <v>Toronto Raptors</v>
      </c>
      <c r="R781">
        <f t="shared" si="77"/>
        <v>87</v>
      </c>
      <c r="S781" s="3">
        <f t="shared" si="78"/>
        <v>-7</v>
      </c>
    </row>
    <row r="782" spans="1:19" x14ac:dyDescent="0.35">
      <c r="A782" s="1">
        <v>45697</v>
      </c>
      <c r="B782" t="s">
        <v>37</v>
      </c>
      <c r="C782" t="s">
        <v>54</v>
      </c>
      <c r="D782">
        <v>127</v>
      </c>
      <c r="E782" t="s">
        <v>44</v>
      </c>
      <c r="F782">
        <v>135</v>
      </c>
      <c r="G782" t="s">
        <v>69</v>
      </c>
      <c r="I782">
        <v>17341</v>
      </c>
      <c r="J782" t="s">
        <v>79</v>
      </c>
      <c r="K782" t="s">
        <v>155</v>
      </c>
      <c r="M782" t="str">
        <f>Table1[[#This Row],[Winner]]&amp;"/"&amp;Table1[[#This Row],[Lost]]</f>
        <v>Milwaukee Bucks/Philadelphia 76ers</v>
      </c>
      <c r="N782" t="str">
        <f t="shared" si="73"/>
        <v>Milwaukee Bucks</v>
      </c>
      <c r="O782">
        <f t="shared" si="74"/>
        <v>135</v>
      </c>
      <c r="P782" s="8">
        <f t="shared" si="75"/>
        <v>8</v>
      </c>
      <c r="Q782" t="str">
        <f t="shared" si="76"/>
        <v>Philadelphia 76ers</v>
      </c>
      <c r="R782">
        <f t="shared" si="77"/>
        <v>127</v>
      </c>
      <c r="S782" s="3">
        <f t="shared" si="78"/>
        <v>-8</v>
      </c>
    </row>
    <row r="783" spans="1:19" x14ac:dyDescent="0.35">
      <c r="A783" s="1">
        <v>45698</v>
      </c>
      <c r="B783" t="s">
        <v>14</v>
      </c>
      <c r="C783" t="s">
        <v>40</v>
      </c>
      <c r="D783">
        <v>107</v>
      </c>
      <c r="E783" t="s">
        <v>45</v>
      </c>
      <c r="F783">
        <v>128</v>
      </c>
      <c r="G783" t="s">
        <v>69</v>
      </c>
      <c r="I783">
        <v>19432</v>
      </c>
      <c r="J783" t="s">
        <v>88</v>
      </c>
      <c r="K783" t="s">
        <v>153</v>
      </c>
      <c r="M783" t="str">
        <f>Table1[[#This Row],[Winner]]&amp;"/"&amp;Table1[[#This Row],[Lost]]</f>
        <v>Cleveland Cavaliers/Minnesota Timberwolves</v>
      </c>
      <c r="N783" t="str">
        <f t="shared" si="73"/>
        <v>Cleveland Cavaliers</v>
      </c>
      <c r="O783">
        <f t="shared" si="74"/>
        <v>128</v>
      </c>
      <c r="P783" s="8">
        <f t="shared" si="75"/>
        <v>21</v>
      </c>
      <c r="Q783" t="str">
        <f t="shared" si="76"/>
        <v>Minnesota Timberwolves</v>
      </c>
      <c r="R783">
        <f t="shared" si="77"/>
        <v>107</v>
      </c>
      <c r="S783" s="3">
        <f t="shared" si="78"/>
        <v>-21</v>
      </c>
    </row>
    <row r="784" spans="1:19" x14ac:dyDescent="0.35">
      <c r="A784" s="1">
        <v>45698</v>
      </c>
      <c r="B784" t="s">
        <v>14</v>
      </c>
      <c r="C784" t="s">
        <v>63</v>
      </c>
      <c r="D784">
        <v>112</v>
      </c>
      <c r="E784" t="s">
        <v>43</v>
      </c>
      <c r="F784">
        <v>106</v>
      </c>
      <c r="G784" t="s">
        <v>69</v>
      </c>
      <c r="I784">
        <v>18055</v>
      </c>
      <c r="J784" t="s">
        <v>87</v>
      </c>
      <c r="K784" t="s">
        <v>152</v>
      </c>
      <c r="M784" t="str">
        <f>Table1[[#This Row],[Winner]]&amp;"/"&amp;Table1[[#This Row],[Lost]]</f>
        <v>Atlanta Hawks/Orlando Magic</v>
      </c>
      <c r="N784" t="str">
        <f t="shared" si="73"/>
        <v>Atlanta Hawks</v>
      </c>
      <c r="O784">
        <f t="shared" si="74"/>
        <v>112</v>
      </c>
      <c r="P784" s="8">
        <f t="shared" si="75"/>
        <v>6</v>
      </c>
      <c r="Q784" t="str">
        <f t="shared" si="76"/>
        <v>Orlando Magic</v>
      </c>
      <c r="R784">
        <f t="shared" si="77"/>
        <v>106</v>
      </c>
      <c r="S784" s="3">
        <f t="shared" si="78"/>
        <v>-6</v>
      </c>
    </row>
    <row r="785" spans="1:19" x14ac:dyDescent="0.35">
      <c r="A785" s="1">
        <v>45698</v>
      </c>
      <c r="B785" t="s">
        <v>14</v>
      </c>
      <c r="C785" t="s">
        <v>52</v>
      </c>
      <c r="D785">
        <v>131</v>
      </c>
      <c r="E785" t="s">
        <v>64</v>
      </c>
      <c r="F785">
        <v>121</v>
      </c>
      <c r="G785" t="s">
        <v>69</v>
      </c>
      <c r="I785">
        <v>17446</v>
      </c>
      <c r="J785" t="s">
        <v>78</v>
      </c>
      <c r="K785" t="s">
        <v>148</v>
      </c>
      <c r="M785" t="str">
        <f>Table1[[#This Row],[Winner]]&amp;"/"&amp;Table1[[#This Row],[Lost]]</f>
        <v>San Antonio Spurs/Washington Wizards</v>
      </c>
      <c r="N785" t="str">
        <f t="shared" si="73"/>
        <v>San Antonio Spurs</v>
      </c>
      <c r="O785">
        <f t="shared" si="74"/>
        <v>131</v>
      </c>
      <c r="P785" s="8">
        <f t="shared" si="75"/>
        <v>10</v>
      </c>
      <c r="Q785" t="str">
        <f t="shared" si="76"/>
        <v>Washington Wizards</v>
      </c>
      <c r="R785">
        <f t="shared" si="77"/>
        <v>121</v>
      </c>
      <c r="S785" s="3">
        <f t="shared" si="78"/>
        <v>-10</v>
      </c>
    </row>
    <row r="786" spans="1:19" x14ac:dyDescent="0.35">
      <c r="A786" s="1">
        <v>45698</v>
      </c>
      <c r="B786" t="s">
        <v>12</v>
      </c>
      <c r="C786" t="s">
        <v>46</v>
      </c>
      <c r="D786">
        <v>89</v>
      </c>
      <c r="E786" t="s">
        <v>42</v>
      </c>
      <c r="F786">
        <v>97</v>
      </c>
      <c r="G786" t="s">
        <v>69</v>
      </c>
      <c r="I786">
        <v>16013</v>
      </c>
      <c r="J786" t="s">
        <v>109</v>
      </c>
      <c r="K786" t="s">
        <v>163</v>
      </c>
      <c r="M786" t="str">
        <f>Table1[[#This Row],[Winner]]&amp;"/"&amp;Table1[[#This Row],[Lost]]</f>
        <v>Brooklyn Nets/Charlotte Hornets</v>
      </c>
      <c r="N786" t="str">
        <f t="shared" si="73"/>
        <v>Brooklyn Nets</v>
      </c>
      <c r="O786">
        <f t="shared" si="74"/>
        <v>97</v>
      </c>
      <c r="P786" s="8">
        <f t="shared" si="75"/>
        <v>8</v>
      </c>
      <c r="Q786" t="str">
        <f t="shared" si="76"/>
        <v>Charlotte Hornets</v>
      </c>
      <c r="R786">
        <f t="shared" si="77"/>
        <v>89</v>
      </c>
      <c r="S786" s="3">
        <f t="shared" si="78"/>
        <v>-8</v>
      </c>
    </row>
    <row r="787" spans="1:19" x14ac:dyDescent="0.35">
      <c r="A787" s="1">
        <v>45698</v>
      </c>
      <c r="B787" t="s">
        <v>12</v>
      </c>
      <c r="C787" t="s">
        <v>51</v>
      </c>
      <c r="D787">
        <v>103</v>
      </c>
      <c r="E787" t="s">
        <v>58</v>
      </c>
      <c r="F787">
        <v>85</v>
      </c>
      <c r="G787" t="s">
        <v>69</v>
      </c>
      <c r="I787">
        <v>19961</v>
      </c>
      <c r="J787" t="s">
        <v>129</v>
      </c>
      <c r="K787" t="s">
        <v>140</v>
      </c>
      <c r="M787" t="str">
        <f>Table1[[#This Row],[Winner]]&amp;"/"&amp;Table1[[#This Row],[Lost]]</f>
        <v>Boston Celtics/Miami Heat</v>
      </c>
      <c r="N787" t="str">
        <f t="shared" si="73"/>
        <v>Boston Celtics</v>
      </c>
      <c r="O787">
        <f t="shared" si="74"/>
        <v>103</v>
      </c>
      <c r="P787" s="8">
        <f t="shared" si="75"/>
        <v>18</v>
      </c>
      <c r="Q787" t="str">
        <f t="shared" si="76"/>
        <v>Miami Heat</v>
      </c>
      <c r="R787">
        <f t="shared" si="77"/>
        <v>85</v>
      </c>
      <c r="S787" s="3">
        <f t="shared" si="78"/>
        <v>-18</v>
      </c>
    </row>
    <row r="788" spans="1:19" x14ac:dyDescent="0.35">
      <c r="A788" s="1">
        <v>45698</v>
      </c>
      <c r="B788" t="s">
        <v>15</v>
      </c>
      <c r="C788" t="s">
        <v>50</v>
      </c>
      <c r="D788">
        <v>125</v>
      </c>
      <c r="E788" t="s">
        <v>44</v>
      </c>
      <c r="F788">
        <v>111</v>
      </c>
      <c r="G788" t="s">
        <v>69</v>
      </c>
      <c r="I788">
        <v>17341</v>
      </c>
      <c r="J788" t="s">
        <v>74</v>
      </c>
      <c r="K788" t="s">
        <v>155</v>
      </c>
      <c r="M788" t="str">
        <f>Table1[[#This Row],[Winner]]&amp;"/"&amp;Table1[[#This Row],[Lost]]</f>
        <v>Golden State Warriors/Milwaukee Bucks</v>
      </c>
      <c r="N788" t="str">
        <f t="shared" si="73"/>
        <v>Golden State Warriors</v>
      </c>
      <c r="O788">
        <f t="shared" si="74"/>
        <v>125</v>
      </c>
      <c r="P788" s="8">
        <f t="shared" si="75"/>
        <v>14</v>
      </c>
      <c r="Q788" t="str">
        <f t="shared" si="76"/>
        <v>Milwaukee Bucks</v>
      </c>
      <c r="R788">
        <f t="shared" si="77"/>
        <v>111</v>
      </c>
      <c r="S788" s="3">
        <f t="shared" si="78"/>
        <v>-14</v>
      </c>
    </row>
    <row r="789" spans="1:19" x14ac:dyDescent="0.35">
      <c r="A789" s="1">
        <v>45698</v>
      </c>
      <c r="B789" t="s">
        <v>15</v>
      </c>
      <c r="C789" t="s">
        <v>56</v>
      </c>
      <c r="D789">
        <v>101</v>
      </c>
      <c r="E789" t="s">
        <v>53</v>
      </c>
      <c r="F789">
        <v>137</v>
      </c>
      <c r="G789" t="s">
        <v>69</v>
      </c>
      <c r="I789">
        <v>17340</v>
      </c>
      <c r="J789" t="s">
        <v>92</v>
      </c>
      <c r="K789" t="s">
        <v>164</v>
      </c>
      <c r="M789" t="str">
        <f>Table1[[#This Row],[Winner]]&amp;"/"&amp;Table1[[#This Row],[Lost]]</f>
        <v>Oklahoma City Thunder/New Orleans Pelicans</v>
      </c>
      <c r="N789" t="str">
        <f t="shared" si="73"/>
        <v>Oklahoma City Thunder</v>
      </c>
      <c r="O789">
        <f t="shared" si="74"/>
        <v>137</v>
      </c>
      <c r="P789" s="8">
        <f t="shared" si="75"/>
        <v>36</v>
      </c>
      <c r="Q789" t="str">
        <f t="shared" si="76"/>
        <v>New Orleans Pelicans</v>
      </c>
      <c r="R789">
        <f t="shared" si="77"/>
        <v>101</v>
      </c>
      <c r="S789" s="3">
        <f t="shared" si="78"/>
        <v>-36</v>
      </c>
    </row>
    <row r="790" spans="1:19" x14ac:dyDescent="0.35">
      <c r="A790" s="1">
        <v>45698</v>
      </c>
      <c r="B790" t="s">
        <v>19</v>
      </c>
      <c r="C790" t="s">
        <v>62</v>
      </c>
      <c r="D790">
        <v>129</v>
      </c>
      <c r="E790" t="s">
        <v>61</v>
      </c>
      <c r="F790">
        <v>128</v>
      </c>
      <c r="G790" t="s">
        <v>69</v>
      </c>
      <c r="H790" t="s">
        <v>70</v>
      </c>
      <c r="I790">
        <v>19726</v>
      </c>
      <c r="J790" t="s">
        <v>75</v>
      </c>
      <c r="K790" t="s">
        <v>149</v>
      </c>
      <c r="M790" t="str">
        <f>Table1[[#This Row],[Winner]]&amp;"/"&amp;Table1[[#This Row],[Lost]]</f>
        <v>Sacramento Kings/Dallas Mavericks</v>
      </c>
      <c r="N790" t="str">
        <f t="shared" si="73"/>
        <v>Sacramento Kings</v>
      </c>
      <c r="O790">
        <f t="shared" si="74"/>
        <v>129</v>
      </c>
      <c r="P790" s="8">
        <f t="shared" si="75"/>
        <v>1</v>
      </c>
      <c r="Q790" t="str">
        <f t="shared" si="76"/>
        <v>Dallas Mavericks</v>
      </c>
      <c r="R790">
        <f t="shared" si="77"/>
        <v>128</v>
      </c>
      <c r="S790" s="3">
        <f t="shared" si="78"/>
        <v>-1</v>
      </c>
    </row>
    <row r="791" spans="1:19" x14ac:dyDescent="0.35">
      <c r="A791" s="1">
        <v>45698</v>
      </c>
      <c r="B791" t="s">
        <v>16</v>
      </c>
      <c r="C791" t="s">
        <v>67</v>
      </c>
      <c r="D791">
        <v>117</v>
      </c>
      <c r="E791" t="s">
        <v>65</v>
      </c>
      <c r="F791">
        <v>146</v>
      </c>
      <c r="G791" t="s">
        <v>69</v>
      </c>
      <c r="I791">
        <v>19535</v>
      </c>
      <c r="J791" t="s">
        <v>84</v>
      </c>
      <c r="K791" t="s">
        <v>151</v>
      </c>
      <c r="M791" t="str">
        <f>Table1[[#This Row],[Winner]]&amp;"/"&amp;Table1[[#This Row],[Lost]]</f>
        <v>Denver Nuggets/Portland Trail Blazers</v>
      </c>
      <c r="N791" t="str">
        <f t="shared" si="73"/>
        <v>Denver Nuggets</v>
      </c>
      <c r="O791">
        <f t="shared" si="74"/>
        <v>146</v>
      </c>
      <c r="P791" s="8">
        <f t="shared" si="75"/>
        <v>29</v>
      </c>
      <c r="Q791" t="str">
        <f t="shared" si="76"/>
        <v>Portland Trail Blazers</v>
      </c>
      <c r="R791">
        <f t="shared" si="77"/>
        <v>117</v>
      </c>
      <c r="S791" s="3">
        <f t="shared" si="78"/>
        <v>-29</v>
      </c>
    </row>
    <row r="792" spans="1:19" x14ac:dyDescent="0.35">
      <c r="A792" s="1">
        <v>45698</v>
      </c>
      <c r="B792" t="s">
        <v>20</v>
      </c>
      <c r="C792" t="s">
        <v>66</v>
      </c>
      <c r="D792">
        <v>113</v>
      </c>
      <c r="E792" t="s">
        <v>68</v>
      </c>
      <c r="F792">
        <v>132</v>
      </c>
      <c r="G792" t="s">
        <v>69</v>
      </c>
      <c r="I792">
        <v>18997</v>
      </c>
      <c r="J792" t="s">
        <v>109</v>
      </c>
      <c r="K792" t="s">
        <v>137</v>
      </c>
      <c r="M792" t="str">
        <f>Table1[[#This Row],[Winner]]&amp;"/"&amp;Table1[[#This Row],[Lost]]</f>
        <v>Los Angeles Lakers/Utah Jazz</v>
      </c>
      <c r="N792" t="str">
        <f t="shared" si="73"/>
        <v>Los Angeles Lakers</v>
      </c>
      <c r="O792">
        <f t="shared" si="74"/>
        <v>132</v>
      </c>
      <c r="P792" s="8">
        <f t="shared" si="75"/>
        <v>19</v>
      </c>
      <c r="Q792" t="str">
        <f t="shared" si="76"/>
        <v>Utah Jazz</v>
      </c>
      <c r="R792">
        <f t="shared" si="77"/>
        <v>113</v>
      </c>
      <c r="S792" s="3">
        <f t="shared" si="78"/>
        <v>-19</v>
      </c>
    </row>
    <row r="793" spans="1:19" x14ac:dyDescent="0.35">
      <c r="A793" s="1">
        <v>45699</v>
      </c>
      <c r="B793" t="s">
        <v>14</v>
      </c>
      <c r="C793" t="s">
        <v>59</v>
      </c>
      <c r="D793">
        <v>106</v>
      </c>
      <c r="E793" t="s">
        <v>54</v>
      </c>
      <c r="F793">
        <v>103</v>
      </c>
      <c r="G793" t="s">
        <v>69</v>
      </c>
      <c r="I793">
        <v>19767</v>
      </c>
      <c r="J793" t="s">
        <v>106</v>
      </c>
      <c r="K793" t="s">
        <v>141</v>
      </c>
      <c r="M793" t="str">
        <f>Table1[[#This Row],[Winner]]&amp;"/"&amp;Table1[[#This Row],[Lost]]</f>
        <v>Toronto Raptors/Philadelphia 76ers</v>
      </c>
      <c r="N793" t="str">
        <f t="shared" si="73"/>
        <v>Toronto Raptors</v>
      </c>
      <c r="O793">
        <f t="shared" si="74"/>
        <v>106</v>
      </c>
      <c r="P793" s="8">
        <f t="shared" si="75"/>
        <v>3</v>
      </c>
      <c r="Q793" t="str">
        <f t="shared" si="76"/>
        <v>Philadelphia 76ers</v>
      </c>
      <c r="R793">
        <f t="shared" si="77"/>
        <v>103</v>
      </c>
      <c r="S793" s="3">
        <f t="shared" si="78"/>
        <v>-3</v>
      </c>
    </row>
    <row r="794" spans="1:19" x14ac:dyDescent="0.35">
      <c r="A794" s="1">
        <v>45699</v>
      </c>
      <c r="B794" t="s">
        <v>12</v>
      </c>
      <c r="C794" t="s">
        <v>39</v>
      </c>
      <c r="D794">
        <v>128</v>
      </c>
      <c r="E794" t="s">
        <v>41</v>
      </c>
      <c r="F794">
        <v>115</v>
      </c>
      <c r="G794" t="s">
        <v>69</v>
      </c>
      <c r="I794">
        <v>16685</v>
      </c>
      <c r="J794" t="s">
        <v>73</v>
      </c>
      <c r="K794" t="s">
        <v>162</v>
      </c>
      <c r="M794" t="str">
        <f>Table1[[#This Row],[Winner]]&amp;"/"&amp;Table1[[#This Row],[Lost]]</f>
        <v>New York Knicks/Indiana Pacers</v>
      </c>
      <c r="N794" t="str">
        <f t="shared" si="73"/>
        <v>New York Knicks</v>
      </c>
      <c r="O794">
        <f t="shared" si="74"/>
        <v>128</v>
      </c>
      <c r="P794" s="8">
        <f t="shared" si="75"/>
        <v>13</v>
      </c>
      <c r="Q794" t="str">
        <f t="shared" si="76"/>
        <v>Indiana Pacers</v>
      </c>
      <c r="R794">
        <f t="shared" si="77"/>
        <v>115</v>
      </c>
      <c r="S794" s="3">
        <f t="shared" si="78"/>
        <v>-13</v>
      </c>
    </row>
    <row r="795" spans="1:19" x14ac:dyDescent="0.35">
      <c r="A795" s="1">
        <v>45699</v>
      </c>
      <c r="B795" t="s">
        <v>15</v>
      </c>
      <c r="C795" t="s">
        <v>55</v>
      </c>
      <c r="D795">
        <v>132</v>
      </c>
      <c r="E795" t="s">
        <v>47</v>
      </c>
      <c r="F795">
        <v>92</v>
      </c>
      <c r="G795" t="s">
        <v>69</v>
      </c>
      <c r="I795">
        <v>18321</v>
      </c>
      <c r="J795" t="s">
        <v>102</v>
      </c>
      <c r="K795" t="s">
        <v>159</v>
      </c>
      <c r="M795" t="str">
        <f>Table1[[#This Row],[Winner]]&amp;"/"&amp;Table1[[#This Row],[Lost]]</f>
        <v>Detroit Pistons/Chicago Bulls</v>
      </c>
      <c r="N795" t="str">
        <f t="shared" si="73"/>
        <v>Detroit Pistons</v>
      </c>
      <c r="O795">
        <f t="shared" si="74"/>
        <v>132</v>
      </c>
      <c r="P795" s="8">
        <f t="shared" si="75"/>
        <v>40</v>
      </c>
      <c r="Q795" t="str">
        <f t="shared" si="76"/>
        <v>Chicago Bulls</v>
      </c>
      <c r="R795">
        <f t="shared" si="77"/>
        <v>92</v>
      </c>
      <c r="S795" s="3">
        <f t="shared" si="78"/>
        <v>-40</v>
      </c>
    </row>
    <row r="796" spans="1:19" x14ac:dyDescent="0.35">
      <c r="A796" s="1">
        <v>45699</v>
      </c>
      <c r="B796" t="s">
        <v>13</v>
      </c>
      <c r="C796" t="s">
        <v>48</v>
      </c>
      <c r="D796">
        <v>119</v>
      </c>
      <c r="E796" t="s">
        <v>49</v>
      </c>
      <c r="F796">
        <v>112</v>
      </c>
      <c r="G796" t="s">
        <v>69</v>
      </c>
      <c r="I796">
        <v>17071</v>
      </c>
      <c r="J796" t="s">
        <v>118</v>
      </c>
      <c r="K796" t="s">
        <v>161</v>
      </c>
      <c r="M796" t="str">
        <f>Table1[[#This Row],[Winner]]&amp;"/"&amp;Table1[[#This Row],[Lost]]</f>
        <v>Memphis Grizzlies/Phoenix Suns</v>
      </c>
      <c r="N796" t="str">
        <f t="shared" si="73"/>
        <v>Memphis Grizzlies</v>
      </c>
      <c r="O796">
        <f t="shared" si="74"/>
        <v>119</v>
      </c>
      <c r="P796" s="8">
        <f t="shared" si="75"/>
        <v>7</v>
      </c>
      <c r="Q796" t="str">
        <f t="shared" si="76"/>
        <v>Phoenix Suns</v>
      </c>
      <c r="R796">
        <f t="shared" si="77"/>
        <v>112</v>
      </c>
      <c r="S796" s="3">
        <f t="shared" si="78"/>
        <v>-7</v>
      </c>
    </row>
    <row r="797" spans="1:19" x14ac:dyDescent="0.35">
      <c r="A797" s="1">
        <v>45700</v>
      </c>
      <c r="B797" t="s">
        <v>14</v>
      </c>
      <c r="C797" t="s">
        <v>52</v>
      </c>
      <c r="D797">
        <v>103</v>
      </c>
      <c r="E797" t="s">
        <v>51</v>
      </c>
      <c r="F797">
        <v>116</v>
      </c>
      <c r="G797" t="s">
        <v>69</v>
      </c>
      <c r="I797">
        <v>19156</v>
      </c>
      <c r="J797" t="s">
        <v>112</v>
      </c>
      <c r="K797" t="s">
        <v>136</v>
      </c>
      <c r="M797" t="str">
        <f>Table1[[#This Row],[Winner]]&amp;"/"&amp;Table1[[#This Row],[Lost]]</f>
        <v>Boston Celtics/San Antonio Spurs</v>
      </c>
      <c r="N797" t="str">
        <f t="shared" si="73"/>
        <v>Boston Celtics</v>
      </c>
      <c r="O797">
        <f t="shared" si="74"/>
        <v>116</v>
      </c>
      <c r="P797" s="8">
        <f t="shared" si="75"/>
        <v>13</v>
      </c>
      <c r="Q797" t="str">
        <f t="shared" si="76"/>
        <v>San Antonio Spurs</v>
      </c>
      <c r="R797">
        <f t="shared" si="77"/>
        <v>103</v>
      </c>
      <c r="S797" s="3">
        <f t="shared" si="78"/>
        <v>-13</v>
      </c>
    </row>
    <row r="798" spans="1:19" x14ac:dyDescent="0.35">
      <c r="A798" s="1">
        <v>45700</v>
      </c>
      <c r="B798" t="s">
        <v>14</v>
      </c>
      <c r="C798" t="s">
        <v>46</v>
      </c>
      <c r="D798">
        <v>86</v>
      </c>
      <c r="E798" t="s">
        <v>43</v>
      </c>
      <c r="F798">
        <v>102</v>
      </c>
      <c r="G798" t="s">
        <v>69</v>
      </c>
      <c r="I798">
        <v>18947</v>
      </c>
      <c r="J798" t="s">
        <v>72</v>
      </c>
      <c r="K798" t="s">
        <v>152</v>
      </c>
      <c r="M798" t="str">
        <f>Table1[[#This Row],[Winner]]&amp;"/"&amp;Table1[[#This Row],[Lost]]</f>
        <v>Orlando Magic/Charlotte Hornets</v>
      </c>
      <c r="N798" t="str">
        <f t="shared" si="73"/>
        <v>Orlando Magic</v>
      </c>
      <c r="O798">
        <f t="shared" si="74"/>
        <v>102</v>
      </c>
      <c r="P798" s="8">
        <f t="shared" si="75"/>
        <v>16</v>
      </c>
      <c r="Q798" t="str">
        <f t="shared" si="76"/>
        <v>Charlotte Hornets</v>
      </c>
      <c r="R798">
        <f t="shared" si="77"/>
        <v>86</v>
      </c>
      <c r="S798" s="3">
        <f t="shared" si="78"/>
        <v>-16</v>
      </c>
    </row>
    <row r="799" spans="1:19" x14ac:dyDescent="0.35">
      <c r="A799" s="1">
        <v>45700</v>
      </c>
      <c r="B799" t="s">
        <v>14</v>
      </c>
      <c r="C799" t="s">
        <v>41</v>
      </c>
      <c r="D799">
        <v>134</v>
      </c>
      <c r="E799" t="s">
        <v>64</v>
      </c>
      <c r="F799">
        <v>130</v>
      </c>
      <c r="G799" t="s">
        <v>69</v>
      </c>
      <c r="H799" t="s">
        <v>70</v>
      </c>
      <c r="I799">
        <v>11457</v>
      </c>
      <c r="J799" t="s">
        <v>95</v>
      </c>
      <c r="K799" t="s">
        <v>148</v>
      </c>
      <c r="M799" t="str">
        <f>Table1[[#This Row],[Winner]]&amp;"/"&amp;Table1[[#This Row],[Lost]]</f>
        <v>Indiana Pacers/Washington Wizards</v>
      </c>
      <c r="N799" t="str">
        <f t="shared" si="73"/>
        <v>Indiana Pacers</v>
      </c>
      <c r="O799">
        <f t="shared" si="74"/>
        <v>134</v>
      </c>
      <c r="P799" s="8">
        <f t="shared" si="75"/>
        <v>4</v>
      </c>
      <c r="Q799" t="str">
        <f t="shared" si="76"/>
        <v>Washington Wizards</v>
      </c>
      <c r="R799">
        <f t="shared" si="77"/>
        <v>130</v>
      </c>
      <c r="S799" s="3">
        <f t="shared" si="78"/>
        <v>-4</v>
      </c>
    </row>
    <row r="800" spans="1:19" x14ac:dyDescent="0.35">
      <c r="A800" s="1">
        <v>45700</v>
      </c>
      <c r="B800" t="s">
        <v>12</v>
      </c>
      <c r="C800" t="s">
        <v>54</v>
      </c>
      <c r="D800">
        <v>96</v>
      </c>
      <c r="E800" t="s">
        <v>42</v>
      </c>
      <c r="F800">
        <v>100</v>
      </c>
      <c r="G800" t="s">
        <v>69</v>
      </c>
      <c r="I800">
        <v>16133</v>
      </c>
      <c r="J800" t="s">
        <v>90</v>
      </c>
      <c r="K800" t="s">
        <v>163</v>
      </c>
      <c r="M800" t="str">
        <f>Table1[[#This Row],[Winner]]&amp;"/"&amp;Table1[[#This Row],[Lost]]</f>
        <v>Brooklyn Nets/Philadelphia 76ers</v>
      </c>
      <c r="N800" t="str">
        <f t="shared" si="73"/>
        <v>Brooklyn Nets</v>
      </c>
      <c r="O800">
        <f t="shared" si="74"/>
        <v>100</v>
      </c>
      <c r="P800" s="8">
        <f t="shared" si="75"/>
        <v>4</v>
      </c>
      <c r="Q800" t="str">
        <f t="shared" si="76"/>
        <v>Philadelphia 76ers</v>
      </c>
      <c r="R800">
        <f t="shared" si="77"/>
        <v>96</v>
      </c>
      <c r="S800" s="3">
        <f t="shared" si="78"/>
        <v>-4</v>
      </c>
    </row>
    <row r="801" spans="1:19" x14ac:dyDescent="0.35">
      <c r="A801" s="1">
        <v>45700</v>
      </c>
      <c r="B801" t="s">
        <v>12</v>
      </c>
      <c r="C801" t="s">
        <v>63</v>
      </c>
      <c r="D801">
        <v>148</v>
      </c>
      <c r="E801" t="s">
        <v>39</v>
      </c>
      <c r="F801">
        <v>149</v>
      </c>
      <c r="G801" t="s">
        <v>69</v>
      </c>
      <c r="H801" t="s">
        <v>70</v>
      </c>
      <c r="I801">
        <v>19812</v>
      </c>
      <c r="J801" t="s">
        <v>130</v>
      </c>
      <c r="K801" t="s">
        <v>154</v>
      </c>
      <c r="M801" t="str">
        <f>Table1[[#This Row],[Winner]]&amp;"/"&amp;Table1[[#This Row],[Lost]]</f>
        <v>New York Knicks/Atlanta Hawks</v>
      </c>
      <c r="N801" t="str">
        <f t="shared" si="73"/>
        <v>New York Knicks</v>
      </c>
      <c r="O801">
        <f t="shared" si="74"/>
        <v>149</v>
      </c>
      <c r="P801" s="8">
        <f t="shared" si="75"/>
        <v>1</v>
      </c>
      <c r="Q801" t="str">
        <f t="shared" si="76"/>
        <v>Atlanta Hawks</v>
      </c>
      <c r="R801">
        <f t="shared" si="77"/>
        <v>148</v>
      </c>
      <c r="S801" s="3">
        <f t="shared" si="78"/>
        <v>-1</v>
      </c>
    </row>
    <row r="802" spans="1:19" x14ac:dyDescent="0.35">
      <c r="A802" s="1">
        <v>45700</v>
      </c>
      <c r="B802" t="s">
        <v>12</v>
      </c>
      <c r="C802" t="s">
        <v>45</v>
      </c>
      <c r="D802">
        <v>131</v>
      </c>
      <c r="E802" t="s">
        <v>59</v>
      </c>
      <c r="F802">
        <v>108</v>
      </c>
      <c r="G802" t="s">
        <v>69</v>
      </c>
      <c r="I802">
        <v>16549</v>
      </c>
      <c r="J802" t="s">
        <v>110</v>
      </c>
      <c r="K802" t="s">
        <v>142</v>
      </c>
      <c r="M802" t="str">
        <f>Table1[[#This Row],[Winner]]&amp;"/"&amp;Table1[[#This Row],[Lost]]</f>
        <v>Cleveland Cavaliers/Toronto Raptors</v>
      </c>
      <c r="N802" t="str">
        <f t="shared" si="73"/>
        <v>Cleveland Cavaliers</v>
      </c>
      <c r="O802">
        <f t="shared" si="74"/>
        <v>131</v>
      </c>
      <c r="P802" s="8">
        <f t="shared" si="75"/>
        <v>23</v>
      </c>
      <c r="Q802" t="str">
        <f t="shared" si="76"/>
        <v>Toronto Raptors</v>
      </c>
      <c r="R802">
        <f t="shared" si="77"/>
        <v>108</v>
      </c>
      <c r="S802" s="3">
        <f t="shared" si="78"/>
        <v>-23</v>
      </c>
    </row>
    <row r="803" spans="1:19" x14ac:dyDescent="0.35">
      <c r="A803" s="1">
        <v>45700</v>
      </c>
      <c r="B803" t="s">
        <v>15</v>
      </c>
      <c r="C803" t="s">
        <v>55</v>
      </c>
      <c r="D803">
        <v>128</v>
      </c>
      <c r="E803" t="s">
        <v>47</v>
      </c>
      <c r="F803">
        <v>110</v>
      </c>
      <c r="G803" t="s">
        <v>69</v>
      </c>
      <c r="I803">
        <v>18916</v>
      </c>
      <c r="J803" t="s">
        <v>79</v>
      </c>
      <c r="K803" t="s">
        <v>159</v>
      </c>
      <c r="M803" t="str">
        <f>Table1[[#This Row],[Winner]]&amp;"/"&amp;Table1[[#This Row],[Lost]]</f>
        <v>Detroit Pistons/Chicago Bulls</v>
      </c>
      <c r="N803" t="str">
        <f t="shared" si="73"/>
        <v>Detroit Pistons</v>
      </c>
      <c r="O803">
        <f t="shared" si="74"/>
        <v>128</v>
      </c>
      <c r="P803" s="8">
        <f t="shared" si="75"/>
        <v>18</v>
      </c>
      <c r="Q803" t="str">
        <f t="shared" si="76"/>
        <v>Chicago Bulls</v>
      </c>
      <c r="R803">
        <f t="shared" si="77"/>
        <v>110</v>
      </c>
      <c r="S803" s="3">
        <f t="shared" si="78"/>
        <v>-18</v>
      </c>
    </row>
    <row r="804" spans="1:19" x14ac:dyDescent="0.35">
      <c r="A804" s="1">
        <v>45700</v>
      </c>
      <c r="B804" t="s">
        <v>15</v>
      </c>
      <c r="C804" t="s">
        <v>44</v>
      </c>
      <c r="D804">
        <v>103</v>
      </c>
      <c r="E804" t="s">
        <v>40</v>
      </c>
      <c r="F804">
        <v>101</v>
      </c>
      <c r="G804" t="s">
        <v>69</v>
      </c>
      <c r="I804">
        <v>18978</v>
      </c>
      <c r="J804" t="s">
        <v>112</v>
      </c>
      <c r="K804" t="s">
        <v>158</v>
      </c>
      <c r="M804" t="str">
        <f>Table1[[#This Row],[Winner]]&amp;"/"&amp;Table1[[#This Row],[Lost]]</f>
        <v>Milwaukee Bucks/Minnesota Timberwolves</v>
      </c>
      <c r="N804" t="str">
        <f t="shared" si="73"/>
        <v>Milwaukee Bucks</v>
      </c>
      <c r="O804">
        <f t="shared" si="74"/>
        <v>103</v>
      </c>
      <c r="P804" s="8">
        <f t="shared" si="75"/>
        <v>2</v>
      </c>
      <c r="Q804" t="str">
        <f t="shared" si="76"/>
        <v>Minnesota Timberwolves</v>
      </c>
      <c r="R804">
        <f t="shared" si="77"/>
        <v>101</v>
      </c>
      <c r="S804" s="3">
        <f t="shared" si="78"/>
        <v>-2</v>
      </c>
    </row>
    <row r="805" spans="1:19" x14ac:dyDescent="0.35">
      <c r="A805" s="1">
        <v>45700</v>
      </c>
      <c r="B805" t="s">
        <v>15</v>
      </c>
      <c r="C805" t="s">
        <v>62</v>
      </c>
      <c r="D805">
        <v>119</v>
      </c>
      <c r="E805" t="s">
        <v>56</v>
      </c>
      <c r="F805">
        <v>111</v>
      </c>
      <c r="G805" t="s">
        <v>69</v>
      </c>
      <c r="I805">
        <v>17444</v>
      </c>
      <c r="J805" t="s">
        <v>109</v>
      </c>
      <c r="K805" t="s">
        <v>144</v>
      </c>
      <c r="M805" t="str">
        <f>Table1[[#This Row],[Winner]]&amp;"/"&amp;Table1[[#This Row],[Lost]]</f>
        <v>Sacramento Kings/New Orleans Pelicans</v>
      </c>
      <c r="N805" t="str">
        <f t="shared" si="73"/>
        <v>Sacramento Kings</v>
      </c>
      <c r="O805">
        <f t="shared" si="74"/>
        <v>119</v>
      </c>
      <c r="P805" s="8">
        <f t="shared" si="75"/>
        <v>8</v>
      </c>
      <c r="Q805" t="str">
        <f t="shared" si="76"/>
        <v>New Orleans Pelicans</v>
      </c>
      <c r="R805">
        <f t="shared" si="77"/>
        <v>111</v>
      </c>
      <c r="S805" s="3">
        <f t="shared" si="78"/>
        <v>-8</v>
      </c>
    </row>
    <row r="806" spans="1:19" x14ac:dyDescent="0.35">
      <c r="A806" s="1">
        <v>45700</v>
      </c>
      <c r="B806" t="s">
        <v>15</v>
      </c>
      <c r="C806" t="s">
        <v>58</v>
      </c>
      <c r="D806">
        <v>101</v>
      </c>
      <c r="E806" t="s">
        <v>53</v>
      </c>
      <c r="F806">
        <v>115</v>
      </c>
      <c r="G806" t="s">
        <v>69</v>
      </c>
      <c r="I806">
        <v>17835</v>
      </c>
      <c r="J806" t="s">
        <v>84</v>
      </c>
      <c r="K806" t="s">
        <v>164</v>
      </c>
      <c r="M806" t="str">
        <f>Table1[[#This Row],[Winner]]&amp;"/"&amp;Table1[[#This Row],[Lost]]</f>
        <v>Oklahoma City Thunder/Miami Heat</v>
      </c>
      <c r="N806" t="str">
        <f t="shared" si="73"/>
        <v>Oklahoma City Thunder</v>
      </c>
      <c r="O806">
        <f t="shared" si="74"/>
        <v>115</v>
      </c>
      <c r="P806" s="8">
        <f t="shared" si="75"/>
        <v>14</v>
      </c>
      <c r="Q806" t="str">
        <f t="shared" si="76"/>
        <v>Miami Heat</v>
      </c>
      <c r="R806">
        <f t="shared" si="77"/>
        <v>101</v>
      </c>
      <c r="S806" s="3">
        <f t="shared" si="78"/>
        <v>-14</v>
      </c>
    </row>
    <row r="807" spans="1:19" x14ac:dyDescent="0.35">
      <c r="A807" s="1">
        <v>45700</v>
      </c>
      <c r="B807" t="s">
        <v>19</v>
      </c>
      <c r="C807" t="s">
        <v>49</v>
      </c>
      <c r="D807">
        <v>111</v>
      </c>
      <c r="E807" t="s">
        <v>60</v>
      </c>
      <c r="F807">
        <v>119</v>
      </c>
      <c r="G807" t="s">
        <v>69</v>
      </c>
      <c r="I807">
        <v>16227</v>
      </c>
      <c r="J807" t="s">
        <v>112</v>
      </c>
      <c r="K807" t="s">
        <v>143</v>
      </c>
      <c r="M807" t="str">
        <f>Table1[[#This Row],[Winner]]&amp;"/"&amp;Table1[[#This Row],[Lost]]</f>
        <v>Houston Rockets/Phoenix Suns</v>
      </c>
      <c r="N807" t="str">
        <f t="shared" si="73"/>
        <v>Houston Rockets</v>
      </c>
      <c r="O807">
        <f t="shared" si="74"/>
        <v>119</v>
      </c>
      <c r="P807" s="8">
        <f t="shared" si="75"/>
        <v>8</v>
      </c>
      <c r="Q807" t="str">
        <f t="shared" si="76"/>
        <v>Phoenix Suns</v>
      </c>
      <c r="R807">
        <f t="shared" si="77"/>
        <v>111</v>
      </c>
      <c r="S807" s="3">
        <f t="shared" si="78"/>
        <v>-8</v>
      </c>
    </row>
    <row r="808" spans="1:19" x14ac:dyDescent="0.35">
      <c r="A808" s="1">
        <v>45700</v>
      </c>
      <c r="B808" t="s">
        <v>16</v>
      </c>
      <c r="C808" t="s">
        <v>67</v>
      </c>
      <c r="D808">
        <v>121</v>
      </c>
      <c r="E808" t="s">
        <v>65</v>
      </c>
      <c r="F808">
        <v>132</v>
      </c>
      <c r="G808" t="s">
        <v>69</v>
      </c>
      <c r="I808">
        <v>19901</v>
      </c>
      <c r="J808" t="s">
        <v>88</v>
      </c>
      <c r="K808" t="s">
        <v>151</v>
      </c>
      <c r="M808" t="str">
        <f>Table1[[#This Row],[Winner]]&amp;"/"&amp;Table1[[#This Row],[Lost]]</f>
        <v>Denver Nuggets/Portland Trail Blazers</v>
      </c>
      <c r="N808" t="str">
        <f t="shared" si="73"/>
        <v>Denver Nuggets</v>
      </c>
      <c r="O808">
        <f t="shared" si="74"/>
        <v>132</v>
      </c>
      <c r="P808" s="8">
        <f t="shared" si="75"/>
        <v>11</v>
      </c>
      <c r="Q808" t="str">
        <f t="shared" si="76"/>
        <v>Portland Trail Blazers</v>
      </c>
      <c r="R808">
        <f t="shared" si="77"/>
        <v>121</v>
      </c>
      <c r="S808" s="3">
        <f t="shared" si="78"/>
        <v>-11</v>
      </c>
    </row>
    <row r="809" spans="1:19" x14ac:dyDescent="0.35">
      <c r="A809" s="1">
        <v>45700</v>
      </c>
      <c r="B809" t="s">
        <v>16</v>
      </c>
      <c r="C809" t="s">
        <v>68</v>
      </c>
      <c r="D809">
        <v>119</v>
      </c>
      <c r="E809" t="s">
        <v>66</v>
      </c>
      <c r="F809">
        <v>131</v>
      </c>
      <c r="G809" t="s">
        <v>69</v>
      </c>
      <c r="I809">
        <v>18175</v>
      </c>
      <c r="J809" t="s">
        <v>80</v>
      </c>
      <c r="K809" t="s">
        <v>145</v>
      </c>
      <c r="M809" t="str">
        <f>Table1[[#This Row],[Winner]]&amp;"/"&amp;Table1[[#This Row],[Lost]]</f>
        <v>Utah Jazz/Los Angeles Lakers</v>
      </c>
      <c r="N809" t="str">
        <f t="shared" si="73"/>
        <v>Utah Jazz</v>
      </c>
      <c r="O809">
        <f t="shared" si="74"/>
        <v>131</v>
      </c>
      <c r="P809" s="8">
        <f t="shared" si="75"/>
        <v>12</v>
      </c>
      <c r="Q809" t="str">
        <f t="shared" si="76"/>
        <v>Los Angeles Lakers</v>
      </c>
      <c r="R809">
        <f t="shared" si="77"/>
        <v>119</v>
      </c>
      <c r="S809" s="3">
        <f t="shared" si="78"/>
        <v>-12</v>
      </c>
    </row>
    <row r="810" spans="1:19" x14ac:dyDescent="0.35">
      <c r="A810" s="1">
        <v>45700</v>
      </c>
      <c r="B810" t="s">
        <v>17</v>
      </c>
      <c r="C810" t="s">
        <v>50</v>
      </c>
      <c r="D810">
        <v>107</v>
      </c>
      <c r="E810" t="s">
        <v>61</v>
      </c>
      <c r="F810">
        <v>111</v>
      </c>
      <c r="G810" t="s">
        <v>69</v>
      </c>
      <c r="I810">
        <v>20311</v>
      </c>
      <c r="J810" t="s">
        <v>117</v>
      </c>
      <c r="K810" t="s">
        <v>149</v>
      </c>
      <c r="M810" t="str">
        <f>Table1[[#This Row],[Winner]]&amp;"/"&amp;Table1[[#This Row],[Lost]]</f>
        <v>Dallas Mavericks/Golden State Warriors</v>
      </c>
      <c r="N810" t="str">
        <f t="shared" si="73"/>
        <v>Dallas Mavericks</v>
      </c>
      <c r="O810">
        <f t="shared" si="74"/>
        <v>111</v>
      </c>
      <c r="P810" s="8">
        <f t="shared" si="75"/>
        <v>4</v>
      </c>
      <c r="Q810" t="str">
        <f t="shared" si="76"/>
        <v>Golden State Warriors</v>
      </c>
      <c r="R810">
        <f t="shared" si="77"/>
        <v>107</v>
      </c>
      <c r="S810" s="3">
        <f t="shared" si="78"/>
        <v>-4</v>
      </c>
    </row>
    <row r="811" spans="1:19" x14ac:dyDescent="0.35">
      <c r="A811" s="1">
        <v>45700</v>
      </c>
      <c r="B811" t="s">
        <v>20</v>
      </c>
      <c r="C811" t="s">
        <v>48</v>
      </c>
      <c r="D811">
        <v>114</v>
      </c>
      <c r="E811" t="s">
        <v>57</v>
      </c>
      <c r="F811">
        <v>128</v>
      </c>
      <c r="G811" t="s">
        <v>69</v>
      </c>
      <c r="I811">
        <v>14997</v>
      </c>
      <c r="J811" t="s">
        <v>88</v>
      </c>
      <c r="K811" t="s">
        <v>146</v>
      </c>
      <c r="M811" t="str">
        <f>Table1[[#This Row],[Winner]]&amp;"/"&amp;Table1[[#This Row],[Lost]]</f>
        <v>Los Angeles Clippers/Memphis Grizzlies</v>
      </c>
      <c r="N811" t="str">
        <f t="shared" si="73"/>
        <v>Los Angeles Clippers</v>
      </c>
      <c r="O811">
        <f t="shared" si="74"/>
        <v>128</v>
      </c>
      <c r="P811" s="8">
        <f t="shared" si="75"/>
        <v>14</v>
      </c>
      <c r="Q811" t="str">
        <f t="shared" si="76"/>
        <v>Memphis Grizzlies</v>
      </c>
      <c r="R811">
        <f t="shared" si="77"/>
        <v>114</v>
      </c>
      <c r="S811" s="3">
        <f t="shared" si="78"/>
        <v>-14</v>
      </c>
    </row>
    <row r="812" spans="1:19" x14ac:dyDescent="0.35">
      <c r="A812" s="1">
        <v>45701</v>
      </c>
      <c r="B812" t="s">
        <v>15</v>
      </c>
      <c r="C812" t="s">
        <v>50</v>
      </c>
      <c r="D812">
        <v>105</v>
      </c>
      <c r="E812" t="s">
        <v>60</v>
      </c>
      <c r="F812">
        <v>98</v>
      </c>
      <c r="G812" t="s">
        <v>69</v>
      </c>
      <c r="I812">
        <v>18055</v>
      </c>
      <c r="J812" t="s">
        <v>82</v>
      </c>
      <c r="K812" t="s">
        <v>143</v>
      </c>
      <c r="M812" t="str">
        <f>Table1[[#This Row],[Winner]]&amp;"/"&amp;Table1[[#This Row],[Lost]]</f>
        <v>Golden State Warriors/Houston Rockets</v>
      </c>
      <c r="N812" t="str">
        <f t="shared" si="73"/>
        <v>Golden State Warriors</v>
      </c>
      <c r="O812">
        <f t="shared" si="74"/>
        <v>105</v>
      </c>
      <c r="P812" s="8">
        <f t="shared" si="75"/>
        <v>7</v>
      </c>
      <c r="Q812" t="str">
        <f t="shared" si="76"/>
        <v>Houston Rockets</v>
      </c>
      <c r="R812">
        <f t="shared" si="77"/>
        <v>98</v>
      </c>
      <c r="S812" s="3">
        <f t="shared" si="78"/>
        <v>-7</v>
      </c>
    </row>
    <row r="813" spans="1:19" x14ac:dyDescent="0.35">
      <c r="A813" s="1">
        <v>45701</v>
      </c>
      <c r="B813" t="s">
        <v>15</v>
      </c>
      <c r="C813" t="s">
        <v>62</v>
      </c>
      <c r="D813">
        <v>133</v>
      </c>
      <c r="E813" t="s">
        <v>56</v>
      </c>
      <c r="F813">
        <v>140</v>
      </c>
      <c r="G813" t="s">
        <v>69</v>
      </c>
      <c r="H813" t="s">
        <v>70</v>
      </c>
      <c r="I813">
        <v>16686</v>
      </c>
      <c r="J813" t="s">
        <v>116</v>
      </c>
      <c r="K813" t="s">
        <v>144</v>
      </c>
      <c r="M813" t="str">
        <f>Table1[[#This Row],[Winner]]&amp;"/"&amp;Table1[[#This Row],[Lost]]</f>
        <v>New Orleans Pelicans/Sacramento Kings</v>
      </c>
      <c r="N813" t="str">
        <f t="shared" si="73"/>
        <v>New Orleans Pelicans</v>
      </c>
      <c r="O813">
        <f t="shared" si="74"/>
        <v>140</v>
      </c>
      <c r="P813" s="8">
        <f t="shared" si="75"/>
        <v>7</v>
      </c>
      <c r="Q813" t="str">
        <f t="shared" si="76"/>
        <v>Sacramento Kings</v>
      </c>
      <c r="R813">
        <f t="shared" si="77"/>
        <v>133</v>
      </c>
      <c r="S813" s="3">
        <f t="shared" si="78"/>
        <v>-7</v>
      </c>
    </row>
    <row r="814" spans="1:19" x14ac:dyDescent="0.35">
      <c r="A814" s="1">
        <v>45701</v>
      </c>
      <c r="B814" t="s">
        <v>19</v>
      </c>
      <c r="C814" t="s">
        <v>58</v>
      </c>
      <c r="D814">
        <v>113</v>
      </c>
      <c r="E814" t="s">
        <v>61</v>
      </c>
      <c r="F814">
        <v>118</v>
      </c>
      <c r="G814" t="s">
        <v>69</v>
      </c>
      <c r="I814">
        <v>19935</v>
      </c>
      <c r="J814" t="s">
        <v>80</v>
      </c>
      <c r="K814" t="s">
        <v>149</v>
      </c>
      <c r="M814" t="str">
        <f>Table1[[#This Row],[Winner]]&amp;"/"&amp;Table1[[#This Row],[Lost]]</f>
        <v>Dallas Mavericks/Miami Heat</v>
      </c>
      <c r="N814" t="str">
        <f t="shared" si="73"/>
        <v>Dallas Mavericks</v>
      </c>
      <c r="O814">
        <f t="shared" si="74"/>
        <v>118</v>
      </c>
      <c r="P814" s="8">
        <f t="shared" si="75"/>
        <v>5</v>
      </c>
      <c r="Q814" t="str">
        <f t="shared" si="76"/>
        <v>Miami Heat</v>
      </c>
      <c r="R814">
        <f t="shared" si="77"/>
        <v>113</v>
      </c>
      <c r="S814" s="3">
        <f t="shared" si="78"/>
        <v>-5</v>
      </c>
    </row>
    <row r="815" spans="1:19" x14ac:dyDescent="0.35">
      <c r="A815" s="1">
        <v>45701</v>
      </c>
      <c r="B815" t="s">
        <v>19</v>
      </c>
      <c r="C815" t="s">
        <v>53</v>
      </c>
      <c r="D815">
        <v>101</v>
      </c>
      <c r="E815" t="s">
        <v>40</v>
      </c>
      <c r="F815">
        <v>116</v>
      </c>
      <c r="G815" t="s">
        <v>69</v>
      </c>
      <c r="I815">
        <v>18978</v>
      </c>
      <c r="J815" t="s">
        <v>79</v>
      </c>
      <c r="K815" t="s">
        <v>158</v>
      </c>
      <c r="M815" t="str">
        <f>Table1[[#This Row],[Winner]]&amp;"/"&amp;Table1[[#This Row],[Lost]]</f>
        <v>Minnesota Timberwolves/Oklahoma City Thunder</v>
      </c>
      <c r="N815" t="str">
        <f t="shared" si="73"/>
        <v>Minnesota Timberwolves</v>
      </c>
      <c r="O815">
        <f t="shared" si="74"/>
        <v>116</v>
      </c>
      <c r="P815" s="8">
        <f t="shared" si="75"/>
        <v>15</v>
      </c>
      <c r="Q815" t="str">
        <f t="shared" si="76"/>
        <v>Oklahoma City Thunder</v>
      </c>
      <c r="R815">
        <f t="shared" si="77"/>
        <v>101</v>
      </c>
      <c r="S815" s="3">
        <f t="shared" si="78"/>
        <v>-15</v>
      </c>
    </row>
    <row r="816" spans="1:19" x14ac:dyDescent="0.35">
      <c r="A816" s="1">
        <v>45701</v>
      </c>
      <c r="B816" t="s">
        <v>16</v>
      </c>
      <c r="C816" t="s">
        <v>57</v>
      </c>
      <c r="D816">
        <v>120</v>
      </c>
      <c r="E816" t="s">
        <v>66</v>
      </c>
      <c r="F816">
        <v>116</v>
      </c>
      <c r="G816" t="s">
        <v>69</v>
      </c>
      <c r="H816" t="s">
        <v>70</v>
      </c>
      <c r="I816">
        <v>18175</v>
      </c>
      <c r="J816" t="s">
        <v>120</v>
      </c>
      <c r="K816" t="s">
        <v>145</v>
      </c>
      <c r="M816" t="str">
        <f>Table1[[#This Row],[Winner]]&amp;"/"&amp;Table1[[#This Row],[Lost]]</f>
        <v>Los Angeles Clippers/Utah Jazz</v>
      </c>
      <c r="N816" t="str">
        <f t="shared" si="73"/>
        <v>Los Angeles Clippers</v>
      </c>
      <c r="O816">
        <f t="shared" si="74"/>
        <v>120</v>
      </c>
      <c r="P816" s="8">
        <f t="shared" si="75"/>
        <v>4</v>
      </c>
      <c r="Q816" t="str">
        <f t="shared" si="76"/>
        <v>Utah Jazz</v>
      </c>
      <c r="R816">
        <f t="shared" si="77"/>
        <v>116</v>
      </c>
      <c r="S816" s="3">
        <f t="shared" si="78"/>
        <v>-4</v>
      </c>
    </row>
    <row r="817" spans="1:19" x14ac:dyDescent="0.35">
      <c r="A817" s="1">
        <v>45707</v>
      </c>
      <c r="B817" t="s">
        <v>13</v>
      </c>
      <c r="C817" t="s">
        <v>46</v>
      </c>
      <c r="D817">
        <v>100</v>
      </c>
      <c r="E817" t="s">
        <v>68</v>
      </c>
      <c r="F817">
        <v>97</v>
      </c>
      <c r="G817" t="s">
        <v>69</v>
      </c>
      <c r="I817">
        <v>18997</v>
      </c>
      <c r="J817" t="s">
        <v>99</v>
      </c>
      <c r="K817" t="s">
        <v>137</v>
      </c>
      <c r="M817" t="str">
        <f>Table1[[#This Row],[Winner]]&amp;"/"&amp;Table1[[#This Row],[Lost]]</f>
        <v>Charlotte Hornets/Los Angeles Lakers</v>
      </c>
      <c r="N817" t="str">
        <f t="shared" si="73"/>
        <v>Charlotte Hornets</v>
      </c>
      <c r="O817">
        <f t="shared" si="74"/>
        <v>100</v>
      </c>
      <c r="P817" s="8">
        <f t="shared" si="75"/>
        <v>3</v>
      </c>
      <c r="Q817" t="str">
        <f t="shared" si="76"/>
        <v>Los Angeles Lakers</v>
      </c>
      <c r="R817">
        <f t="shared" si="77"/>
        <v>97</v>
      </c>
      <c r="S817" s="3">
        <f t="shared" si="78"/>
        <v>-3</v>
      </c>
    </row>
    <row r="818" spans="1:19" x14ac:dyDescent="0.35">
      <c r="A818" s="1">
        <v>45708</v>
      </c>
      <c r="B818" t="s">
        <v>14</v>
      </c>
      <c r="C818" t="s">
        <v>48</v>
      </c>
      <c r="D818">
        <v>113</v>
      </c>
      <c r="E818" t="s">
        <v>41</v>
      </c>
      <c r="F818">
        <v>127</v>
      </c>
      <c r="G818" t="s">
        <v>69</v>
      </c>
      <c r="I818">
        <v>17274</v>
      </c>
      <c r="J818" t="s">
        <v>88</v>
      </c>
      <c r="K818" t="s">
        <v>162</v>
      </c>
      <c r="M818" t="str">
        <f>Table1[[#This Row],[Winner]]&amp;"/"&amp;Table1[[#This Row],[Lost]]</f>
        <v>Indiana Pacers/Memphis Grizzlies</v>
      </c>
      <c r="N818" t="str">
        <f t="shared" si="73"/>
        <v>Indiana Pacers</v>
      </c>
      <c r="O818">
        <f t="shared" si="74"/>
        <v>127</v>
      </c>
      <c r="P818" s="8">
        <f t="shared" si="75"/>
        <v>14</v>
      </c>
      <c r="Q818" t="str">
        <f t="shared" si="76"/>
        <v>Memphis Grizzlies</v>
      </c>
      <c r="R818">
        <f t="shared" si="77"/>
        <v>113</v>
      </c>
      <c r="S818" s="3">
        <f t="shared" si="78"/>
        <v>-14</v>
      </c>
    </row>
    <row r="819" spans="1:19" x14ac:dyDescent="0.35">
      <c r="A819" s="1">
        <v>45708</v>
      </c>
      <c r="B819" t="s">
        <v>14</v>
      </c>
      <c r="C819" t="s">
        <v>51</v>
      </c>
      <c r="D819">
        <v>124</v>
      </c>
      <c r="E819" t="s">
        <v>54</v>
      </c>
      <c r="F819">
        <v>104</v>
      </c>
      <c r="G819" t="s">
        <v>69</v>
      </c>
      <c r="I819">
        <v>19752</v>
      </c>
      <c r="J819" t="s">
        <v>92</v>
      </c>
      <c r="K819" t="s">
        <v>141</v>
      </c>
      <c r="M819" t="str">
        <f>Table1[[#This Row],[Winner]]&amp;"/"&amp;Table1[[#This Row],[Lost]]</f>
        <v>Boston Celtics/Philadelphia 76ers</v>
      </c>
      <c r="N819" t="str">
        <f t="shared" si="73"/>
        <v>Boston Celtics</v>
      </c>
      <c r="O819">
        <f t="shared" si="74"/>
        <v>124</v>
      </c>
      <c r="P819" s="8">
        <f t="shared" si="75"/>
        <v>20</v>
      </c>
      <c r="Q819" t="str">
        <f t="shared" si="76"/>
        <v>Philadelphia 76ers</v>
      </c>
      <c r="R819">
        <f t="shared" si="77"/>
        <v>104</v>
      </c>
      <c r="S819" s="3">
        <f t="shared" si="78"/>
        <v>-20</v>
      </c>
    </row>
    <row r="820" spans="1:19" x14ac:dyDescent="0.35">
      <c r="A820" s="1">
        <v>45708</v>
      </c>
      <c r="B820" t="s">
        <v>12</v>
      </c>
      <c r="C820" t="s">
        <v>43</v>
      </c>
      <c r="D820">
        <v>114</v>
      </c>
      <c r="E820" t="s">
        <v>63</v>
      </c>
      <c r="F820">
        <v>108</v>
      </c>
      <c r="G820" t="s">
        <v>69</v>
      </c>
      <c r="I820">
        <v>16436</v>
      </c>
      <c r="J820" t="s">
        <v>77</v>
      </c>
      <c r="K820" t="s">
        <v>139</v>
      </c>
      <c r="M820" t="str">
        <f>Table1[[#This Row],[Winner]]&amp;"/"&amp;Table1[[#This Row],[Lost]]</f>
        <v>Orlando Magic/Atlanta Hawks</v>
      </c>
      <c r="N820" t="str">
        <f t="shared" si="73"/>
        <v>Orlando Magic</v>
      </c>
      <c r="O820">
        <f t="shared" si="74"/>
        <v>114</v>
      </c>
      <c r="P820" s="8">
        <f t="shared" si="75"/>
        <v>6</v>
      </c>
      <c r="Q820" t="str">
        <f t="shared" si="76"/>
        <v>Atlanta Hawks</v>
      </c>
      <c r="R820">
        <f t="shared" si="77"/>
        <v>108</v>
      </c>
      <c r="S820" s="3">
        <f t="shared" si="78"/>
        <v>-6</v>
      </c>
    </row>
    <row r="821" spans="1:19" x14ac:dyDescent="0.35">
      <c r="A821" s="1">
        <v>45708</v>
      </c>
      <c r="B821" t="s">
        <v>12</v>
      </c>
      <c r="C821" t="s">
        <v>45</v>
      </c>
      <c r="D821">
        <v>110</v>
      </c>
      <c r="E821" t="s">
        <v>42</v>
      </c>
      <c r="F821">
        <v>97</v>
      </c>
      <c r="G821" t="s">
        <v>69</v>
      </c>
      <c r="I821">
        <v>17926</v>
      </c>
      <c r="J821" t="s">
        <v>94</v>
      </c>
      <c r="K821" t="s">
        <v>163</v>
      </c>
      <c r="M821" t="str">
        <f>Table1[[#This Row],[Winner]]&amp;"/"&amp;Table1[[#This Row],[Lost]]</f>
        <v>Cleveland Cavaliers/Brooklyn Nets</v>
      </c>
      <c r="N821" t="str">
        <f t="shared" si="73"/>
        <v>Cleveland Cavaliers</v>
      </c>
      <c r="O821">
        <f t="shared" si="74"/>
        <v>110</v>
      </c>
      <c r="P821" s="8">
        <f t="shared" si="75"/>
        <v>13</v>
      </c>
      <c r="Q821" t="str">
        <f t="shared" si="76"/>
        <v>Brooklyn Nets</v>
      </c>
      <c r="R821">
        <f t="shared" si="77"/>
        <v>97</v>
      </c>
      <c r="S821" s="3">
        <f t="shared" si="78"/>
        <v>-13</v>
      </c>
    </row>
    <row r="822" spans="1:19" x14ac:dyDescent="0.35">
      <c r="A822" s="1">
        <v>45708</v>
      </c>
      <c r="B822" t="s">
        <v>12</v>
      </c>
      <c r="C822" t="s">
        <v>47</v>
      </c>
      <c r="D822">
        <v>111</v>
      </c>
      <c r="E822" t="s">
        <v>39</v>
      </c>
      <c r="F822">
        <v>113</v>
      </c>
      <c r="G822" t="s">
        <v>69</v>
      </c>
      <c r="H822" t="s">
        <v>70</v>
      </c>
      <c r="I822">
        <v>19812</v>
      </c>
      <c r="J822" t="s">
        <v>83</v>
      </c>
      <c r="K822" t="s">
        <v>154</v>
      </c>
      <c r="M822" t="str">
        <f>Table1[[#This Row],[Winner]]&amp;"/"&amp;Table1[[#This Row],[Lost]]</f>
        <v>New York Knicks/Chicago Bulls</v>
      </c>
      <c r="N822" t="str">
        <f t="shared" si="73"/>
        <v>New York Knicks</v>
      </c>
      <c r="O822">
        <f t="shared" si="74"/>
        <v>113</v>
      </c>
      <c r="P822" s="8">
        <f t="shared" si="75"/>
        <v>2</v>
      </c>
      <c r="Q822" t="str">
        <f t="shared" si="76"/>
        <v>Chicago Bulls</v>
      </c>
      <c r="R822">
        <f t="shared" si="77"/>
        <v>111</v>
      </c>
      <c r="S822" s="3">
        <f t="shared" si="78"/>
        <v>-2</v>
      </c>
    </row>
    <row r="823" spans="1:19" x14ac:dyDescent="0.35">
      <c r="A823" s="1">
        <v>45708</v>
      </c>
      <c r="B823" t="s">
        <v>15</v>
      </c>
      <c r="C823" t="s">
        <v>57</v>
      </c>
      <c r="D823">
        <v>110</v>
      </c>
      <c r="E823" t="s">
        <v>44</v>
      </c>
      <c r="F823">
        <v>116</v>
      </c>
      <c r="G823" t="s">
        <v>69</v>
      </c>
      <c r="I823">
        <v>17341</v>
      </c>
      <c r="J823" t="s">
        <v>79</v>
      </c>
      <c r="K823" t="s">
        <v>155</v>
      </c>
      <c r="M823" t="str">
        <f>Table1[[#This Row],[Winner]]&amp;"/"&amp;Table1[[#This Row],[Lost]]</f>
        <v>Milwaukee Bucks/Los Angeles Clippers</v>
      </c>
      <c r="N823" t="str">
        <f t="shared" si="73"/>
        <v>Milwaukee Bucks</v>
      </c>
      <c r="O823">
        <f t="shared" si="74"/>
        <v>116</v>
      </c>
      <c r="P823" s="8">
        <f t="shared" si="75"/>
        <v>6</v>
      </c>
      <c r="Q823" t="str">
        <f t="shared" si="76"/>
        <v>Los Angeles Clippers</v>
      </c>
      <c r="R823">
        <f t="shared" si="77"/>
        <v>110</v>
      </c>
      <c r="S823" s="3">
        <f t="shared" si="78"/>
        <v>-6</v>
      </c>
    </row>
    <row r="824" spans="1:19" x14ac:dyDescent="0.35">
      <c r="A824" s="1">
        <v>45708</v>
      </c>
      <c r="B824" t="s">
        <v>16</v>
      </c>
      <c r="C824" t="s">
        <v>46</v>
      </c>
      <c r="D824">
        <v>115</v>
      </c>
      <c r="E824" t="s">
        <v>65</v>
      </c>
      <c r="F824">
        <v>129</v>
      </c>
      <c r="G824" t="s">
        <v>69</v>
      </c>
      <c r="I824">
        <v>19870</v>
      </c>
      <c r="J824" t="s">
        <v>119</v>
      </c>
      <c r="K824" t="s">
        <v>151</v>
      </c>
      <c r="M824" t="str">
        <f>Table1[[#This Row],[Winner]]&amp;"/"&amp;Table1[[#This Row],[Lost]]</f>
        <v>Denver Nuggets/Charlotte Hornets</v>
      </c>
      <c r="N824" t="str">
        <f t="shared" si="73"/>
        <v>Denver Nuggets</v>
      </c>
      <c r="O824">
        <f t="shared" si="74"/>
        <v>129</v>
      </c>
      <c r="P824" s="8">
        <f t="shared" si="75"/>
        <v>14</v>
      </c>
      <c r="Q824" t="str">
        <f t="shared" si="76"/>
        <v>Charlotte Hornets</v>
      </c>
      <c r="R824">
        <f t="shared" si="77"/>
        <v>115</v>
      </c>
      <c r="S824" s="3">
        <f t="shared" si="78"/>
        <v>-14</v>
      </c>
    </row>
    <row r="825" spans="1:19" x14ac:dyDescent="0.35">
      <c r="A825" s="1">
        <v>45708</v>
      </c>
      <c r="B825" t="s">
        <v>17</v>
      </c>
      <c r="C825" t="s">
        <v>49</v>
      </c>
      <c r="D825">
        <v>109</v>
      </c>
      <c r="E825" t="s">
        <v>52</v>
      </c>
      <c r="F825">
        <v>120</v>
      </c>
      <c r="G825" t="s">
        <v>69</v>
      </c>
      <c r="I825">
        <v>16246</v>
      </c>
      <c r="J825" t="s">
        <v>100</v>
      </c>
      <c r="K825" t="s">
        <v>169</v>
      </c>
      <c r="M825" t="str">
        <f>Table1[[#This Row],[Winner]]&amp;"/"&amp;Table1[[#This Row],[Lost]]</f>
        <v>San Antonio Spurs/Phoenix Suns</v>
      </c>
      <c r="N825" t="str">
        <f t="shared" si="73"/>
        <v>San Antonio Spurs</v>
      </c>
      <c r="O825">
        <f t="shared" si="74"/>
        <v>120</v>
      </c>
      <c r="P825" s="8">
        <f t="shared" si="75"/>
        <v>11</v>
      </c>
      <c r="Q825" t="str">
        <f t="shared" si="76"/>
        <v>Phoenix Suns</v>
      </c>
      <c r="R825">
        <f t="shared" si="77"/>
        <v>109</v>
      </c>
      <c r="S825" s="3">
        <f t="shared" si="78"/>
        <v>-11</v>
      </c>
    </row>
    <row r="826" spans="1:19" x14ac:dyDescent="0.35">
      <c r="A826" s="1">
        <v>45708</v>
      </c>
      <c r="B826" t="s">
        <v>13</v>
      </c>
      <c r="C826" t="s">
        <v>68</v>
      </c>
      <c r="D826">
        <v>110</v>
      </c>
      <c r="E826" t="s">
        <v>67</v>
      </c>
      <c r="F826">
        <v>102</v>
      </c>
      <c r="G826" t="s">
        <v>69</v>
      </c>
      <c r="I826">
        <v>19399</v>
      </c>
      <c r="J826" t="s">
        <v>87</v>
      </c>
      <c r="K826" t="s">
        <v>147</v>
      </c>
      <c r="M826" t="str">
        <f>Table1[[#This Row],[Winner]]&amp;"/"&amp;Table1[[#This Row],[Lost]]</f>
        <v>Los Angeles Lakers/Portland Trail Blazers</v>
      </c>
      <c r="N826" t="str">
        <f t="shared" si="73"/>
        <v>Los Angeles Lakers</v>
      </c>
      <c r="O826">
        <f t="shared" si="74"/>
        <v>110</v>
      </c>
      <c r="P826" s="8">
        <f t="shared" si="75"/>
        <v>8</v>
      </c>
      <c r="Q826" t="str">
        <f t="shared" si="76"/>
        <v>Portland Trail Blazers</v>
      </c>
      <c r="R826">
        <f t="shared" si="77"/>
        <v>102</v>
      </c>
      <c r="S826" s="3">
        <f t="shared" si="78"/>
        <v>-8</v>
      </c>
    </row>
    <row r="827" spans="1:19" x14ac:dyDescent="0.35">
      <c r="A827" s="1">
        <v>45709</v>
      </c>
      <c r="B827" t="s">
        <v>14</v>
      </c>
      <c r="C827" t="s">
        <v>39</v>
      </c>
      <c r="D827">
        <v>105</v>
      </c>
      <c r="E827" t="s">
        <v>45</v>
      </c>
      <c r="F827">
        <v>142</v>
      </c>
      <c r="G827" t="s">
        <v>69</v>
      </c>
      <c r="I827">
        <v>19432</v>
      </c>
      <c r="J827" t="s">
        <v>92</v>
      </c>
      <c r="K827" t="s">
        <v>153</v>
      </c>
      <c r="M827" t="str">
        <f>Table1[[#This Row],[Winner]]&amp;"/"&amp;Table1[[#This Row],[Lost]]</f>
        <v>Cleveland Cavaliers/New York Knicks</v>
      </c>
      <c r="N827" t="str">
        <f t="shared" si="73"/>
        <v>Cleveland Cavaliers</v>
      </c>
      <c r="O827">
        <f t="shared" si="74"/>
        <v>142</v>
      </c>
      <c r="P827" s="8">
        <f t="shared" si="75"/>
        <v>37</v>
      </c>
      <c r="Q827" t="str">
        <f t="shared" si="76"/>
        <v>New York Knicks</v>
      </c>
      <c r="R827">
        <f t="shared" si="77"/>
        <v>105</v>
      </c>
      <c r="S827" s="3">
        <f t="shared" si="78"/>
        <v>-37</v>
      </c>
    </row>
    <row r="828" spans="1:19" x14ac:dyDescent="0.35">
      <c r="A828" s="1">
        <v>45709</v>
      </c>
      <c r="B828" t="s">
        <v>14</v>
      </c>
      <c r="C828" t="s">
        <v>48</v>
      </c>
      <c r="D828">
        <v>105</v>
      </c>
      <c r="E828" t="s">
        <v>43</v>
      </c>
      <c r="F828">
        <v>104</v>
      </c>
      <c r="G828" t="s">
        <v>69</v>
      </c>
      <c r="I828">
        <v>18945</v>
      </c>
      <c r="J828" t="s">
        <v>73</v>
      </c>
      <c r="K828" t="s">
        <v>152</v>
      </c>
      <c r="M828" t="str">
        <f>Table1[[#This Row],[Winner]]&amp;"/"&amp;Table1[[#This Row],[Lost]]</f>
        <v>Memphis Grizzlies/Orlando Magic</v>
      </c>
      <c r="N828" t="str">
        <f t="shared" si="73"/>
        <v>Memphis Grizzlies</v>
      </c>
      <c r="O828">
        <f t="shared" si="74"/>
        <v>105</v>
      </c>
      <c r="P828" s="8">
        <f t="shared" si="75"/>
        <v>1</v>
      </c>
      <c r="Q828" t="str">
        <f t="shared" si="76"/>
        <v>Orlando Magic</v>
      </c>
      <c r="R828">
        <f t="shared" si="77"/>
        <v>104</v>
      </c>
      <c r="S828" s="3">
        <f t="shared" si="78"/>
        <v>-1</v>
      </c>
    </row>
    <row r="829" spans="1:19" x14ac:dyDescent="0.35">
      <c r="A829" s="1">
        <v>45709</v>
      </c>
      <c r="B829" t="s">
        <v>14</v>
      </c>
      <c r="C829" t="s">
        <v>44</v>
      </c>
      <c r="D829">
        <v>104</v>
      </c>
      <c r="E829" t="s">
        <v>64</v>
      </c>
      <c r="F829">
        <v>101</v>
      </c>
      <c r="G829" t="s">
        <v>69</v>
      </c>
      <c r="I829">
        <v>18865</v>
      </c>
      <c r="J829" t="s">
        <v>74</v>
      </c>
      <c r="K829" t="s">
        <v>148</v>
      </c>
      <c r="M829" t="str">
        <f>Table1[[#This Row],[Winner]]&amp;"/"&amp;Table1[[#This Row],[Lost]]</f>
        <v>Milwaukee Bucks/Washington Wizards</v>
      </c>
      <c r="N829" t="str">
        <f t="shared" si="73"/>
        <v>Milwaukee Bucks</v>
      </c>
      <c r="O829">
        <f t="shared" si="74"/>
        <v>104</v>
      </c>
      <c r="P829" s="8">
        <f t="shared" si="75"/>
        <v>3</v>
      </c>
      <c r="Q829" t="str">
        <f t="shared" si="76"/>
        <v>Washington Wizards</v>
      </c>
      <c r="R829">
        <f t="shared" si="77"/>
        <v>101</v>
      </c>
      <c r="S829" s="3">
        <f t="shared" si="78"/>
        <v>-3</v>
      </c>
    </row>
    <row r="830" spans="1:19" x14ac:dyDescent="0.35">
      <c r="A830" s="1">
        <v>45709</v>
      </c>
      <c r="B830" t="s">
        <v>12</v>
      </c>
      <c r="C830" t="s">
        <v>58</v>
      </c>
      <c r="D830">
        <v>120</v>
      </c>
      <c r="E830" t="s">
        <v>59</v>
      </c>
      <c r="F830">
        <v>111</v>
      </c>
      <c r="G830" t="s">
        <v>69</v>
      </c>
      <c r="H830" t="s">
        <v>70</v>
      </c>
      <c r="I830">
        <v>19584</v>
      </c>
      <c r="J830" t="s">
        <v>94</v>
      </c>
      <c r="K830" t="s">
        <v>142</v>
      </c>
      <c r="M830" t="str">
        <f>Table1[[#This Row],[Winner]]&amp;"/"&amp;Table1[[#This Row],[Lost]]</f>
        <v>Miami Heat/Toronto Raptors</v>
      </c>
      <c r="N830" t="str">
        <f t="shared" si="73"/>
        <v>Miami Heat</v>
      </c>
      <c r="O830">
        <f t="shared" si="74"/>
        <v>120</v>
      </c>
      <c r="P830" s="8">
        <f t="shared" si="75"/>
        <v>9</v>
      </c>
      <c r="Q830" t="str">
        <f t="shared" si="76"/>
        <v>Toronto Raptors</v>
      </c>
      <c r="R830">
        <f t="shared" si="77"/>
        <v>111</v>
      </c>
      <c r="S830" s="3">
        <f t="shared" si="78"/>
        <v>-9</v>
      </c>
    </row>
    <row r="831" spans="1:19" x14ac:dyDescent="0.35">
      <c r="A831" s="1">
        <v>45709</v>
      </c>
      <c r="B831" t="s">
        <v>19</v>
      </c>
      <c r="C831" t="s">
        <v>56</v>
      </c>
      <c r="D831">
        <v>103</v>
      </c>
      <c r="E831" t="s">
        <v>61</v>
      </c>
      <c r="F831">
        <v>111</v>
      </c>
      <c r="G831" t="s">
        <v>69</v>
      </c>
      <c r="I831">
        <v>20125</v>
      </c>
      <c r="J831" t="s">
        <v>99</v>
      </c>
      <c r="K831" t="s">
        <v>149</v>
      </c>
      <c r="M831" t="str">
        <f>Table1[[#This Row],[Winner]]&amp;"/"&amp;Table1[[#This Row],[Lost]]</f>
        <v>Dallas Mavericks/New Orleans Pelicans</v>
      </c>
      <c r="N831" t="str">
        <f t="shared" si="73"/>
        <v>Dallas Mavericks</v>
      </c>
      <c r="O831">
        <f t="shared" si="74"/>
        <v>111</v>
      </c>
      <c r="P831" s="8">
        <f t="shared" si="75"/>
        <v>8</v>
      </c>
      <c r="Q831" t="str">
        <f t="shared" si="76"/>
        <v>New Orleans Pelicans</v>
      </c>
      <c r="R831">
        <f t="shared" si="77"/>
        <v>103</v>
      </c>
      <c r="S831" s="3">
        <f t="shared" si="78"/>
        <v>-8</v>
      </c>
    </row>
    <row r="832" spans="1:19" x14ac:dyDescent="0.35">
      <c r="A832" s="1">
        <v>45709</v>
      </c>
      <c r="B832" t="s">
        <v>19</v>
      </c>
      <c r="C832" t="s">
        <v>55</v>
      </c>
      <c r="D832">
        <v>125</v>
      </c>
      <c r="E832" t="s">
        <v>52</v>
      </c>
      <c r="F832">
        <v>110</v>
      </c>
      <c r="G832" t="s">
        <v>69</v>
      </c>
      <c r="I832">
        <v>16143</v>
      </c>
      <c r="J832" t="s">
        <v>80</v>
      </c>
      <c r="K832" t="s">
        <v>169</v>
      </c>
      <c r="M832" t="str">
        <f>Table1[[#This Row],[Winner]]&amp;"/"&amp;Table1[[#This Row],[Lost]]</f>
        <v>Detroit Pistons/San Antonio Spurs</v>
      </c>
      <c r="N832" t="str">
        <f t="shared" si="73"/>
        <v>Detroit Pistons</v>
      </c>
      <c r="O832">
        <f t="shared" si="74"/>
        <v>125</v>
      </c>
      <c r="P832" s="8">
        <f t="shared" si="75"/>
        <v>15</v>
      </c>
      <c r="Q832" t="str">
        <f t="shared" si="76"/>
        <v>San Antonio Spurs</v>
      </c>
      <c r="R832">
        <f t="shared" si="77"/>
        <v>110</v>
      </c>
      <c r="S832" s="3">
        <f t="shared" si="78"/>
        <v>-15</v>
      </c>
    </row>
    <row r="833" spans="1:19" x14ac:dyDescent="0.35">
      <c r="A833" s="1">
        <v>45709</v>
      </c>
      <c r="B833" t="s">
        <v>17</v>
      </c>
      <c r="C833" t="s">
        <v>40</v>
      </c>
      <c r="D833">
        <v>115</v>
      </c>
      <c r="E833" t="s">
        <v>60</v>
      </c>
      <c r="F833">
        <v>121</v>
      </c>
      <c r="G833" t="s">
        <v>69</v>
      </c>
      <c r="I833">
        <v>18055</v>
      </c>
      <c r="J833" t="s">
        <v>75</v>
      </c>
      <c r="K833" t="s">
        <v>143</v>
      </c>
      <c r="M833" t="str">
        <f>Table1[[#This Row],[Winner]]&amp;"/"&amp;Table1[[#This Row],[Lost]]</f>
        <v>Houston Rockets/Minnesota Timberwolves</v>
      </c>
      <c r="N833" t="str">
        <f t="shared" si="73"/>
        <v>Houston Rockets</v>
      </c>
      <c r="O833">
        <f t="shared" si="74"/>
        <v>121</v>
      </c>
      <c r="P833" s="8">
        <f t="shared" si="75"/>
        <v>6</v>
      </c>
      <c r="Q833" t="str">
        <f t="shared" si="76"/>
        <v>Minnesota Timberwolves</v>
      </c>
      <c r="R833">
        <f t="shared" si="77"/>
        <v>115</v>
      </c>
      <c r="S833" s="3">
        <f t="shared" si="78"/>
        <v>-6</v>
      </c>
    </row>
    <row r="834" spans="1:19" x14ac:dyDescent="0.35">
      <c r="A834" s="1">
        <v>45709</v>
      </c>
      <c r="B834" t="s">
        <v>17</v>
      </c>
      <c r="C834" t="s">
        <v>53</v>
      </c>
      <c r="D834">
        <v>130</v>
      </c>
      <c r="E834" t="s">
        <v>66</v>
      </c>
      <c r="F834">
        <v>107</v>
      </c>
      <c r="G834" t="s">
        <v>69</v>
      </c>
      <c r="I834">
        <v>18175</v>
      </c>
      <c r="J834" t="s">
        <v>111</v>
      </c>
      <c r="K834" t="s">
        <v>145</v>
      </c>
      <c r="M834" t="str">
        <f>Table1[[#This Row],[Winner]]&amp;"/"&amp;Table1[[#This Row],[Lost]]</f>
        <v>Oklahoma City Thunder/Utah Jazz</v>
      </c>
      <c r="N834" t="str">
        <f t="shared" si="73"/>
        <v>Oklahoma City Thunder</v>
      </c>
      <c r="O834">
        <f t="shared" si="74"/>
        <v>130</v>
      </c>
      <c r="P834" s="8">
        <f t="shared" si="75"/>
        <v>23</v>
      </c>
      <c r="Q834" t="str">
        <f t="shared" si="76"/>
        <v>Utah Jazz</v>
      </c>
      <c r="R834">
        <f t="shared" si="77"/>
        <v>107</v>
      </c>
      <c r="S834" s="3">
        <f t="shared" si="78"/>
        <v>-23</v>
      </c>
    </row>
    <row r="835" spans="1:19" x14ac:dyDescent="0.35">
      <c r="A835" s="1">
        <v>45709</v>
      </c>
      <c r="B835" t="s">
        <v>13</v>
      </c>
      <c r="C835" t="s">
        <v>50</v>
      </c>
      <c r="D835">
        <v>132</v>
      </c>
      <c r="E835" t="s">
        <v>62</v>
      </c>
      <c r="F835">
        <v>108</v>
      </c>
      <c r="G835" t="s">
        <v>69</v>
      </c>
      <c r="I835">
        <v>18098</v>
      </c>
      <c r="J835" t="s">
        <v>106</v>
      </c>
      <c r="K835" t="s">
        <v>150</v>
      </c>
      <c r="M835" t="str">
        <f>Table1[[#This Row],[Winner]]&amp;"/"&amp;Table1[[#This Row],[Lost]]</f>
        <v>Golden State Warriors/Sacramento Kings</v>
      </c>
      <c r="N835" t="str">
        <f t="shared" ref="N835:N898" si="79">IF(D835&gt;F835,C835,E835)</f>
        <v>Golden State Warriors</v>
      </c>
      <c r="O835">
        <f t="shared" ref="O835:O898" si="80">IF(D835&gt;F835,D835,F835)</f>
        <v>132</v>
      </c>
      <c r="P835" s="8">
        <f t="shared" ref="P835:P898" si="81">O835-R835</f>
        <v>24</v>
      </c>
      <c r="Q835" t="str">
        <f t="shared" ref="Q835:Q898" si="82">IF(D835&gt;F835,E835,C835)</f>
        <v>Sacramento Kings</v>
      </c>
      <c r="R835">
        <f t="shared" ref="R835:R898" si="83">IF(D835&gt;F835,F835,D835)</f>
        <v>108</v>
      </c>
      <c r="S835" s="3">
        <f t="shared" ref="S835:S898" si="84">R835-O835</f>
        <v>-24</v>
      </c>
    </row>
    <row r="836" spans="1:19" x14ac:dyDescent="0.35">
      <c r="A836" s="1">
        <v>45710</v>
      </c>
      <c r="B836" t="s">
        <v>18</v>
      </c>
      <c r="C836" t="s">
        <v>49</v>
      </c>
      <c r="D836">
        <v>121</v>
      </c>
      <c r="E836" t="s">
        <v>47</v>
      </c>
      <c r="F836">
        <v>117</v>
      </c>
      <c r="G836" t="s">
        <v>69</v>
      </c>
      <c r="I836">
        <v>21116</v>
      </c>
      <c r="J836" t="s">
        <v>112</v>
      </c>
      <c r="K836" t="s">
        <v>159</v>
      </c>
      <c r="M836" t="str">
        <f>Table1[[#This Row],[Winner]]&amp;"/"&amp;Table1[[#This Row],[Lost]]</f>
        <v>Phoenix Suns/Chicago Bulls</v>
      </c>
      <c r="N836" t="str">
        <f t="shared" si="79"/>
        <v>Phoenix Suns</v>
      </c>
      <c r="O836">
        <f t="shared" si="80"/>
        <v>121</v>
      </c>
      <c r="P836" s="8">
        <f t="shared" si="81"/>
        <v>4</v>
      </c>
      <c r="Q836" t="str">
        <f t="shared" si="82"/>
        <v>Chicago Bulls</v>
      </c>
      <c r="R836">
        <f t="shared" si="83"/>
        <v>117</v>
      </c>
      <c r="S836" s="3">
        <f t="shared" si="84"/>
        <v>-4</v>
      </c>
    </row>
    <row r="837" spans="1:19" x14ac:dyDescent="0.35">
      <c r="A837" s="1">
        <v>45710</v>
      </c>
      <c r="B837" t="s">
        <v>12</v>
      </c>
      <c r="C837" t="s">
        <v>42</v>
      </c>
      <c r="D837">
        <v>105</v>
      </c>
      <c r="E837" t="s">
        <v>54</v>
      </c>
      <c r="F837">
        <v>103</v>
      </c>
      <c r="G837" t="s">
        <v>69</v>
      </c>
      <c r="I837">
        <v>20431</v>
      </c>
      <c r="J837" t="s">
        <v>109</v>
      </c>
      <c r="K837" t="s">
        <v>141</v>
      </c>
      <c r="M837" t="str">
        <f>Table1[[#This Row],[Winner]]&amp;"/"&amp;Table1[[#This Row],[Lost]]</f>
        <v>Brooklyn Nets/Philadelphia 76ers</v>
      </c>
      <c r="N837" t="str">
        <f t="shared" si="79"/>
        <v>Brooklyn Nets</v>
      </c>
      <c r="O837">
        <f t="shared" si="80"/>
        <v>105</v>
      </c>
      <c r="P837" s="8">
        <f t="shared" si="81"/>
        <v>2</v>
      </c>
      <c r="Q837" t="str">
        <f t="shared" si="82"/>
        <v>Philadelphia 76ers</v>
      </c>
      <c r="R837">
        <f t="shared" si="83"/>
        <v>103</v>
      </c>
      <c r="S837" s="3">
        <f t="shared" si="84"/>
        <v>-2</v>
      </c>
    </row>
    <row r="838" spans="1:19" x14ac:dyDescent="0.35">
      <c r="A838" s="1">
        <v>45710</v>
      </c>
      <c r="B838" t="s">
        <v>19</v>
      </c>
      <c r="C838" t="s">
        <v>68</v>
      </c>
      <c r="D838">
        <v>123</v>
      </c>
      <c r="E838" t="s">
        <v>65</v>
      </c>
      <c r="F838">
        <v>100</v>
      </c>
      <c r="G838" t="s">
        <v>69</v>
      </c>
      <c r="I838">
        <v>19998</v>
      </c>
      <c r="J838" t="s">
        <v>97</v>
      </c>
      <c r="K838" t="s">
        <v>151</v>
      </c>
      <c r="M838" t="str">
        <f>Table1[[#This Row],[Winner]]&amp;"/"&amp;Table1[[#This Row],[Lost]]</f>
        <v>Los Angeles Lakers/Denver Nuggets</v>
      </c>
      <c r="N838" t="str">
        <f t="shared" si="79"/>
        <v>Los Angeles Lakers</v>
      </c>
      <c r="O838">
        <f t="shared" si="80"/>
        <v>123</v>
      </c>
      <c r="P838" s="8">
        <f t="shared" si="81"/>
        <v>23</v>
      </c>
      <c r="Q838" t="str">
        <f t="shared" si="82"/>
        <v>Denver Nuggets</v>
      </c>
      <c r="R838">
        <f t="shared" si="83"/>
        <v>100</v>
      </c>
      <c r="S838" s="3">
        <f t="shared" si="84"/>
        <v>-23</v>
      </c>
    </row>
    <row r="839" spans="1:19" x14ac:dyDescent="0.35">
      <c r="A839" s="1">
        <v>45710</v>
      </c>
      <c r="B839" t="s">
        <v>17</v>
      </c>
      <c r="C839" t="s">
        <v>60</v>
      </c>
      <c r="D839">
        <v>115</v>
      </c>
      <c r="E839" t="s">
        <v>66</v>
      </c>
      <c r="F839">
        <v>124</v>
      </c>
      <c r="G839" t="s">
        <v>69</v>
      </c>
      <c r="I839">
        <v>18175</v>
      </c>
      <c r="J839" t="s">
        <v>106</v>
      </c>
      <c r="K839" t="s">
        <v>145</v>
      </c>
      <c r="M839" t="str">
        <f>Table1[[#This Row],[Winner]]&amp;"/"&amp;Table1[[#This Row],[Lost]]</f>
        <v>Utah Jazz/Houston Rockets</v>
      </c>
      <c r="N839" t="str">
        <f t="shared" si="79"/>
        <v>Utah Jazz</v>
      </c>
      <c r="O839">
        <f t="shared" si="80"/>
        <v>124</v>
      </c>
      <c r="P839" s="8">
        <f t="shared" si="81"/>
        <v>9</v>
      </c>
      <c r="Q839" t="str">
        <f t="shared" si="82"/>
        <v>Houston Rockets</v>
      </c>
      <c r="R839">
        <f t="shared" si="83"/>
        <v>115</v>
      </c>
      <c r="S839" s="3">
        <f t="shared" si="84"/>
        <v>-9</v>
      </c>
    </row>
    <row r="840" spans="1:19" x14ac:dyDescent="0.35">
      <c r="A840" s="1">
        <v>45710</v>
      </c>
      <c r="B840" t="s">
        <v>13</v>
      </c>
      <c r="C840" t="s">
        <v>46</v>
      </c>
      <c r="D840">
        <v>88</v>
      </c>
      <c r="E840" t="s">
        <v>67</v>
      </c>
      <c r="F840">
        <v>141</v>
      </c>
      <c r="G840" t="s">
        <v>69</v>
      </c>
      <c r="I840">
        <v>18501</v>
      </c>
      <c r="J840" t="s">
        <v>72</v>
      </c>
      <c r="K840" t="s">
        <v>147</v>
      </c>
      <c r="M840" t="str">
        <f>Table1[[#This Row],[Winner]]&amp;"/"&amp;Table1[[#This Row],[Lost]]</f>
        <v>Portland Trail Blazers/Charlotte Hornets</v>
      </c>
      <c r="N840" t="str">
        <f t="shared" si="79"/>
        <v>Portland Trail Blazers</v>
      </c>
      <c r="O840">
        <f t="shared" si="80"/>
        <v>141</v>
      </c>
      <c r="P840" s="8">
        <f t="shared" si="81"/>
        <v>53</v>
      </c>
      <c r="Q840" t="str">
        <f t="shared" si="82"/>
        <v>Charlotte Hornets</v>
      </c>
      <c r="R840">
        <f t="shared" si="83"/>
        <v>88</v>
      </c>
      <c r="S840" s="3">
        <f t="shared" si="84"/>
        <v>-53</v>
      </c>
    </row>
    <row r="841" spans="1:19" x14ac:dyDescent="0.35">
      <c r="A841" s="1">
        <v>45711</v>
      </c>
      <c r="B841" t="s">
        <v>33</v>
      </c>
      <c r="C841" t="s">
        <v>39</v>
      </c>
      <c r="D841">
        <v>105</v>
      </c>
      <c r="E841" t="s">
        <v>51</v>
      </c>
      <c r="F841">
        <v>118</v>
      </c>
      <c r="G841" t="s">
        <v>69</v>
      </c>
      <c r="I841">
        <v>19156</v>
      </c>
      <c r="J841" t="s">
        <v>112</v>
      </c>
      <c r="K841" t="s">
        <v>136</v>
      </c>
      <c r="M841" t="str">
        <f>Table1[[#This Row],[Winner]]&amp;"/"&amp;Table1[[#This Row],[Lost]]</f>
        <v>Boston Celtics/New York Knicks</v>
      </c>
      <c r="N841" t="str">
        <f t="shared" si="79"/>
        <v>Boston Celtics</v>
      </c>
      <c r="O841">
        <f t="shared" si="80"/>
        <v>118</v>
      </c>
      <c r="P841" s="8">
        <f t="shared" si="81"/>
        <v>13</v>
      </c>
      <c r="Q841" t="str">
        <f t="shared" si="82"/>
        <v>New York Knicks</v>
      </c>
      <c r="R841">
        <f t="shared" si="83"/>
        <v>105</v>
      </c>
      <c r="S841" s="3">
        <f t="shared" si="84"/>
        <v>-13</v>
      </c>
    </row>
    <row r="842" spans="1:19" x14ac:dyDescent="0.35">
      <c r="A842" s="1">
        <v>45711</v>
      </c>
      <c r="B842" t="s">
        <v>21</v>
      </c>
      <c r="C842" t="s">
        <v>61</v>
      </c>
      <c r="D842">
        <v>102</v>
      </c>
      <c r="E842" t="s">
        <v>50</v>
      </c>
      <c r="F842">
        <v>126</v>
      </c>
      <c r="G842" t="s">
        <v>69</v>
      </c>
      <c r="I842">
        <v>18064</v>
      </c>
      <c r="J842" t="s">
        <v>99</v>
      </c>
      <c r="K842" t="s">
        <v>165</v>
      </c>
      <c r="M842" t="str">
        <f>Table1[[#This Row],[Winner]]&amp;"/"&amp;Table1[[#This Row],[Lost]]</f>
        <v>Golden State Warriors/Dallas Mavericks</v>
      </c>
      <c r="N842" t="str">
        <f t="shared" si="79"/>
        <v>Golden State Warriors</v>
      </c>
      <c r="O842">
        <f t="shared" si="80"/>
        <v>126</v>
      </c>
      <c r="P842" s="8">
        <f t="shared" si="81"/>
        <v>24</v>
      </c>
      <c r="Q842" t="str">
        <f t="shared" si="82"/>
        <v>Dallas Mavericks</v>
      </c>
      <c r="R842">
        <f t="shared" si="83"/>
        <v>102</v>
      </c>
      <c r="S842" s="3">
        <f t="shared" si="84"/>
        <v>-24</v>
      </c>
    </row>
    <row r="843" spans="1:19" x14ac:dyDescent="0.35">
      <c r="A843" s="1">
        <v>45711</v>
      </c>
      <c r="B843" t="s">
        <v>18</v>
      </c>
      <c r="C843" t="s">
        <v>57</v>
      </c>
      <c r="D843">
        <v>111</v>
      </c>
      <c r="E843" t="s">
        <v>41</v>
      </c>
      <c r="F843">
        <v>129</v>
      </c>
      <c r="G843" t="s">
        <v>69</v>
      </c>
      <c r="I843">
        <v>16950</v>
      </c>
      <c r="J843" t="s">
        <v>94</v>
      </c>
      <c r="K843" t="s">
        <v>162</v>
      </c>
      <c r="M843" t="str">
        <f>Table1[[#This Row],[Winner]]&amp;"/"&amp;Table1[[#This Row],[Lost]]</f>
        <v>Indiana Pacers/Los Angeles Clippers</v>
      </c>
      <c r="N843" t="str">
        <f t="shared" si="79"/>
        <v>Indiana Pacers</v>
      </c>
      <c r="O843">
        <f t="shared" si="80"/>
        <v>129</v>
      </c>
      <c r="P843" s="8">
        <f t="shared" si="81"/>
        <v>18</v>
      </c>
      <c r="Q843" t="str">
        <f t="shared" si="82"/>
        <v>Los Angeles Clippers</v>
      </c>
      <c r="R843">
        <f t="shared" si="83"/>
        <v>111</v>
      </c>
      <c r="S843" s="3">
        <f t="shared" si="84"/>
        <v>-18</v>
      </c>
    </row>
    <row r="844" spans="1:19" x14ac:dyDescent="0.35">
      <c r="A844" s="1">
        <v>45711</v>
      </c>
      <c r="B844" t="s">
        <v>22</v>
      </c>
      <c r="C844" t="s">
        <v>55</v>
      </c>
      <c r="D844">
        <v>148</v>
      </c>
      <c r="E844" t="s">
        <v>63</v>
      </c>
      <c r="F844">
        <v>143</v>
      </c>
      <c r="G844" t="s">
        <v>69</v>
      </c>
      <c r="I844">
        <v>17051</v>
      </c>
      <c r="J844" t="s">
        <v>118</v>
      </c>
      <c r="K844" t="s">
        <v>139</v>
      </c>
      <c r="M844" t="str">
        <f>Table1[[#This Row],[Winner]]&amp;"/"&amp;Table1[[#This Row],[Lost]]</f>
        <v>Detroit Pistons/Atlanta Hawks</v>
      </c>
      <c r="N844" t="str">
        <f t="shared" si="79"/>
        <v>Detroit Pistons</v>
      </c>
      <c r="O844">
        <f t="shared" si="80"/>
        <v>148</v>
      </c>
      <c r="P844" s="8">
        <f t="shared" si="81"/>
        <v>5</v>
      </c>
      <c r="Q844" t="str">
        <f t="shared" si="82"/>
        <v>Atlanta Hawks</v>
      </c>
      <c r="R844">
        <f t="shared" si="83"/>
        <v>143</v>
      </c>
      <c r="S844" s="3">
        <f t="shared" si="84"/>
        <v>-5</v>
      </c>
    </row>
    <row r="845" spans="1:19" x14ac:dyDescent="0.35">
      <c r="A845" s="1">
        <v>45711</v>
      </c>
      <c r="B845" t="s">
        <v>22</v>
      </c>
      <c r="C845" t="s">
        <v>58</v>
      </c>
      <c r="D845">
        <v>113</v>
      </c>
      <c r="E845" t="s">
        <v>44</v>
      </c>
      <c r="F845">
        <v>120</v>
      </c>
      <c r="G845" t="s">
        <v>69</v>
      </c>
      <c r="I845">
        <v>17442</v>
      </c>
      <c r="J845" t="s">
        <v>78</v>
      </c>
      <c r="K845" t="s">
        <v>155</v>
      </c>
      <c r="M845" t="str">
        <f>Table1[[#This Row],[Winner]]&amp;"/"&amp;Table1[[#This Row],[Lost]]</f>
        <v>Milwaukee Bucks/Miami Heat</v>
      </c>
      <c r="N845" t="str">
        <f t="shared" si="79"/>
        <v>Milwaukee Bucks</v>
      </c>
      <c r="O845">
        <f t="shared" si="80"/>
        <v>120</v>
      </c>
      <c r="P845" s="8">
        <f t="shared" si="81"/>
        <v>7</v>
      </c>
      <c r="Q845" t="str">
        <f t="shared" si="82"/>
        <v>Miami Heat</v>
      </c>
      <c r="R845">
        <f t="shared" si="83"/>
        <v>113</v>
      </c>
      <c r="S845" s="3">
        <f t="shared" si="84"/>
        <v>-7</v>
      </c>
    </row>
    <row r="846" spans="1:19" x14ac:dyDescent="0.35">
      <c r="A846" s="1">
        <v>45711</v>
      </c>
      <c r="B846" t="s">
        <v>22</v>
      </c>
      <c r="C846" t="s">
        <v>64</v>
      </c>
      <c r="D846">
        <v>90</v>
      </c>
      <c r="E846" t="s">
        <v>43</v>
      </c>
      <c r="F846">
        <v>110</v>
      </c>
      <c r="G846" t="s">
        <v>69</v>
      </c>
      <c r="I846">
        <v>18712</v>
      </c>
      <c r="J846" t="s">
        <v>79</v>
      </c>
      <c r="K846" t="s">
        <v>152</v>
      </c>
      <c r="M846" t="str">
        <f>Table1[[#This Row],[Winner]]&amp;"/"&amp;Table1[[#This Row],[Lost]]</f>
        <v>Orlando Magic/Washington Wizards</v>
      </c>
      <c r="N846" t="str">
        <f t="shared" si="79"/>
        <v>Orlando Magic</v>
      </c>
      <c r="O846">
        <f t="shared" si="80"/>
        <v>110</v>
      </c>
      <c r="P846" s="8">
        <f t="shared" si="81"/>
        <v>20</v>
      </c>
      <c r="Q846" t="str">
        <f t="shared" si="82"/>
        <v>Washington Wizards</v>
      </c>
      <c r="R846">
        <f t="shared" si="83"/>
        <v>90</v>
      </c>
      <c r="S846" s="3">
        <f t="shared" si="84"/>
        <v>-20</v>
      </c>
    </row>
    <row r="847" spans="1:19" x14ac:dyDescent="0.35">
      <c r="A847" s="1">
        <v>45711</v>
      </c>
      <c r="B847" t="s">
        <v>22</v>
      </c>
      <c r="C847" t="s">
        <v>49</v>
      </c>
      <c r="D847">
        <v>109</v>
      </c>
      <c r="E847" t="s">
        <v>59</v>
      </c>
      <c r="F847">
        <v>127</v>
      </c>
      <c r="G847" t="s">
        <v>69</v>
      </c>
      <c r="I847">
        <v>18989</v>
      </c>
      <c r="J847" t="s">
        <v>99</v>
      </c>
      <c r="K847" t="s">
        <v>142</v>
      </c>
      <c r="M847" t="str">
        <f>Table1[[#This Row],[Winner]]&amp;"/"&amp;Table1[[#This Row],[Lost]]</f>
        <v>Toronto Raptors/Phoenix Suns</v>
      </c>
      <c r="N847" t="str">
        <f t="shared" si="79"/>
        <v>Toronto Raptors</v>
      </c>
      <c r="O847">
        <f t="shared" si="80"/>
        <v>127</v>
      </c>
      <c r="P847" s="8">
        <f t="shared" si="81"/>
        <v>18</v>
      </c>
      <c r="Q847" t="str">
        <f t="shared" si="82"/>
        <v>Phoenix Suns</v>
      </c>
      <c r="R847">
        <f t="shared" si="83"/>
        <v>109</v>
      </c>
      <c r="S847" s="3">
        <f t="shared" si="84"/>
        <v>-18</v>
      </c>
    </row>
    <row r="848" spans="1:19" x14ac:dyDescent="0.35">
      <c r="A848" s="1">
        <v>45711</v>
      </c>
      <c r="B848" t="s">
        <v>14</v>
      </c>
      <c r="C848" t="s">
        <v>48</v>
      </c>
      <c r="D848">
        <v>123</v>
      </c>
      <c r="E848" t="s">
        <v>45</v>
      </c>
      <c r="F848">
        <v>129</v>
      </c>
      <c r="G848" t="s">
        <v>69</v>
      </c>
      <c r="I848">
        <v>19432</v>
      </c>
      <c r="J848" t="s">
        <v>127</v>
      </c>
      <c r="K848" t="s">
        <v>153</v>
      </c>
      <c r="M848" t="str">
        <f>Table1[[#This Row],[Winner]]&amp;"/"&amp;Table1[[#This Row],[Lost]]</f>
        <v>Cleveland Cavaliers/Memphis Grizzlies</v>
      </c>
      <c r="N848" t="str">
        <f t="shared" si="79"/>
        <v>Cleveland Cavaliers</v>
      </c>
      <c r="O848">
        <f t="shared" si="80"/>
        <v>129</v>
      </c>
      <c r="P848" s="8">
        <f t="shared" si="81"/>
        <v>6</v>
      </c>
      <c r="Q848" t="str">
        <f t="shared" si="82"/>
        <v>Memphis Grizzlies</v>
      </c>
      <c r="R848">
        <f t="shared" si="83"/>
        <v>123</v>
      </c>
      <c r="S848" s="3">
        <f t="shared" si="84"/>
        <v>-6</v>
      </c>
    </row>
    <row r="849" spans="1:19" x14ac:dyDescent="0.35">
      <c r="A849" s="1">
        <v>45711</v>
      </c>
      <c r="B849" t="s">
        <v>14</v>
      </c>
      <c r="C849" t="s">
        <v>52</v>
      </c>
      <c r="D849">
        <v>96</v>
      </c>
      <c r="E849" t="s">
        <v>56</v>
      </c>
      <c r="F849">
        <v>114</v>
      </c>
      <c r="G849" t="s">
        <v>69</v>
      </c>
      <c r="I849">
        <v>17399</v>
      </c>
      <c r="J849" t="s">
        <v>90</v>
      </c>
      <c r="K849" t="s">
        <v>144</v>
      </c>
      <c r="M849" t="str">
        <f>Table1[[#This Row],[Winner]]&amp;"/"&amp;Table1[[#This Row],[Lost]]</f>
        <v>New Orleans Pelicans/San Antonio Spurs</v>
      </c>
      <c r="N849" t="str">
        <f t="shared" si="79"/>
        <v>New Orleans Pelicans</v>
      </c>
      <c r="O849">
        <f t="shared" si="80"/>
        <v>114</v>
      </c>
      <c r="P849" s="8">
        <f t="shared" si="81"/>
        <v>18</v>
      </c>
      <c r="Q849" t="str">
        <f t="shared" si="82"/>
        <v>San Antonio Spurs</v>
      </c>
      <c r="R849">
        <f t="shared" si="83"/>
        <v>96</v>
      </c>
      <c r="S849" s="3">
        <f t="shared" si="84"/>
        <v>-18</v>
      </c>
    </row>
    <row r="850" spans="1:19" x14ac:dyDescent="0.35">
      <c r="A850" s="1">
        <v>45711</v>
      </c>
      <c r="B850" t="s">
        <v>17</v>
      </c>
      <c r="C850" t="s">
        <v>53</v>
      </c>
      <c r="D850">
        <v>130</v>
      </c>
      <c r="E850" t="s">
        <v>40</v>
      </c>
      <c r="F850">
        <v>123</v>
      </c>
      <c r="G850" t="s">
        <v>69</v>
      </c>
      <c r="I850">
        <v>18978</v>
      </c>
      <c r="J850" t="s">
        <v>100</v>
      </c>
      <c r="K850" t="s">
        <v>158</v>
      </c>
      <c r="M850" t="str">
        <f>Table1[[#This Row],[Winner]]&amp;"/"&amp;Table1[[#This Row],[Lost]]</f>
        <v>Oklahoma City Thunder/Minnesota Timberwolves</v>
      </c>
      <c r="N850" t="str">
        <f t="shared" si="79"/>
        <v>Oklahoma City Thunder</v>
      </c>
      <c r="O850">
        <f t="shared" si="80"/>
        <v>130</v>
      </c>
      <c r="P850" s="8">
        <f t="shared" si="81"/>
        <v>7</v>
      </c>
      <c r="Q850" t="str">
        <f t="shared" si="82"/>
        <v>Minnesota Timberwolves</v>
      </c>
      <c r="R850">
        <f t="shared" si="83"/>
        <v>123</v>
      </c>
      <c r="S850" s="3">
        <f t="shared" si="84"/>
        <v>-7</v>
      </c>
    </row>
    <row r="851" spans="1:19" x14ac:dyDescent="0.35">
      <c r="A851" s="1">
        <v>45712</v>
      </c>
      <c r="B851" t="s">
        <v>14</v>
      </c>
      <c r="C851" t="s">
        <v>57</v>
      </c>
      <c r="D851">
        <v>97</v>
      </c>
      <c r="E851" t="s">
        <v>55</v>
      </c>
      <c r="F851">
        <v>106</v>
      </c>
      <c r="G851" t="s">
        <v>69</v>
      </c>
      <c r="I851">
        <v>18989</v>
      </c>
      <c r="J851" t="s">
        <v>100</v>
      </c>
      <c r="K851" t="s">
        <v>138</v>
      </c>
      <c r="M851" t="str">
        <f>Table1[[#This Row],[Winner]]&amp;"/"&amp;Table1[[#This Row],[Lost]]</f>
        <v>Detroit Pistons/Los Angeles Clippers</v>
      </c>
      <c r="N851" t="str">
        <f t="shared" si="79"/>
        <v>Detroit Pistons</v>
      </c>
      <c r="O851">
        <f t="shared" si="80"/>
        <v>106</v>
      </c>
      <c r="P851" s="8">
        <f t="shared" si="81"/>
        <v>9</v>
      </c>
      <c r="Q851" t="str">
        <f t="shared" si="82"/>
        <v>Los Angeles Clippers</v>
      </c>
      <c r="R851">
        <f t="shared" si="83"/>
        <v>97</v>
      </c>
      <c r="S851" s="3">
        <f t="shared" si="84"/>
        <v>-9</v>
      </c>
    </row>
    <row r="852" spans="1:19" x14ac:dyDescent="0.35">
      <c r="A852" s="1">
        <v>45712</v>
      </c>
      <c r="B852" t="s">
        <v>14</v>
      </c>
      <c r="C852" t="s">
        <v>65</v>
      </c>
      <c r="D852">
        <v>125</v>
      </c>
      <c r="E852" t="s">
        <v>41</v>
      </c>
      <c r="F852">
        <v>116</v>
      </c>
      <c r="G852" t="s">
        <v>69</v>
      </c>
      <c r="I852">
        <v>16549</v>
      </c>
      <c r="J852" t="s">
        <v>92</v>
      </c>
      <c r="K852" t="s">
        <v>162</v>
      </c>
      <c r="M852" t="str">
        <f>Table1[[#This Row],[Winner]]&amp;"/"&amp;Table1[[#This Row],[Lost]]</f>
        <v>Denver Nuggets/Indiana Pacers</v>
      </c>
      <c r="N852" t="str">
        <f t="shared" si="79"/>
        <v>Denver Nuggets</v>
      </c>
      <c r="O852">
        <f t="shared" si="80"/>
        <v>125</v>
      </c>
      <c r="P852" s="8">
        <f t="shared" si="81"/>
        <v>9</v>
      </c>
      <c r="Q852" t="str">
        <f t="shared" si="82"/>
        <v>Indiana Pacers</v>
      </c>
      <c r="R852">
        <f t="shared" si="83"/>
        <v>116</v>
      </c>
      <c r="S852" s="3">
        <f t="shared" si="84"/>
        <v>-9</v>
      </c>
    </row>
    <row r="853" spans="1:19" x14ac:dyDescent="0.35">
      <c r="A853" s="1">
        <v>45712</v>
      </c>
      <c r="B853" t="s">
        <v>14</v>
      </c>
      <c r="C853" t="s">
        <v>47</v>
      </c>
      <c r="D853">
        <v>142</v>
      </c>
      <c r="E853" t="s">
        <v>54</v>
      </c>
      <c r="F853">
        <v>110</v>
      </c>
      <c r="G853" t="s">
        <v>69</v>
      </c>
      <c r="I853">
        <v>19765</v>
      </c>
      <c r="J853" t="s">
        <v>79</v>
      </c>
      <c r="K853" t="s">
        <v>141</v>
      </c>
      <c r="M853" t="str">
        <f>Table1[[#This Row],[Winner]]&amp;"/"&amp;Table1[[#This Row],[Lost]]</f>
        <v>Chicago Bulls/Philadelphia 76ers</v>
      </c>
      <c r="N853" t="str">
        <f t="shared" si="79"/>
        <v>Chicago Bulls</v>
      </c>
      <c r="O853">
        <f t="shared" si="80"/>
        <v>142</v>
      </c>
      <c r="P853" s="8">
        <f t="shared" si="81"/>
        <v>32</v>
      </c>
      <c r="Q853" t="str">
        <f t="shared" si="82"/>
        <v>Philadelphia 76ers</v>
      </c>
      <c r="R853">
        <f t="shared" si="83"/>
        <v>110</v>
      </c>
      <c r="S853" s="3">
        <f t="shared" si="84"/>
        <v>-32</v>
      </c>
    </row>
    <row r="854" spans="1:19" x14ac:dyDescent="0.35">
      <c r="A854" s="1">
        <v>45712</v>
      </c>
      <c r="B854" t="s">
        <v>14</v>
      </c>
      <c r="C854" t="s">
        <v>42</v>
      </c>
      <c r="D854">
        <v>99</v>
      </c>
      <c r="E854" t="s">
        <v>64</v>
      </c>
      <c r="F854">
        <v>107</v>
      </c>
      <c r="G854" t="s">
        <v>69</v>
      </c>
      <c r="I854">
        <v>13785</v>
      </c>
      <c r="J854" t="s">
        <v>123</v>
      </c>
      <c r="K854" t="s">
        <v>148</v>
      </c>
      <c r="M854" t="str">
        <f>Table1[[#This Row],[Winner]]&amp;"/"&amp;Table1[[#This Row],[Lost]]</f>
        <v>Washington Wizards/Brooklyn Nets</v>
      </c>
      <c r="N854" t="str">
        <f t="shared" si="79"/>
        <v>Washington Wizards</v>
      </c>
      <c r="O854">
        <f t="shared" si="80"/>
        <v>107</v>
      </c>
      <c r="P854" s="8">
        <f t="shared" si="81"/>
        <v>8</v>
      </c>
      <c r="Q854" t="str">
        <f t="shared" si="82"/>
        <v>Brooklyn Nets</v>
      </c>
      <c r="R854">
        <f t="shared" si="83"/>
        <v>99</v>
      </c>
      <c r="S854" s="3">
        <f t="shared" si="84"/>
        <v>-8</v>
      </c>
    </row>
    <row r="855" spans="1:19" x14ac:dyDescent="0.35">
      <c r="A855" s="1">
        <v>45712</v>
      </c>
      <c r="B855" t="s">
        <v>12</v>
      </c>
      <c r="C855" t="s">
        <v>58</v>
      </c>
      <c r="D855">
        <v>86</v>
      </c>
      <c r="E855" t="s">
        <v>63</v>
      </c>
      <c r="F855">
        <v>98</v>
      </c>
      <c r="G855" t="s">
        <v>69</v>
      </c>
      <c r="I855">
        <v>16189</v>
      </c>
      <c r="J855" t="s">
        <v>109</v>
      </c>
      <c r="K855" t="s">
        <v>139</v>
      </c>
      <c r="M855" t="str">
        <f>Table1[[#This Row],[Winner]]&amp;"/"&amp;Table1[[#This Row],[Lost]]</f>
        <v>Atlanta Hawks/Miami Heat</v>
      </c>
      <c r="N855" t="str">
        <f t="shared" si="79"/>
        <v>Atlanta Hawks</v>
      </c>
      <c r="O855">
        <f t="shared" si="80"/>
        <v>98</v>
      </c>
      <c r="P855" s="8">
        <f t="shared" si="81"/>
        <v>12</v>
      </c>
      <c r="Q855" t="str">
        <f t="shared" si="82"/>
        <v>Miami Heat</v>
      </c>
      <c r="R855">
        <f t="shared" si="83"/>
        <v>86</v>
      </c>
      <c r="S855" s="3">
        <f t="shared" si="84"/>
        <v>-12</v>
      </c>
    </row>
    <row r="856" spans="1:19" x14ac:dyDescent="0.35">
      <c r="A856" s="1">
        <v>45712</v>
      </c>
      <c r="B856" t="s">
        <v>15</v>
      </c>
      <c r="C856" t="s">
        <v>40</v>
      </c>
      <c r="D856">
        <v>131</v>
      </c>
      <c r="E856" t="s">
        <v>53</v>
      </c>
      <c r="F856">
        <v>128</v>
      </c>
      <c r="G856" t="s">
        <v>69</v>
      </c>
      <c r="H856" t="s">
        <v>70</v>
      </c>
      <c r="I856">
        <v>18203</v>
      </c>
      <c r="J856" t="s">
        <v>95</v>
      </c>
      <c r="K856" t="s">
        <v>164</v>
      </c>
      <c r="M856" t="str">
        <f>Table1[[#This Row],[Winner]]&amp;"/"&amp;Table1[[#This Row],[Lost]]</f>
        <v>Minnesota Timberwolves/Oklahoma City Thunder</v>
      </c>
      <c r="N856" t="str">
        <f t="shared" si="79"/>
        <v>Minnesota Timberwolves</v>
      </c>
      <c r="O856">
        <f t="shared" si="80"/>
        <v>131</v>
      </c>
      <c r="P856" s="8">
        <f t="shared" si="81"/>
        <v>3</v>
      </c>
      <c r="Q856" t="str">
        <f t="shared" si="82"/>
        <v>Oklahoma City Thunder</v>
      </c>
      <c r="R856">
        <f t="shared" si="83"/>
        <v>128</v>
      </c>
      <c r="S856" s="3">
        <f t="shared" si="84"/>
        <v>-3</v>
      </c>
    </row>
    <row r="857" spans="1:19" x14ac:dyDescent="0.35">
      <c r="A857" s="1">
        <v>45712</v>
      </c>
      <c r="B857" t="s">
        <v>16</v>
      </c>
      <c r="C857" t="s">
        <v>67</v>
      </c>
      <c r="D857">
        <v>114</v>
      </c>
      <c r="E857" t="s">
        <v>66</v>
      </c>
      <c r="F857">
        <v>112</v>
      </c>
      <c r="G857" t="s">
        <v>69</v>
      </c>
      <c r="I857">
        <v>18175</v>
      </c>
      <c r="J857" t="s">
        <v>100</v>
      </c>
      <c r="K857" t="s">
        <v>145</v>
      </c>
      <c r="M857" t="str">
        <f>Table1[[#This Row],[Winner]]&amp;"/"&amp;Table1[[#This Row],[Lost]]</f>
        <v>Portland Trail Blazers/Utah Jazz</v>
      </c>
      <c r="N857" t="str">
        <f t="shared" si="79"/>
        <v>Portland Trail Blazers</v>
      </c>
      <c r="O857">
        <f t="shared" si="80"/>
        <v>114</v>
      </c>
      <c r="P857" s="8">
        <f t="shared" si="81"/>
        <v>2</v>
      </c>
      <c r="Q857" t="str">
        <f t="shared" si="82"/>
        <v>Utah Jazz</v>
      </c>
      <c r="R857">
        <f t="shared" si="83"/>
        <v>112</v>
      </c>
      <c r="S857" s="3">
        <f t="shared" si="84"/>
        <v>-2</v>
      </c>
    </row>
    <row r="858" spans="1:19" x14ac:dyDescent="0.35">
      <c r="A858" s="1">
        <v>45712</v>
      </c>
      <c r="B858" t="s">
        <v>13</v>
      </c>
      <c r="C858" t="s">
        <v>46</v>
      </c>
      <c r="D858">
        <v>88</v>
      </c>
      <c r="E858" t="s">
        <v>62</v>
      </c>
      <c r="F858">
        <v>130</v>
      </c>
      <c r="G858" t="s">
        <v>69</v>
      </c>
      <c r="I858">
        <v>17832</v>
      </c>
      <c r="J858" t="s">
        <v>88</v>
      </c>
      <c r="K858" t="s">
        <v>150</v>
      </c>
      <c r="M858" t="str">
        <f>Table1[[#This Row],[Winner]]&amp;"/"&amp;Table1[[#This Row],[Lost]]</f>
        <v>Sacramento Kings/Charlotte Hornets</v>
      </c>
      <c r="N858" t="str">
        <f t="shared" si="79"/>
        <v>Sacramento Kings</v>
      </c>
      <c r="O858">
        <f t="shared" si="80"/>
        <v>130</v>
      </c>
      <c r="P858" s="8">
        <f t="shared" si="81"/>
        <v>42</v>
      </c>
      <c r="Q858" t="str">
        <f t="shared" si="82"/>
        <v>Charlotte Hornets</v>
      </c>
      <c r="R858">
        <f t="shared" si="83"/>
        <v>88</v>
      </c>
      <c r="S858" s="3">
        <f t="shared" si="84"/>
        <v>-42</v>
      </c>
    </row>
    <row r="859" spans="1:19" x14ac:dyDescent="0.35">
      <c r="A859" s="1">
        <v>45713</v>
      </c>
      <c r="B859" t="s">
        <v>14</v>
      </c>
      <c r="C859" t="s">
        <v>51</v>
      </c>
      <c r="D859">
        <v>111</v>
      </c>
      <c r="E859" t="s">
        <v>59</v>
      </c>
      <c r="F859">
        <v>101</v>
      </c>
      <c r="G859" t="s">
        <v>69</v>
      </c>
      <c r="I859">
        <v>18134</v>
      </c>
      <c r="J859" t="s">
        <v>107</v>
      </c>
      <c r="K859" t="s">
        <v>142</v>
      </c>
      <c r="M859" t="str">
        <f>Table1[[#This Row],[Winner]]&amp;"/"&amp;Table1[[#This Row],[Lost]]</f>
        <v>Boston Celtics/Toronto Raptors</v>
      </c>
      <c r="N859" t="str">
        <f t="shared" si="79"/>
        <v>Boston Celtics</v>
      </c>
      <c r="O859">
        <f t="shared" si="80"/>
        <v>111</v>
      </c>
      <c r="P859" s="8">
        <f t="shared" si="81"/>
        <v>10</v>
      </c>
      <c r="Q859" t="str">
        <f t="shared" si="82"/>
        <v>Toronto Raptors</v>
      </c>
      <c r="R859">
        <f t="shared" si="83"/>
        <v>101</v>
      </c>
      <c r="S859" s="3">
        <f t="shared" si="84"/>
        <v>-10</v>
      </c>
    </row>
    <row r="860" spans="1:19" x14ac:dyDescent="0.35">
      <c r="A860" s="1">
        <v>45713</v>
      </c>
      <c r="B860" t="s">
        <v>12</v>
      </c>
      <c r="C860" t="s">
        <v>45</v>
      </c>
      <c r="D860">
        <v>122</v>
      </c>
      <c r="E860" t="s">
        <v>43</v>
      </c>
      <c r="F860">
        <v>82</v>
      </c>
      <c r="G860" t="s">
        <v>69</v>
      </c>
      <c r="I860">
        <v>18846</v>
      </c>
      <c r="J860" t="s">
        <v>89</v>
      </c>
      <c r="K860" t="s">
        <v>152</v>
      </c>
      <c r="M860" t="str">
        <f>Table1[[#This Row],[Winner]]&amp;"/"&amp;Table1[[#This Row],[Lost]]</f>
        <v>Cleveland Cavaliers/Orlando Magic</v>
      </c>
      <c r="N860" t="str">
        <f t="shared" si="79"/>
        <v>Cleveland Cavaliers</v>
      </c>
      <c r="O860">
        <f t="shared" si="80"/>
        <v>122</v>
      </c>
      <c r="P860" s="8">
        <f t="shared" si="81"/>
        <v>40</v>
      </c>
      <c r="Q860" t="str">
        <f t="shared" si="82"/>
        <v>Orlando Magic</v>
      </c>
      <c r="R860">
        <f t="shared" si="83"/>
        <v>82</v>
      </c>
      <c r="S860" s="3">
        <f t="shared" si="84"/>
        <v>-40</v>
      </c>
    </row>
    <row r="861" spans="1:19" x14ac:dyDescent="0.35">
      <c r="A861" s="1">
        <v>45713</v>
      </c>
      <c r="B861" t="s">
        <v>15</v>
      </c>
      <c r="C861" t="s">
        <v>44</v>
      </c>
      <c r="D861">
        <v>97</v>
      </c>
      <c r="E861" t="s">
        <v>60</v>
      </c>
      <c r="F861">
        <v>100</v>
      </c>
      <c r="G861" t="s">
        <v>69</v>
      </c>
      <c r="I861">
        <v>18055</v>
      </c>
      <c r="J861" t="s">
        <v>109</v>
      </c>
      <c r="K861" t="s">
        <v>143</v>
      </c>
      <c r="M861" t="str">
        <f>Table1[[#This Row],[Winner]]&amp;"/"&amp;Table1[[#This Row],[Lost]]</f>
        <v>Houston Rockets/Milwaukee Bucks</v>
      </c>
      <c r="N861" t="str">
        <f t="shared" si="79"/>
        <v>Houston Rockets</v>
      </c>
      <c r="O861">
        <f t="shared" si="80"/>
        <v>100</v>
      </c>
      <c r="P861" s="8">
        <f t="shared" si="81"/>
        <v>3</v>
      </c>
      <c r="Q861" t="str">
        <f t="shared" si="82"/>
        <v>Milwaukee Bucks</v>
      </c>
      <c r="R861">
        <f t="shared" si="83"/>
        <v>97</v>
      </c>
      <c r="S861" s="3">
        <f t="shared" si="84"/>
        <v>-3</v>
      </c>
    </row>
    <row r="862" spans="1:19" x14ac:dyDescent="0.35">
      <c r="A862" s="1">
        <v>45713</v>
      </c>
      <c r="B862" t="s">
        <v>15</v>
      </c>
      <c r="C862" t="s">
        <v>49</v>
      </c>
      <c r="D862">
        <v>148</v>
      </c>
      <c r="E862" t="s">
        <v>48</v>
      </c>
      <c r="F862">
        <v>151</v>
      </c>
      <c r="G862" t="s">
        <v>69</v>
      </c>
      <c r="H862" t="s">
        <v>70</v>
      </c>
      <c r="I862">
        <v>16202</v>
      </c>
      <c r="J862" t="s">
        <v>131</v>
      </c>
      <c r="K862" t="s">
        <v>157</v>
      </c>
      <c r="M862" t="str">
        <f>Table1[[#This Row],[Winner]]&amp;"/"&amp;Table1[[#This Row],[Lost]]</f>
        <v>Memphis Grizzlies/Phoenix Suns</v>
      </c>
      <c r="N862" t="str">
        <f t="shared" si="79"/>
        <v>Memphis Grizzlies</v>
      </c>
      <c r="O862">
        <f t="shared" si="80"/>
        <v>151</v>
      </c>
      <c r="P862" s="8">
        <f t="shared" si="81"/>
        <v>3</v>
      </c>
      <c r="Q862" t="str">
        <f t="shared" si="82"/>
        <v>Phoenix Suns</v>
      </c>
      <c r="R862">
        <f t="shared" si="83"/>
        <v>148</v>
      </c>
      <c r="S862" s="3">
        <f t="shared" si="84"/>
        <v>-3</v>
      </c>
    </row>
    <row r="863" spans="1:19" x14ac:dyDescent="0.35">
      <c r="A863" s="1">
        <v>45713</v>
      </c>
      <c r="B863" t="s">
        <v>15</v>
      </c>
      <c r="C863" t="s">
        <v>52</v>
      </c>
      <c r="D863">
        <v>103</v>
      </c>
      <c r="E863" t="s">
        <v>56</v>
      </c>
      <c r="F863">
        <v>109</v>
      </c>
      <c r="G863" t="s">
        <v>69</v>
      </c>
      <c r="I863">
        <v>16767</v>
      </c>
      <c r="J863" t="s">
        <v>79</v>
      </c>
      <c r="K863" t="s">
        <v>144</v>
      </c>
      <c r="M863" t="str">
        <f>Table1[[#This Row],[Winner]]&amp;"/"&amp;Table1[[#This Row],[Lost]]</f>
        <v>New Orleans Pelicans/San Antonio Spurs</v>
      </c>
      <c r="N863" t="str">
        <f t="shared" si="79"/>
        <v>New Orleans Pelicans</v>
      </c>
      <c r="O863">
        <f t="shared" si="80"/>
        <v>109</v>
      </c>
      <c r="P863" s="8">
        <f t="shared" si="81"/>
        <v>6</v>
      </c>
      <c r="Q863" t="str">
        <f t="shared" si="82"/>
        <v>San Antonio Spurs</v>
      </c>
      <c r="R863">
        <f t="shared" si="83"/>
        <v>103</v>
      </c>
      <c r="S863" s="3">
        <f t="shared" si="84"/>
        <v>-6</v>
      </c>
    </row>
    <row r="864" spans="1:19" x14ac:dyDescent="0.35">
      <c r="A864" s="1">
        <v>45713</v>
      </c>
      <c r="B864" t="s">
        <v>13</v>
      </c>
      <c r="C864" t="s">
        <v>46</v>
      </c>
      <c r="D864">
        <v>92</v>
      </c>
      <c r="E864" t="s">
        <v>50</v>
      </c>
      <c r="F864">
        <v>128</v>
      </c>
      <c r="G864" t="s">
        <v>69</v>
      </c>
      <c r="I864">
        <v>18064</v>
      </c>
      <c r="J864" t="s">
        <v>110</v>
      </c>
      <c r="K864" t="s">
        <v>165</v>
      </c>
      <c r="M864" t="str">
        <f>Table1[[#This Row],[Winner]]&amp;"/"&amp;Table1[[#This Row],[Lost]]</f>
        <v>Golden State Warriors/Charlotte Hornets</v>
      </c>
      <c r="N864" t="str">
        <f t="shared" si="79"/>
        <v>Golden State Warriors</v>
      </c>
      <c r="O864">
        <f t="shared" si="80"/>
        <v>128</v>
      </c>
      <c r="P864" s="8">
        <f t="shared" si="81"/>
        <v>36</v>
      </c>
      <c r="Q864" t="str">
        <f t="shared" si="82"/>
        <v>Charlotte Hornets</v>
      </c>
      <c r="R864">
        <f t="shared" si="83"/>
        <v>92</v>
      </c>
      <c r="S864" s="3">
        <f t="shared" si="84"/>
        <v>-36</v>
      </c>
    </row>
    <row r="865" spans="1:19" x14ac:dyDescent="0.35">
      <c r="A865" s="1">
        <v>45713</v>
      </c>
      <c r="B865" t="s">
        <v>13</v>
      </c>
      <c r="C865" t="s">
        <v>61</v>
      </c>
      <c r="D865">
        <v>99</v>
      </c>
      <c r="E865" t="s">
        <v>68</v>
      </c>
      <c r="F865">
        <v>107</v>
      </c>
      <c r="G865" t="s">
        <v>69</v>
      </c>
      <c r="I865">
        <v>18997</v>
      </c>
      <c r="J865" t="s">
        <v>90</v>
      </c>
      <c r="K865" t="s">
        <v>137</v>
      </c>
      <c r="M865" t="str">
        <f>Table1[[#This Row],[Winner]]&amp;"/"&amp;Table1[[#This Row],[Lost]]</f>
        <v>Los Angeles Lakers/Dallas Mavericks</v>
      </c>
      <c r="N865" t="str">
        <f t="shared" si="79"/>
        <v>Los Angeles Lakers</v>
      </c>
      <c r="O865">
        <f t="shared" si="80"/>
        <v>107</v>
      </c>
      <c r="P865" s="8">
        <f t="shared" si="81"/>
        <v>8</v>
      </c>
      <c r="Q865" t="str">
        <f t="shared" si="82"/>
        <v>Dallas Mavericks</v>
      </c>
      <c r="R865">
        <f t="shared" si="83"/>
        <v>99</v>
      </c>
      <c r="S865" s="3">
        <f t="shared" si="84"/>
        <v>-8</v>
      </c>
    </row>
    <row r="866" spans="1:19" x14ac:dyDescent="0.35">
      <c r="A866" s="1">
        <v>45714</v>
      </c>
      <c r="B866" t="s">
        <v>14</v>
      </c>
      <c r="C866" t="s">
        <v>51</v>
      </c>
      <c r="D866">
        <v>97</v>
      </c>
      <c r="E866" t="s">
        <v>55</v>
      </c>
      <c r="F866">
        <v>117</v>
      </c>
      <c r="G866" t="s">
        <v>69</v>
      </c>
      <c r="I866">
        <v>20062</v>
      </c>
      <c r="J866" t="s">
        <v>102</v>
      </c>
      <c r="K866" t="s">
        <v>138</v>
      </c>
      <c r="M866" t="str">
        <f>Table1[[#This Row],[Winner]]&amp;"/"&amp;Table1[[#This Row],[Lost]]</f>
        <v>Detroit Pistons/Boston Celtics</v>
      </c>
      <c r="N866" t="str">
        <f t="shared" si="79"/>
        <v>Detroit Pistons</v>
      </c>
      <c r="O866">
        <f t="shared" si="80"/>
        <v>117</v>
      </c>
      <c r="P866" s="8">
        <f t="shared" si="81"/>
        <v>20</v>
      </c>
      <c r="Q866" t="str">
        <f t="shared" si="82"/>
        <v>Boston Celtics</v>
      </c>
      <c r="R866">
        <f t="shared" si="83"/>
        <v>97</v>
      </c>
      <c r="S866" s="3">
        <f t="shared" si="84"/>
        <v>-20</v>
      </c>
    </row>
    <row r="867" spans="1:19" x14ac:dyDescent="0.35">
      <c r="A867" s="1">
        <v>45714</v>
      </c>
      <c r="B867" t="s">
        <v>14</v>
      </c>
      <c r="C867" t="s">
        <v>59</v>
      </c>
      <c r="D867">
        <v>91</v>
      </c>
      <c r="E867" t="s">
        <v>41</v>
      </c>
      <c r="F867">
        <v>111</v>
      </c>
      <c r="G867" t="s">
        <v>69</v>
      </c>
      <c r="I867">
        <v>16596</v>
      </c>
      <c r="J867" t="s">
        <v>110</v>
      </c>
      <c r="K867" t="s">
        <v>162</v>
      </c>
      <c r="M867" t="str">
        <f>Table1[[#This Row],[Winner]]&amp;"/"&amp;Table1[[#This Row],[Lost]]</f>
        <v>Indiana Pacers/Toronto Raptors</v>
      </c>
      <c r="N867" t="str">
        <f t="shared" si="79"/>
        <v>Indiana Pacers</v>
      </c>
      <c r="O867">
        <f t="shared" si="80"/>
        <v>111</v>
      </c>
      <c r="P867" s="8">
        <f t="shared" si="81"/>
        <v>20</v>
      </c>
      <c r="Q867" t="str">
        <f t="shared" si="82"/>
        <v>Toronto Raptors</v>
      </c>
      <c r="R867">
        <f t="shared" si="83"/>
        <v>91</v>
      </c>
      <c r="S867" s="3">
        <f t="shared" si="84"/>
        <v>-20</v>
      </c>
    </row>
    <row r="868" spans="1:19" x14ac:dyDescent="0.35">
      <c r="A868" s="1">
        <v>45714</v>
      </c>
      <c r="B868" t="s">
        <v>14</v>
      </c>
      <c r="C868" t="s">
        <v>54</v>
      </c>
      <c r="D868">
        <v>105</v>
      </c>
      <c r="E868" t="s">
        <v>39</v>
      </c>
      <c r="F868">
        <v>110</v>
      </c>
      <c r="G868" t="s">
        <v>69</v>
      </c>
      <c r="I868">
        <v>19812</v>
      </c>
      <c r="J868" t="s">
        <v>100</v>
      </c>
      <c r="K868" t="s">
        <v>154</v>
      </c>
      <c r="M868" t="str">
        <f>Table1[[#This Row],[Winner]]&amp;"/"&amp;Table1[[#This Row],[Lost]]</f>
        <v>New York Knicks/Philadelphia 76ers</v>
      </c>
      <c r="N868" t="str">
        <f t="shared" si="79"/>
        <v>New York Knicks</v>
      </c>
      <c r="O868">
        <f t="shared" si="80"/>
        <v>110</v>
      </c>
      <c r="P868" s="8">
        <f t="shared" si="81"/>
        <v>5</v>
      </c>
      <c r="Q868" t="str">
        <f t="shared" si="82"/>
        <v>Philadelphia 76ers</v>
      </c>
      <c r="R868">
        <f t="shared" si="83"/>
        <v>105</v>
      </c>
      <c r="S868" s="3">
        <f t="shared" si="84"/>
        <v>-5</v>
      </c>
    </row>
    <row r="869" spans="1:19" x14ac:dyDescent="0.35">
      <c r="A869" s="1">
        <v>45714</v>
      </c>
      <c r="B869" t="s">
        <v>14</v>
      </c>
      <c r="C869" t="s">
        <v>67</v>
      </c>
      <c r="D869">
        <v>129</v>
      </c>
      <c r="E869" t="s">
        <v>64</v>
      </c>
      <c r="F869">
        <v>121</v>
      </c>
      <c r="G869" t="s">
        <v>69</v>
      </c>
      <c r="I869">
        <v>12943</v>
      </c>
      <c r="J869" t="s">
        <v>117</v>
      </c>
      <c r="K869" t="s">
        <v>148</v>
      </c>
      <c r="M869" t="str">
        <f>Table1[[#This Row],[Winner]]&amp;"/"&amp;Table1[[#This Row],[Lost]]</f>
        <v>Portland Trail Blazers/Washington Wizards</v>
      </c>
      <c r="N869" t="str">
        <f t="shared" si="79"/>
        <v>Portland Trail Blazers</v>
      </c>
      <c r="O869">
        <f t="shared" si="80"/>
        <v>129</v>
      </c>
      <c r="P869" s="8">
        <f t="shared" si="81"/>
        <v>8</v>
      </c>
      <c r="Q869" t="str">
        <f t="shared" si="82"/>
        <v>Washington Wizards</v>
      </c>
      <c r="R869">
        <f t="shared" si="83"/>
        <v>121</v>
      </c>
      <c r="S869" s="3">
        <f t="shared" si="84"/>
        <v>-8</v>
      </c>
    </row>
    <row r="870" spans="1:19" x14ac:dyDescent="0.35">
      <c r="A870" s="1">
        <v>45714</v>
      </c>
      <c r="B870" t="s">
        <v>12</v>
      </c>
      <c r="C870" t="s">
        <v>53</v>
      </c>
      <c r="D870">
        <v>129</v>
      </c>
      <c r="E870" t="s">
        <v>42</v>
      </c>
      <c r="F870">
        <v>121</v>
      </c>
      <c r="G870" t="s">
        <v>69</v>
      </c>
      <c r="I870">
        <v>17926</v>
      </c>
      <c r="J870" t="s">
        <v>118</v>
      </c>
      <c r="K870" t="s">
        <v>163</v>
      </c>
      <c r="M870" t="str">
        <f>Table1[[#This Row],[Winner]]&amp;"/"&amp;Table1[[#This Row],[Lost]]</f>
        <v>Oklahoma City Thunder/Brooklyn Nets</v>
      </c>
      <c r="N870" t="str">
        <f t="shared" si="79"/>
        <v>Oklahoma City Thunder</v>
      </c>
      <c r="O870">
        <f t="shared" si="80"/>
        <v>129</v>
      </c>
      <c r="P870" s="8">
        <f t="shared" si="81"/>
        <v>8</v>
      </c>
      <c r="Q870" t="str">
        <f t="shared" si="82"/>
        <v>Brooklyn Nets</v>
      </c>
      <c r="R870">
        <f t="shared" si="83"/>
        <v>121</v>
      </c>
      <c r="S870" s="3">
        <f t="shared" si="84"/>
        <v>-8</v>
      </c>
    </row>
    <row r="871" spans="1:19" x14ac:dyDescent="0.35">
      <c r="A871" s="1">
        <v>45714</v>
      </c>
      <c r="B871" t="s">
        <v>12</v>
      </c>
      <c r="C871" t="s">
        <v>63</v>
      </c>
      <c r="D871">
        <v>109</v>
      </c>
      <c r="E871" t="s">
        <v>58</v>
      </c>
      <c r="F871">
        <v>131</v>
      </c>
      <c r="G871" t="s">
        <v>69</v>
      </c>
      <c r="I871">
        <v>19600</v>
      </c>
      <c r="J871" t="s">
        <v>107</v>
      </c>
      <c r="K871" t="s">
        <v>140</v>
      </c>
      <c r="M871" t="str">
        <f>Table1[[#This Row],[Winner]]&amp;"/"&amp;Table1[[#This Row],[Lost]]</f>
        <v>Miami Heat/Atlanta Hawks</v>
      </c>
      <c r="N871" t="str">
        <f t="shared" si="79"/>
        <v>Miami Heat</v>
      </c>
      <c r="O871">
        <f t="shared" si="80"/>
        <v>131</v>
      </c>
      <c r="P871" s="8">
        <f t="shared" si="81"/>
        <v>22</v>
      </c>
      <c r="Q871" t="str">
        <f t="shared" si="82"/>
        <v>Atlanta Hawks</v>
      </c>
      <c r="R871">
        <f t="shared" si="83"/>
        <v>109</v>
      </c>
      <c r="S871" s="3">
        <f t="shared" si="84"/>
        <v>-22</v>
      </c>
    </row>
    <row r="872" spans="1:19" x14ac:dyDescent="0.35">
      <c r="A872" s="1">
        <v>45714</v>
      </c>
      <c r="B872" t="s">
        <v>15</v>
      </c>
      <c r="C872" t="s">
        <v>57</v>
      </c>
      <c r="D872">
        <v>122</v>
      </c>
      <c r="E872" t="s">
        <v>47</v>
      </c>
      <c r="F872">
        <v>117</v>
      </c>
      <c r="G872" t="s">
        <v>69</v>
      </c>
      <c r="I872">
        <v>20356</v>
      </c>
      <c r="J872" t="s">
        <v>72</v>
      </c>
      <c r="K872" t="s">
        <v>159</v>
      </c>
      <c r="M872" t="str">
        <f>Table1[[#This Row],[Winner]]&amp;"/"&amp;Table1[[#This Row],[Lost]]</f>
        <v>Los Angeles Clippers/Chicago Bulls</v>
      </c>
      <c r="N872" t="str">
        <f t="shared" si="79"/>
        <v>Los Angeles Clippers</v>
      </c>
      <c r="O872">
        <f t="shared" si="80"/>
        <v>122</v>
      </c>
      <c r="P872" s="8">
        <f t="shared" si="81"/>
        <v>5</v>
      </c>
      <c r="Q872" t="str">
        <f t="shared" si="82"/>
        <v>Chicago Bulls</v>
      </c>
      <c r="R872">
        <f t="shared" si="83"/>
        <v>117</v>
      </c>
      <c r="S872" s="3">
        <f t="shared" si="84"/>
        <v>-5</v>
      </c>
    </row>
    <row r="873" spans="1:19" x14ac:dyDescent="0.35">
      <c r="A873" s="1">
        <v>45714</v>
      </c>
      <c r="B873" t="s">
        <v>16</v>
      </c>
      <c r="C873" t="s">
        <v>62</v>
      </c>
      <c r="D873">
        <v>118</v>
      </c>
      <c r="E873" t="s">
        <v>66</v>
      </c>
      <c r="F873">
        <v>101</v>
      </c>
      <c r="G873" t="s">
        <v>69</v>
      </c>
      <c r="I873">
        <v>18175</v>
      </c>
      <c r="J873" t="s">
        <v>111</v>
      </c>
      <c r="K873" t="s">
        <v>145</v>
      </c>
      <c r="M873" t="str">
        <f>Table1[[#This Row],[Winner]]&amp;"/"&amp;Table1[[#This Row],[Lost]]</f>
        <v>Sacramento Kings/Utah Jazz</v>
      </c>
      <c r="N873" t="str">
        <f t="shared" si="79"/>
        <v>Sacramento Kings</v>
      </c>
      <c r="O873">
        <f t="shared" si="80"/>
        <v>118</v>
      </c>
      <c r="P873" s="8">
        <f t="shared" si="81"/>
        <v>17</v>
      </c>
      <c r="Q873" t="str">
        <f t="shared" si="82"/>
        <v>Utah Jazz</v>
      </c>
      <c r="R873">
        <f t="shared" si="83"/>
        <v>101</v>
      </c>
      <c r="S873" s="3">
        <f t="shared" si="84"/>
        <v>-17</v>
      </c>
    </row>
    <row r="874" spans="1:19" x14ac:dyDescent="0.35">
      <c r="A874" s="1">
        <v>45714</v>
      </c>
      <c r="B874" t="s">
        <v>17</v>
      </c>
      <c r="C874" t="s">
        <v>52</v>
      </c>
      <c r="D874">
        <v>106</v>
      </c>
      <c r="E874" t="s">
        <v>60</v>
      </c>
      <c r="F874">
        <v>118</v>
      </c>
      <c r="G874" t="s">
        <v>69</v>
      </c>
      <c r="I874">
        <v>18055</v>
      </c>
      <c r="J874" t="s">
        <v>80</v>
      </c>
      <c r="K874" t="s">
        <v>143</v>
      </c>
      <c r="M874" t="str">
        <f>Table1[[#This Row],[Winner]]&amp;"/"&amp;Table1[[#This Row],[Lost]]</f>
        <v>Houston Rockets/San Antonio Spurs</v>
      </c>
      <c r="N874" t="str">
        <f t="shared" si="79"/>
        <v>Houston Rockets</v>
      </c>
      <c r="O874">
        <f t="shared" si="80"/>
        <v>118</v>
      </c>
      <c r="P874" s="8">
        <f t="shared" si="81"/>
        <v>12</v>
      </c>
      <c r="Q874" t="str">
        <f t="shared" si="82"/>
        <v>San Antonio Spurs</v>
      </c>
      <c r="R874">
        <f t="shared" si="83"/>
        <v>106</v>
      </c>
      <c r="S874" s="3">
        <f t="shared" si="84"/>
        <v>-12</v>
      </c>
    </row>
    <row r="875" spans="1:19" x14ac:dyDescent="0.35">
      <c r="A875" s="1">
        <v>45715</v>
      </c>
      <c r="B875" t="s">
        <v>14</v>
      </c>
      <c r="C875" t="s">
        <v>50</v>
      </c>
      <c r="D875">
        <v>121</v>
      </c>
      <c r="E875" t="s">
        <v>43</v>
      </c>
      <c r="F875">
        <v>115</v>
      </c>
      <c r="G875" t="s">
        <v>69</v>
      </c>
      <c r="I875">
        <v>18846</v>
      </c>
      <c r="J875" t="s">
        <v>83</v>
      </c>
      <c r="K875" t="s">
        <v>152</v>
      </c>
      <c r="M875" t="str">
        <f>Table1[[#This Row],[Winner]]&amp;"/"&amp;Table1[[#This Row],[Lost]]</f>
        <v>Golden State Warriors/Orlando Magic</v>
      </c>
      <c r="N875" t="str">
        <f t="shared" si="79"/>
        <v>Golden State Warriors</v>
      </c>
      <c r="O875">
        <f t="shared" si="80"/>
        <v>121</v>
      </c>
      <c r="P875" s="8">
        <f t="shared" si="81"/>
        <v>6</v>
      </c>
      <c r="Q875" t="str">
        <f t="shared" si="82"/>
        <v>Orlando Magic</v>
      </c>
      <c r="R875">
        <f t="shared" si="83"/>
        <v>115</v>
      </c>
      <c r="S875" s="3">
        <f t="shared" si="84"/>
        <v>-6</v>
      </c>
    </row>
    <row r="876" spans="1:19" x14ac:dyDescent="0.35">
      <c r="A876" s="1">
        <v>45715</v>
      </c>
      <c r="B876" t="s">
        <v>15</v>
      </c>
      <c r="C876" t="s">
        <v>65</v>
      </c>
      <c r="D876">
        <v>112</v>
      </c>
      <c r="E876" t="s">
        <v>44</v>
      </c>
      <c r="F876">
        <v>121</v>
      </c>
      <c r="G876" t="s">
        <v>69</v>
      </c>
      <c r="I876">
        <v>17566</v>
      </c>
      <c r="J876" t="s">
        <v>99</v>
      </c>
      <c r="K876" t="s">
        <v>155</v>
      </c>
      <c r="M876" t="str">
        <f>Table1[[#This Row],[Winner]]&amp;"/"&amp;Table1[[#This Row],[Lost]]</f>
        <v>Milwaukee Bucks/Denver Nuggets</v>
      </c>
      <c r="N876" t="str">
        <f t="shared" si="79"/>
        <v>Milwaukee Bucks</v>
      </c>
      <c r="O876">
        <f t="shared" si="80"/>
        <v>121</v>
      </c>
      <c r="P876" s="8">
        <f t="shared" si="81"/>
        <v>9</v>
      </c>
      <c r="Q876" t="str">
        <f t="shared" si="82"/>
        <v>Denver Nuggets</v>
      </c>
      <c r="R876">
        <f t="shared" si="83"/>
        <v>112</v>
      </c>
      <c r="S876" s="3">
        <f t="shared" si="84"/>
        <v>-9</v>
      </c>
    </row>
    <row r="877" spans="1:19" x14ac:dyDescent="0.35">
      <c r="A877" s="1">
        <v>45715</v>
      </c>
      <c r="B877" t="s">
        <v>19</v>
      </c>
      <c r="C877" t="s">
        <v>46</v>
      </c>
      <c r="D877">
        <v>96</v>
      </c>
      <c r="E877" t="s">
        <v>61</v>
      </c>
      <c r="F877">
        <v>103</v>
      </c>
      <c r="G877" t="s">
        <v>69</v>
      </c>
      <c r="I877">
        <v>20009</v>
      </c>
      <c r="J877" t="s">
        <v>106</v>
      </c>
      <c r="K877" t="s">
        <v>149</v>
      </c>
      <c r="M877" t="str">
        <f>Table1[[#This Row],[Winner]]&amp;"/"&amp;Table1[[#This Row],[Lost]]</f>
        <v>Dallas Mavericks/Charlotte Hornets</v>
      </c>
      <c r="N877" t="str">
        <f t="shared" si="79"/>
        <v>Dallas Mavericks</v>
      </c>
      <c r="O877">
        <f t="shared" si="80"/>
        <v>103</v>
      </c>
      <c r="P877" s="8">
        <f t="shared" si="81"/>
        <v>7</v>
      </c>
      <c r="Q877" t="str">
        <f t="shared" si="82"/>
        <v>Charlotte Hornets</v>
      </c>
      <c r="R877">
        <f t="shared" si="83"/>
        <v>96</v>
      </c>
      <c r="S877" s="3">
        <f t="shared" si="84"/>
        <v>-7</v>
      </c>
    </row>
    <row r="878" spans="1:19" x14ac:dyDescent="0.35">
      <c r="A878" s="1">
        <v>45715</v>
      </c>
      <c r="B878" t="s">
        <v>16</v>
      </c>
      <c r="C878" t="s">
        <v>56</v>
      </c>
      <c r="D878">
        <v>124</v>
      </c>
      <c r="E878" t="s">
        <v>49</v>
      </c>
      <c r="F878">
        <v>116</v>
      </c>
      <c r="G878" t="s">
        <v>69</v>
      </c>
      <c r="I878">
        <v>17071</v>
      </c>
      <c r="J878" t="s">
        <v>119</v>
      </c>
      <c r="K878" t="s">
        <v>161</v>
      </c>
      <c r="M878" t="str">
        <f>Table1[[#This Row],[Winner]]&amp;"/"&amp;Table1[[#This Row],[Lost]]</f>
        <v>New Orleans Pelicans/Phoenix Suns</v>
      </c>
      <c r="N878" t="str">
        <f t="shared" si="79"/>
        <v>New Orleans Pelicans</v>
      </c>
      <c r="O878">
        <f t="shared" si="80"/>
        <v>124</v>
      </c>
      <c r="P878" s="8">
        <f t="shared" si="81"/>
        <v>8</v>
      </c>
      <c r="Q878" t="str">
        <f t="shared" si="82"/>
        <v>Phoenix Suns</v>
      </c>
      <c r="R878">
        <f t="shared" si="83"/>
        <v>116</v>
      </c>
      <c r="S878" s="3">
        <f t="shared" si="84"/>
        <v>-8</v>
      </c>
    </row>
    <row r="879" spans="1:19" x14ac:dyDescent="0.35">
      <c r="A879" s="1">
        <v>45715</v>
      </c>
      <c r="B879" t="s">
        <v>20</v>
      </c>
      <c r="C879" t="s">
        <v>40</v>
      </c>
      <c r="D879">
        <v>102</v>
      </c>
      <c r="E879" t="s">
        <v>68</v>
      </c>
      <c r="F879">
        <v>111</v>
      </c>
      <c r="G879" t="s">
        <v>69</v>
      </c>
      <c r="I879">
        <v>18997</v>
      </c>
      <c r="J879" t="s">
        <v>77</v>
      </c>
      <c r="K879" t="s">
        <v>137</v>
      </c>
      <c r="M879" t="str">
        <f>Table1[[#This Row],[Winner]]&amp;"/"&amp;Table1[[#This Row],[Lost]]</f>
        <v>Los Angeles Lakers/Minnesota Timberwolves</v>
      </c>
      <c r="N879" t="str">
        <f t="shared" si="79"/>
        <v>Los Angeles Lakers</v>
      </c>
      <c r="O879">
        <f t="shared" si="80"/>
        <v>111</v>
      </c>
      <c r="P879" s="8">
        <f t="shared" si="81"/>
        <v>9</v>
      </c>
      <c r="Q879" t="str">
        <f t="shared" si="82"/>
        <v>Minnesota Timberwolves</v>
      </c>
      <c r="R879">
        <f t="shared" si="83"/>
        <v>102</v>
      </c>
      <c r="S879" s="3">
        <f t="shared" si="84"/>
        <v>-9</v>
      </c>
    </row>
    <row r="880" spans="1:19" x14ac:dyDescent="0.35">
      <c r="A880" s="1">
        <v>45716</v>
      </c>
      <c r="B880" t="s">
        <v>14</v>
      </c>
      <c r="C880" t="s">
        <v>65</v>
      </c>
      <c r="D880">
        <v>134</v>
      </c>
      <c r="E880" t="s">
        <v>55</v>
      </c>
      <c r="F880">
        <v>119</v>
      </c>
      <c r="G880" t="s">
        <v>69</v>
      </c>
      <c r="I880">
        <v>20062</v>
      </c>
      <c r="J880" t="s">
        <v>109</v>
      </c>
      <c r="K880" t="s">
        <v>138</v>
      </c>
      <c r="M880" t="str">
        <f>Table1[[#This Row],[Winner]]&amp;"/"&amp;Table1[[#This Row],[Lost]]</f>
        <v>Denver Nuggets/Detroit Pistons</v>
      </c>
      <c r="N880" t="str">
        <f t="shared" si="79"/>
        <v>Denver Nuggets</v>
      </c>
      <c r="O880">
        <f t="shared" si="80"/>
        <v>134</v>
      </c>
      <c r="P880" s="8">
        <f t="shared" si="81"/>
        <v>15</v>
      </c>
      <c r="Q880" t="str">
        <f t="shared" si="82"/>
        <v>Detroit Pistons</v>
      </c>
      <c r="R880">
        <f t="shared" si="83"/>
        <v>119</v>
      </c>
      <c r="S880" s="3">
        <f t="shared" si="84"/>
        <v>-15</v>
      </c>
    </row>
    <row r="881" spans="1:19" x14ac:dyDescent="0.35">
      <c r="A881" s="1">
        <v>45716</v>
      </c>
      <c r="B881" t="s">
        <v>12</v>
      </c>
      <c r="C881" t="s">
        <v>53</v>
      </c>
      <c r="D881">
        <v>135</v>
      </c>
      <c r="E881" t="s">
        <v>63</v>
      </c>
      <c r="F881">
        <v>119</v>
      </c>
      <c r="G881" t="s">
        <v>69</v>
      </c>
      <c r="I881">
        <v>17712</v>
      </c>
      <c r="J881" t="s">
        <v>72</v>
      </c>
      <c r="K881" t="s">
        <v>139</v>
      </c>
      <c r="M881" t="str">
        <f>Table1[[#This Row],[Winner]]&amp;"/"&amp;Table1[[#This Row],[Lost]]</f>
        <v>Oklahoma City Thunder/Atlanta Hawks</v>
      </c>
      <c r="N881" t="str">
        <f t="shared" si="79"/>
        <v>Oklahoma City Thunder</v>
      </c>
      <c r="O881">
        <f t="shared" si="80"/>
        <v>135</v>
      </c>
      <c r="P881" s="8">
        <f t="shared" si="81"/>
        <v>16</v>
      </c>
      <c r="Q881" t="str">
        <f t="shared" si="82"/>
        <v>Atlanta Hawks</v>
      </c>
      <c r="R881">
        <f t="shared" si="83"/>
        <v>119</v>
      </c>
      <c r="S881" s="3">
        <f t="shared" si="84"/>
        <v>-16</v>
      </c>
    </row>
    <row r="882" spans="1:19" x14ac:dyDescent="0.35">
      <c r="A882" s="1">
        <v>45716</v>
      </c>
      <c r="B882" t="s">
        <v>12</v>
      </c>
      <c r="C882" t="s">
        <v>45</v>
      </c>
      <c r="D882">
        <v>123</v>
      </c>
      <c r="E882" t="s">
        <v>51</v>
      </c>
      <c r="F882">
        <v>116</v>
      </c>
      <c r="G882" t="s">
        <v>69</v>
      </c>
      <c r="I882">
        <v>19156</v>
      </c>
      <c r="J882" t="s">
        <v>99</v>
      </c>
      <c r="K882" t="s">
        <v>136</v>
      </c>
      <c r="M882" t="str">
        <f>Table1[[#This Row],[Winner]]&amp;"/"&amp;Table1[[#This Row],[Lost]]</f>
        <v>Cleveland Cavaliers/Boston Celtics</v>
      </c>
      <c r="N882" t="str">
        <f t="shared" si="79"/>
        <v>Cleveland Cavaliers</v>
      </c>
      <c r="O882">
        <f t="shared" si="80"/>
        <v>123</v>
      </c>
      <c r="P882" s="8">
        <f t="shared" si="81"/>
        <v>7</v>
      </c>
      <c r="Q882" t="str">
        <f t="shared" si="82"/>
        <v>Boston Celtics</v>
      </c>
      <c r="R882">
        <f t="shared" si="83"/>
        <v>116</v>
      </c>
      <c r="S882" s="3">
        <f t="shared" si="84"/>
        <v>-7</v>
      </c>
    </row>
    <row r="883" spans="1:19" x14ac:dyDescent="0.35">
      <c r="A883" s="1">
        <v>45716</v>
      </c>
      <c r="B883" t="s">
        <v>12</v>
      </c>
      <c r="C883" t="s">
        <v>67</v>
      </c>
      <c r="D883">
        <v>121</v>
      </c>
      <c r="E883" t="s">
        <v>42</v>
      </c>
      <c r="F883">
        <v>102</v>
      </c>
      <c r="G883" t="s">
        <v>69</v>
      </c>
      <c r="I883">
        <v>18018</v>
      </c>
      <c r="J883" t="s">
        <v>79</v>
      </c>
      <c r="K883" t="s">
        <v>163</v>
      </c>
      <c r="M883" t="str">
        <f>Table1[[#This Row],[Winner]]&amp;"/"&amp;Table1[[#This Row],[Lost]]</f>
        <v>Portland Trail Blazers/Brooklyn Nets</v>
      </c>
      <c r="N883" t="str">
        <f t="shared" si="79"/>
        <v>Portland Trail Blazers</v>
      </c>
      <c r="O883">
        <f t="shared" si="80"/>
        <v>121</v>
      </c>
      <c r="P883" s="8">
        <f t="shared" si="81"/>
        <v>19</v>
      </c>
      <c r="Q883" t="str">
        <f t="shared" si="82"/>
        <v>Brooklyn Nets</v>
      </c>
      <c r="R883">
        <f t="shared" si="83"/>
        <v>102</v>
      </c>
      <c r="S883" s="3">
        <f t="shared" si="84"/>
        <v>-19</v>
      </c>
    </row>
    <row r="884" spans="1:19" x14ac:dyDescent="0.35">
      <c r="A884" s="1">
        <v>45716</v>
      </c>
      <c r="B884" t="s">
        <v>15</v>
      </c>
      <c r="C884" t="s">
        <v>59</v>
      </c>
      <c r="D884">
        <v>115</v>
      </c>
      <c r="E884" t="s">
        <v>47</v>
      </c>
      <c r="F884">
        <v>125</v>
      </c>
      <c r="G884" t="s">
        <v>69</v>
      </c>
      <c r="H884" t="s">
        <v>70</v>
      </c>
      <c r="I884">
        <v>20938</v>
      </c>
      <c r="J884" t="s">
        <v>123</v>
      </c>
      <c r="K884" t="s">
        <v>159</v>
      </c>
      <c r="M884" t="str">
        <f>Table1[[#This Row],[Winner]]&amp;"/"&amp;Table1[[#This Row],[Lost]]</f>
        <v>Chicago Bulls/Toronto Raptors</v>
      </c>
      <c r="N884" t="str">
        <f t="shared" si="79"/>
        <v>Chicago Bulls</v>
      </c>
      <c r="O884">
        <f t="shared" si="80"/>
        <v>125</v>
      </c>
      <c r="P884" s="8">
        <f t="shared" si="81"/>
        <v>10</v>
      </c>
      <c r="Q884" t="str">
        <f t="shared" si="82"/>
        <v>Toronto Raptors</v>
      </c>
      <c r="R884">
        <f t="shared" si="83"/>
        <v>115</v>
      </c>
      <c r="S884" s="3">
        <f t="shared" si="84"/>
        <v>-10</v>
      </c>
    </row>
    <row r="885" spans="1:19" x14ac:dyDescent="0.35">
      <c r="A885" s="1">
        <v>45716</v>
      </c>
      <c r="B885" t="s">
        <v>15</v>
      </c>
      <c r="C885" t="s">
        <v>39</v>
      </c>
      <c r="D885">
        <v>114</v>
      </c>
      <c r="E885" t="s">
        <v>48</v>
      </c>
      <c r="F885">
        <v>113</v>
      </c>
      <c r="G885" t="s">
        <v>69</v>
      </c>
      <c r="I885">
        <v>17794</v>
      </c>
      <c r="J885" t="s">
        <v>78</v>
      </c>
      <c r="K885" t="s">
        <v>157</v>
      </c>
      <c r="M885" t="str">
        <f>Table1[[#This Row],[Winner]]&amp;"/"&amp;Table1[[#This Row],[Lost]]</f>
        <v>New York Knicks/Memphis Grizzlies</v>
      </c>
      <c r="N885" t="str">
        <f t="shared" si="79"/>
        <v>New York Knicks</v>
      </c>
      <c r="O885">
        <f t="shared" si="80"/>
        <v>114</v>
      </c>
      <c r="P885" s="8">
        <f t="shared" si="81"/>
        <v>1</v>
      </c>
      <c r="Q885" t="str">
        <f t="shared" si="82"/>
        <v>Memphis Grizzlies</v>
      </c>
      <c r="R885">
        <f t="shared" si="83"/>
        <v>113</v>
      </c>
      <c r="S885" s="3">
        <f t="shared" si="84"/>
        <v>-1</v>
      </c>
    </row>
    <row r="886" spans="1:19" x14ac:dyDescent="0.35">
      <c r="A886" s="1">
        <v>45716</v>
      </c>
      <c r="B886" t="s">
        <v>15</v>
      </c>
      <c r="C886" t="s">
        <v>41</v>
      </c>
      <c r="D886">
        <v>120</v>
      </c>
      <c r="E886" t="s">
        <v>58</v>
      </c>
      <c r="F886">
        <v>125</v>
      </c>
      <c r="G886" t="s">
        <v>69</v>
      </c>
      <c r="I886">
        <v>19850</v>
      </c>
      <c r="J886" t="s">
        <v>89</v>
      </c>
      <c r="K886" t="s">
        <v>140</v>
      </c>
      <c r="M886" t="str">
        <f>Table1[[#This Row],[Winner]]&amp;"/"&amp;Table1[[#This Row],[Lost]]</f>
        <v>Miami Heat/Indiana Pacers</v>
      </c>
      <c r="N886" t="str">
        <f t="shared" si="79"/>
        <v>Miami Heat</v>
      </c>
      <c r="O886">
        <f t="shared" si="80"/>
        <v>125</v>
      </c>
      <c r="P886" s="8">
        <f t="shared" si="81"/>
        <v>5</v>
      </c>
      <c r="Q886" t="str">
        <f t="shared" si="82"/>
        <v>Indiana Pacers</v>
      </c>
      <c r="R886">
        <f t="shared" si="83"/>
        <v>120</v>
      </c>
      <c r="S886" s="3">
        <f t="shared" si="84"/>
        <v>-5</v>
      </c>
    </row>
    <row r="887" spans="1:19" x14ac:dyDescent="0.35">
      <c r="A887" s="1">
        <v>45716</v>
      </c>
      <c r="B887" t="s">
        <v>16</v>
      </c>
      <c r="C887" t="s">
        <v>56</v>
      </c>
      <c r="D887">
        <v>108</v>
      </c>
      <c r="E887" t="s">
        <v>49</v>
      </c>
      <c r="F887">
        <v>125</v>
      </c>
      <c r="G887" t="s">
        <v>69</v>
      </c>
      <c r="I887">
        <v>17071</v>
      </c>
      <c r="J887" t="s">
        <v>111</v>
      </c>
      <c r="K887" t="s">
        <v>161</v>
      </c>
      <c r="M887" t="str">
        <f>Table1[[#This Row],[Winner]]&amp;"/"&amp;Table1[[#This Row],[Lost]]</f>
        <v>Phoenix Suns/New Orleans Pelicans</v>
      </c>
      <c r="N887" t="str">
        <f t="shared" si="79"/>
        <v>Phoenix Suns</v>
      </c>
      <c r="O887">
        <f t="shared" si="80"/>
        <v>125</v>
      </c>
      <c r="P887" s="8">
        <f t="shared" si="81"/>
        <v>17</v>
      </c>
      <c r="Q887" t="str">
        <f t="shared" si="82"/>
        <v>New Orleans Pelicans</v>
      </c>
      <c r="R887">
        <f t="shared" si="83"/>
        <v>108</v>
      </c>
      <c r="S887" s="3">
        <f t="shared" si="84"/>
        <v>-17</v>
      </c>
    </row>
    <row r="888" spans="1:19" x14ac:dyDescent="0.35">
      <c r="A888" s="1">
        <v>45716</v>
      </c>
      <c r="B888" t="s">
        <v>17</v>
      </c>
      <c r="C888" t="s">
        <v>40</v>
      </c>
      <c r="D888">
        <v>116</v>
      </c>
      <c r="E888" t="s">
        <v>66</v>
      </c>
      <c r="F888">
        <v>117</v>
      </c>
      <c r="G888" t="s">
        <v>69</v>
      </c>
      <c r="I888">
        <v>18175</v>
      </c>
      <c r="J888" t="s">
        <v>107</v>
      </c>
      <c r="K888" t="s">
        <v>145</v>
      </c>
      <c r="M888" t="str">
        <f>Table1[[#This Row],[Winner]]&amp;"/"&amp;Table1[[#This Row],[Lost]]</f>
        <v>Utah Jazz/Minnesota Timberwolves</v>
      </c>
      <c r="N888" t="str">
        <f t="shared" si="79"/>
        <v>Utah Jazz</v>
      </c>
      <c r="O888">
        <f t="shared" si="80"/>
        <v>117</v>
      </c>
      <c r="P888" s="8">
        <f t="shared" si="81"/>
        <v>1</v>
      </c>
      <c r="Q888" t="str">
        <f t="shared" si="82"/>
        <v>Minnesota Timberwolves</v>
      </c>
      <c r="R888">
        <f t="shared" si="83"/>
        <v>116</v>
      </c>
      <c r="S888" s="3">
        <f t="shared" si="84"/>
        <v>-1</v>
      </c>
    </row>
    <row r="889" spans="1:19" x14ac:dyDescent="0.35">
      <c r="A889" s="1">
        <v>45716</v>
      </c>
      <c r="B889" t="s">
        <v>13</v>
      </c>
      <c r="C889" t="s">
        <v>57</v>
      </c>
      <c r="D889">
        <v>102</v>
      </c>
      <c r="E889" t="s">
        <v>68</v>
      </c>
      <c r="F889">
        <v>106</v>
      </c>
      <c r="G889" t="s">
        <v>69</v>
      </c>
      <c r="I889">
        <v>18997</v>
      </c>
      <c r="J889" t="s">
        <v>100</v>
      </c>
      <c r="K889" t="s">
        <v>137</v>
      </c>
      <c r="M889" t="str">
        <f>Table1[[#This Row],[Winner]]&amp;"/"&amp;Table1[[#This Row],[Lost]]</f>
        <v>Los Angeles Lakers/Los Angeles Clippers</v>
      </c>
      <c r="N889" t="str">
        <f t="shared" si="79"/>
        <v>Los Angeles Lakers</v>
      </c>
      <c r="O889">
        <f t="shared" si="80"/>
        <v>106</v>
      </c>
      <c r="P889" s="8">
        <f t="shared" si="81"/>
        <v>4</v>
      </c>
      <c r="Q889" t="str">
        <f t="shared" si="82"/>
        <v>Los Angeles Clippers</v>
      </c>
      <c r="R889">
        <f t="shared" si="83"/>
        <v>102</v>
      </c>
      <c r="S889" s="3">
        <f t="shared" si="84"/>
        <v>-4</v>
      </c>
    </row>
    <row r="890" spans="1:19" x14ac:dyDescent="0.35">
      <c r="A890" s="1">
        <v>45717</v>
      </c>
      <c r="B890" t="s">
        <v>22</v>
      </c>
      <c r="C890" t="s">
        <v>64</v>
      </c>
      <c r="D890">
        <v>113</v>
      </c>
      <c r="E890" t="s">
        <v>46</v>
      </c>
      <c r="F890">
        <v>100</v>
      </c>
      <c r="G890" t="s">
        <v>69</v>
      </c>
      <c r="I890">
        <v>17904</v>
      </c>
      <c r="J890" t="s">
        <v>98</v>
      </c>
      <c r="K890" t="s">
        <v>156</v>
      </c>
      <c r="M890" t="str">
        <f>Table1[[#This Row],[Winner]]&amp;"/"&amp;Table1[[#This Row],[Lost]]</f>
        <v>Washington Wizards/Charlotte Hornets</v>
      </c>
      <c r="N890" t="str">
        <f t="shared" si="79"/>
        <v>Washington Wizards</v>
      </c>
      <c r="O890">
        <f t="shared" si="80"/>
        <v>113</v>
      </c>
      <c r="P890" s="8">
        <f t="shared" si="81"/>
        <v>13</v>
      </c>
      <c r="Q890" t="str">
        <f t="shared" si="82"/>
        <v>Charlotte Hornets</v>
      </c>
      <c r="R890">
        <f t="shared" si="83"/>
        <v>100</v>
      </c>
      <c r="S890" s="3">
        <f t="shared" si="84"/>
        <v>-13</v>
      </c>
    </row>
    <row r="891" spans="1:19" x14ac:dyDescent="0.35">
      <c r="A891" s="1">
        <v>45717</v>
      </c>
      <c r="B891" t="s">
        <v>14</v>
      </c>
      <c r="C891" t="s">
        <v>42</v>
      </c>
      <c r="D891">
        <v>94</v>
      </c>
      <c r="E891" t="s">
        <v>55</v>
      </c>
      <c r="F891">
        <v>115</v>
      </c>
      <c r="G891" t="s">
        <v>69</v>
      </c>
      <c r="I891">
        <v>20062</v>
      </c>
      <c r="J891" t="s">
        <v>74</v>
      </c>
      <c r="K891" t="s">
        <v>138</v>
      </c>
      <c r="M891" t="str">
        <f>Table1[[#This Row],[Winner]]&amp;"/"&amp;Table1[[#This Row],[Lost]]</f>
        <v>Detroit Pistons/Brooklyn Nets</v>
      </c>
      <c r="N891" t="str">
        <f t="shared" si="79"/>
        <v>Detroit Pistons</v>
      </c>
      <c r="O891">
        <f t="shared" si="80"/>
        <v>115</v>
      </c>
      <c r="P891" s="8">
        <f t="shared" si="81"/>
        <v>21</v>
      </c>
      <c r="Q891" t="str">
        <f t="shared" si="82"/>
        <v>Brooklyn Nets</v>
      </c>
      <c r="R891">
        <f t="shared" si="83"/>
        <v>94</v>
      </c>
      <c r="S891" s="3">
        <f t="shared" si="84"/>
        <v>-21</v>
      </c>
    </row>
    <row r="892" spans="1:19" x14ac:dyDescent="0.35">
      <c r="A892" s="1">
        <v>45717</v>
      </c>
      <c r="B892" t="s">
        <v>15</v>
      </c>
      <c r="C892" t="s">
        <v>62</v>
      </c>
      <c r="D892">
        <v>113</v>
      </c>
      <c r="E892" t="s">
        <v>60</v>
      </c>
      <c r="F892">
        <v>103</v>
      </c>
      <c r="G892" t="s">
        <v>69</v>
      </c>
      <c r="I892">
        <v>18055</v>
      </c>
      <c r="J892" t="s">
        <v>84</v>
      </c>
      <c r="K892" t="s">
        <v>143</v>
      </c>
      <c r="M892" t="str">
        <f>Table1[[#This Row],[Winner]]&amp;"/"&amp;Table1[[#This Row],[Lost]]</f>
        <v>Sacramento Kings/Houston Rockets</v>
      </c>
      <c r="N892" t="str">
        <f t="shared" si="79"/>
        <v>Sacramento Kings</v>
      </c>
      <c r="O892">
        <f t="shared" si="80"/>
        <v>113</v>
      </c>
      <c r="P892" s="8">
        <f t="shared" si="81"/>
        <v>10</v>
      </c>
      <c r="Q892" t="str">
        <f t="shared" si="82"/>
        <v>Houston Rockets</v>
      </c>
      <c r="R892">
        <f t="shared" si="83"/>
        <v>103</v>
      </c>
      <c r="S892" s="3">
        <f t="shared" si="84"/>
        <v>-10</v>
      </c>
    </row>
    <row r="893" spans="1:19" x14ac:dyDescent="0.35">
      <c r="A893" s="1">
        <v>45717</v>
      </c>
      <c r="B893" t="s">
        <v>15</v>
      </c>
      <c r="C893" t="s">
        <v>52</v>
      </c>
      <c r="D893">
        <v>130</v>
      </c>
      <c r="E893" t="s">
        <v>48</v>
      </c>
      <c r="F893">
        <v>128</v>
      </c>
      <c r="G893" t="s">
        <v>69</v>
      </c>
      <c r="I893">
        <v>16822</v>
      </c>
      <c r="J893" t="s">
        <v>78</v>
      </c>
      <c r="K893" t="s">
        <v>157</v>
      </c>
      <c r="M893" t="str">
        <f>Table1[[#This Row],[Winner]]&amp;"/"&amp;Table1[[#This Row],[Lost]]</f>
        <v>San Antonio Spurs/Memphis Grizzlies</v>
      </c>
      <c r="N893" t="str">
        <f t="shared" si="79"/>
        <v>San Antonio Spurs</v>
      </c>
      <c r="O893">
        <f t="shared" si="80"/>
        <v>130</v>
      </c>
      <c r="P893" s="8">
        <f t="shared" si="81"/>
        <v>2</v>
      </c>
      <c r="Q893" t="str">
        <f t="shared" si="82"/>
        <v>Memphis Grizzlies</v>
      </c>
      <c r="R893">
        <f t="shared" si="83"/>
        <v>128</v>
      </c>
      <c r="S893" s="3">
        <f t="shared" si="84"/>
        <v>-2</v>
      </c>
    </row>
    <row r="894" spans="1:19" x14ac:dyDescent="0.35">
      <c r="A894" s="1">
        <v>45717</v>
      </c>
      <c r="B894" t="s">
        <v>19</v>
      </c>
      <c r="C894" t="s">
        <v>44</v>
      </c>
      <c r="D894">
        <v>132</v>
      </c>
      <c r="E894" t="s">
        <v>61</v>
      </c>
      <c r="F894">
        <v>117</v>
      </c>
      <c r="G894" t="s">
        <v>69</v>
      </c>
      <c r="I894">
        <v>20272</v>
      </c>
      <c r="J894" t="s">
        <v>90</v>
      </c>
      <c r="K894" t="s">
        <v>149</v>
      </c>
      <c r="M894" t="str">
        <f>Table1[[#This Row],[Winner]]&amp;"/"&amp;Table1[[#This Row],[Lost]]</f>
        <v>Milwaukee Bucks/Dallas Mavericks</v>
      </c>
      <c r="N894" t="str">
        <f t="shared" si="79"/>
        <v>Milwaukee Bucks</v>
      </c>
      <c r="O894">
        <f t="shared" si="80"/>
        <v>132</v>
      </c>
      <c r="P894" s="8">
        <f t="shared" si="81"/>
        <v>15</v>
      </c>
      <c r="Q894" t="str">
        <f t="shared" si="82"/>
        <v>Dallas Mavericks</v>
      </c>
      <c r="R894">
        <f t="shared" si="83"/>
        <v>117</v>
      </c>
      <c r="S894" s="3">
        <f t="shared" si="84"/>
        <v>-15</v>
      </c>
    </row>
    <row r="895" spans="1:19" x14ac:dyDescent="0.35">
      <c r="A895" s="1">
        <v>45717</v>
      </c>
      <c r="B895" t="s">
        <v>19</v>
      </c>
      <c r="C895" t="s">
        <v>50</v>
      </c>
      <c r="D895">
        <v>119</v>
      </c>
      <c r="E895" t="s">
        <v>54</v>
      </c>
      <c r="F895">
        <v>126</v>
      </c>
      <c r="G895" t="s">
        <v>69</v>
      </c>
      <c r="I895">
        <v>20159</v>
      </c>
      <c r="J895" t="s">
        <v>118</v>
      </c>
      <c r="K895" t="s">
        <v>141</v>
      </c>
      <c r="M895" t="str">
        <f>Table1[[#This Row],[Winner]]&amp;"/"&amp;Table1[[#This Row],[Lost]]</f>
        <v>Philadelphia 76ers/Golden State Warriors</v>
      </c>
      <c r="N895" t="str">
        <f t="shared" si="79"/>
        <v>Philadelphia 76ers</v>
      </c>
      <c r="O895">
        <f t="shared" si="80"/>
        <v>126</v>
      </c>
      <c r="P895" s="8">
        <f t="shared" si="81"/>
        <v>7</v>
      </c>
      <c r="Q895" t="str">
        <f t="shared" si="82"/>
        <v>Golden State Warriors</v>
      </c>
      <c r="R895">
        <f t="shared" si="83"/>
        <v>119</v>
      </c>
      <c r="S895" s="3">
        <f t="shared" si="84"/>
        <v>-7</v>
      </c>
    </row>
    <row r="896" spans="1:19" x14ac:dyDescent="0.35">
      <c r="A896" s="1">
        <v>45718</v>
      </c>
      <c r="B896" t="s">
        <v>33</v>
      </c>
      <c r="C896" t="s">
        <v>65</v>
      </c>
      <c r="D896">
        <v>103</v>
      </c>
      <c r="E896" t="s">
        <v>51</v>
      </c>
      <c r="F896">
        <v>110</v>
      </c>
      <c r="G896" t="s">
        <v>69</v>
      </c>
      <c r="I896">
        <v>19156</v>
      </c>
      <c r="J896" t="s">
        <v>78</v>
      </c>
      <c r="K896" t="s">
        <v>136</v>
      </c>
      <c r="M896" t="str">
        <f>Table1[[#This Row],[Winner]]&amp;"/"&amp;Table1[[#This Row],[Lost]]</f>
        <v>Boston Celtics/Denver Nuggets</v>
      </c>
      <c r="N896" t="str">
        <f t="shared" si="79"/>
        <v>Boston Celtics</v>
      </c>
      <c r="O896">
        <f t="shared" si="80"/>
        <v>110</v>
      </c>
      <c r="P896" s="8">
        <f t="shared" si="81"/>
        <v>7</v>
      </c>
      <c r="Q896" t="str">
        <f t="shared" si="82"/>
        <v>Denver Nuggets</v>
      </c>
      <c r="R896">
        <f t="shared" si="83"/>
        <v>103</v>
      </c>
      <c r="S896" s="3">
        <f t="shared" si="84"/>
        <v>-7</v>
      </c>
    </row>
    <row r="897" spans="1:19" x14ac:dyDescent="0.35">
      <c r="A897" s="1">
        <v>45718</v>
      </c>
      <c r="B897" t="s">
        <v>21</v>
      </c>
      <c r="C897" t="s">
        <v>67</v>
      </c>
      <c r="D897">
        <v>129</v>
      </c>
      <c r="E897" t="s">
        <v>45</v>
      </c>
      <c r="F897">
        <v>133</v>
      </c>
      <c r="G897" t="s">
        <v>69</v>
      </c>
      <c r="H897" t="s">
        <v>70</v>
      </c>
      <c r="I897">
        <v>19432</v>
      </c>
      <c r="J897" t="s">
        <v>132</v>
      </c>
      <c r="K897" t="s">
        <v>153</v>
      </c>
      <c r="M897" t="str">
        <f>Table1[[#This Row],[Winner]]&amp;"/"&amp;Table1[[#This Row],[Lost]]</f>
        <v>Cleveland Cavaliers/Portland Trail Blazers</v>
      </c>
      <c r="N897" t="str">
        <f t="shared" si="79"/>
        <v>Cleveland Cavaliers</v>
      </c>
      <c r="O897">
        <f t="shared" si="80"/>
        <v>133</v>
      </c>
      <c r="P897" s="8">
        <f t="shared" si="81"/>
        <v>4</v>
      </c>
      <c r="Q897" t="str">
        <f t="shared" si="82"/>
        <v>Portland Trail Blazers</v>
      </c>
      <c r="R897">
        <f t="shared" si="83"/>
        <v>129</v>
      </c>
      <c r="S897" s="3">
        <f t="shared" si="84"/>
        <v>-4</v>
      </c>
    </row>
    <row r="898" spans="1:19" x14ac:dyDescent="0.35">
      <c r="A898" s="1">
        <v>45718</v>
      </c>
      <c r="B898" t="s">
        <v>18</v>
      </c>
      <c r="C898" t="s">
        <v>47</v>
      </c>
      <c r="D898">
        <v>112</v>
      </c>
      <c r="E898" t="s">
        <v>41</v>
      </c>
      <c r="F898">
        <v>127</v>
      </c>
      <c r="G898" t="s">
        <v>69</v>
      </c>
      <c r="I898">
        <v>17028</v>
      </c>
      <c r="J898" t="s">
        <v>110</v>
      </c>
      <c r="K898" t="s">
        <v>162</v>
      </c>
      <c r="M898" t="str">
        <f>Table1[[#This Row],[Winner]]&amp;"/"&amp;Table1[[#This Row],[Lost]]</f>
        <v>Indiana Pacers/Chicago Bulls</v>
      </c>
      <c r="N898" t="str">
        <f t="shared" si="79"/>
        <v>Indiana Pacers</v>
      </c>
      <c r="O898">
        <f t="shared" si="80"/>
        <v>127</v>
      </c>
      <c r="P898" s="8">
        <f t="shared" si="81"/>
        <v>15</v>
      </c>
      <c r="Q898" t="str">
        <f t="shared" si="82"/>
        <v>Chicago Bulls</v>
      </c>
      <c r="R898">
        <f t="shared" si="83"/>
        <v>112</v>
      </c>
      <c r="S898" s="3">
        <f t="shared" si="84"/>
        <v>-15</v>
      </c>
    </row>
    <row r="899" spans="1:19" x14ac:dyDescent="0.35">
      <c r="A899" s="1">
        <v>45718</v>
      </c>
      <c r="B899" t="s">
        <v>22</v>
      </c>
      <c r="C899" t="s">
        <v>39</v>
      </c>
      <c r="D899">
        <v>116</v>
      </c>
      <c r="E899" t="s">
        <v>58</v>
      </c>
      <c r="F899">
        <v>112</v>
      </c>
      <c r="G899" t="s">
        <v>69</v>
      </c>
      <c r="H899" t="s">
        <v>70</v>
      </c>
      <c r="I899">
        <v>19725</v>
      </c>
      <c r="J899" t="s">
        <v>86</v>
      </c>
      <c r="K899" t="s">
        <v>140</v>
      </c>
      <c r="M899" t="str">
        <f>Table1[[#This Row],[Winner]]&amp;"/"&amp;Table1[[#This Row],[Lost]]</f>
        <v>New York Knicks/Miami Heat</v>
      </c>
      <c r="N899" t="str">
        <f t="shared" ref="N899:N962" si="85">IF(D899&gt;F899,C899,E899)</f>
        <v>New York Knicks</v>
      </c>
      <c r="O899">
        <f t="shared" ref="O899:O962" si="86">IF(D899&gt;F899,D899,F899)</f>
        <v>116</v>
      </c>
      <c r="P899" s="8">
        <f t="shared" ref="P899:P962" si="87">O899-R899</f>
        <v>4</v>
      </c>
      <c r="Q899" t="str">
        <f t="shared" ref="Q899:Q962" si="88">IF(D899&gt;F899,E899,C899)</f>
        <v>Miami Heat</v>
      </c>
      <c r="R899">
        <f t="shared" ref="R899:R962" si="89">IF(D899&gt;F899,F899,D899)</f>
        <v>112</v>
      </c>
      <c r="S899" s="3">
        <f t="shared" ref="S899:S962" si="90">R899-O899</f>
        <v>-4</v>
      </c>
    </row>
    <row r="900" spans="1:19" x14ac:dyDescent="0.35">
      <c r="A900" s="1">
        <v>45718</v>
      </c>
      <c r="B900" t="s">
        <v>22</v>
      </c>
      <c r="C900" t="s">
        <v>59</v>
      </c>
      <c r="D900">
        <v>104</v>
      </c>
      <c r="E900" t="s">
        <v>43</v>
      </c>
      <c r="F900">
        <v>102</v>
      </c>
      <c r="G900" t="s">
        <v>69</v>
      </c>
      <c r="I900">
        <v>19015</v>
      </c>
      <c r="J900" t="s">
        <v>131</v>
      </c>
      <c r="K900" t="s">
        <v>152</v>
      </c>
      <c r="M900" t="str">
        <f>Table1[[#This Row],[Winner]]&amp;"/"&amp;Table1[[#This Row],[Lost]]</f>
        <v>Toronto Raptors/Orlando Magic</v>
      </c>
      <c r="N900" t="str">
        <f t="shared" si="85"/>
        <v>Toronto Raptors</v>
      </c>
      <c r="O900">
        <f t="shared" si="86"/>
        <v>104</v>
      </c>
      <c r="P900" s="8">
        <f t="shared" si="87"/>
        <v>2</v>
      </c>
      <c r="Q900" t="str">
        <f t="shared" si="88"/>
        <v>Orlando Magic</v>
      </c>
      <c r="R900">
        <f t="shared" si="89"/>
        <v>102</v>
      </c>
      <c r="S900" s="3">
        <f t="shared" si="90"/>
        <v>-2</v>
      </c>
    </row>
    <row r="901" spans="1:19" x14ac:dyDescent="0.35">
      <c r="A901" s="1">
        <v>45718</v>
      </c>
      <c r="B901" t="s">
        <v>14</v>
      </c>
      <c r="C901" t="s">
        <v>53</v>
      </c>
      <c r="D901">
        <v>146</v>
      </c>
      <c r="E901" t="s">
        <v>52</v>
      </c>
      <c r="F901">
        <v>132</v>
      </c>
      <c r="G901" t="s">
        <v>69</v>
      </c>
      <c r="I901">
        <v>17745</v>
      </c>
      <c r="J901" t="s">
        <v>87</v>
      </c>
      <c r="K901" t="s">
        <v>160</v>
      </c>
      <c r="M901" t="str">
        <f>Table1[[#This Row],[Winner]]&amp;"/"&amp;Table1[[#This Row],[Lost]]</f>
        <v>Oklahoma City Thunder/San Antonio Spurs</v>
      </c>
      <c r="N901" t="str">
        <f t="shared" si="85"/>
        <v>Oklahoma City Thunder</v>
      </c>
      <c r="O901">
        <f t="shared" si="86"/>
        <v>146</v>
      </c>
      <c r="P901" s="8">
        <f t="shared" si="87"/>
        <v>14</v>
      </c>
      <c r="Q901" t="str">
        <f t="shared" si="88"/>
        <v>San Antonio Spurs</v>
      </c>
      <c r="R901">
        <f t="shared" si="89"/>
        <v>132</v>
      </c>
      <c r="S901" s="3">
        <f t="shared" si="90"/>
        <v>-14</v>
      </c>
    </row>
    <row r="902" spans="1:19" x14ac:dyDescent="0.35">
      <c r="A902" s="1">
        <v>45718</v>
      </c>
      <c r="B902" t="s">
        <v>15</v>
      </c>
      <c r="C902" t="s">
        <v>56</v>
      </c>
      <c r="D902">
        <v>128</v>
      </c>
      <c r="E902" t="s">
        <v>66</v>
      </c>
      <c r="F902">
        <v>121</v>
      </c>
      <c r="G902" t="s">
        <v>69</v>
      </c>
      <c r="I902">
        <v>18175</v>
      </c>
      <c r="J902" t="s">
        <v>84</v>
      </c>
      <c r="K902" t="s">
        <v>145</v>
      </c>
      <c r="M902" t="str">
        <f>Table1[[#This Row],[Winner]]&amp;"/"&amp;Table1[[#This Row],[Lost]]</f>
        <v>New Orleans Pelicans/Utah Jazz</v>
      </c>
      <c r="N902" t="str">
        <f t="shared" si="85"/>
        <v>New Orleans Pelicans</v>
      </c>
      <c r="O902">
        <f t="shared" si="86"/>
        <v>128</v>
      </c>
      <c r="P902" s="8">
        <f t="shared" si="87"/>
        <v>7</v>
      </c>
      <c r="Q902" t="str">
        <f t="shared" si="88"/>
        <v>Utah Jazz</v>
      </c>
      <c r="R902">
        <f t="shared" si="89"/>
        <v>121</v>
      </c>
      <c r="S902" s="3">
        <f t="shared" si="90"/>
        <v>-7</v>
      </c>
    </row>
    <row r="903" spans="1:19" x14ac:dyDescent="0.35">
      <c r="A903" s="1">
        <v>45718</v>
      </c>
      <c r="B903" t="s">
        <v>17</v>
      </c>
      <c r="C903" t="s">
        <v>57</v>
      </c>
      <c r="D903">
        <v>102</v>
      </c>
      <c r="E903" t="s">
        <v>68</v>
      </c>
      <c r="F903">
        <v>108</v>
      </c>
      <c r="G903" t="s">
        <v>69</v>
      </c>
      <c r="I903">
        <v>18997</v>
      </c>
      <c r="J903" t="s">
        <v>109</v>
      </c>
      <c r="K903" t="s">
        <v>137</v>
      </c>
      <c r="M903" t="str">
        <f>Table1[[#This Row],[Winner]]&amp;"/"&amp;Table1[[#This Row],[Lost]]</f>
        <v>Los Angeles Lakers/Los Angeles Clippers</v>
      </c>
      <c r="N903" t="str">
        <f t="shared" si="85"/>
        <v>Los Angeles Lakers</v>
      </c>
      <c r="O903">
        <f t="shared" si="86"/>
        <v>108</v>
      </c>
      <c r="P903" s="8">
        <f t="shared" si="87"/>
        <v>6</v>
      </c>
      <c r="Q903" t="str">
        <f t="shared" si="88"/>
        <v>Los Angeles Clippers</v>
      </c>
      <c r="R903">
        <f t="shared" si="89"/>
        <v>102</v>
      </c>
      <c r="S903" s="3">
        <f t="shared" si="90"/>
        <v>-6</v>
      </c>
    </row>
    <row r="904" spans="1:19" x14ac:dyDescent="0.35">
      <c r="A904" s="1">
        <v>45718</v>
      </c>
      <c r="B904" t="s">
        <v>17</v>
      </c>
      <c r="C904" t="s">
        <v>40</v>
      </c>
      <c r="D904">
        <v>116</v>
      </c>
      <c r="E904" t="s">
        <v>49</v>
      </c>
      <c r="F904">
        <v>98</v>
      </c>
      <c r="G904" t="s">
        <v>69</v>
      </c>
      <c r="I904">
        <v>17071</v>
      </c>
      <c r="J904" t="s">
        <v>78</v>
      </c>
      <c r="K904" t="s">
        <v>161</v>
      </c>
      <c r="M904" t="str">
        <f>Table1[[#This Row],[Winner]]&amp;"/"&amp;Table1[[#This Row],[Lost]]</f>
        <v>Minnesota Timberwolves/Phoenix Suns</v>
      </c>
      <c r="N904" t="str">
        <f t="shared" si="85"/>
        <v>Minnesota Timberwolves</v>
      </c>
      <c r="O904">
        <f t="shared" si="86"/>
        <v>116</v>
      </c>
      <c r="P904" s="8">
        <f t="shared" si="87"/>
        <v>18</v>
      </c>
      <c r="Q904" t="str">
        <f t="shared" si="88"/>
        <v>Phoenix Suns</v>
      </c>
      <c r="R904">
        <f t="shared" si="89"/>
        <v>98</v>
      </c>
      <c r="S904" s="3">
        <f t="shared" si="90"/>
        <v>-18</v>
      </c>
    </row>
    <row r="905" spans="1:19" x14ac:dyDescent="0.35">
      <c r="A905" s="1">
        <v>45719</v>
      </c>
      <c r="B905" t="s">
        <v>14</v>
      </c>
      <c r="C905" t="s">
        <v>50</v>
      </c>
      <c r="D905">
        <v>119</v>
      </c>
      <c r="E905" t="s">
        <v>46</v>
      </c>
      <c r="F905">
        <v>101</v>
      </c>
      <c r="G905" t="s">
        <v>69</v>
      </c>
      <c r="I905">
        <v>19223</v>
      </c>
      <c r="J905" t="s">
        <v>97</v>
      </c>
      <c r="K905" t="s">
        <v>156</v>
      </c>
      <c r="M905" t="str">
        <f>Table1[[#This Row],[Winner]]&amp;"/"&amp;Table1[[#This Row],[Lost]]</f>
        <v>Golden State Warriors/Charlotte Hornets</v>
      </c>
      <c r="N905" t="str">
        <f t="shared" si="85"/>
        <v>Golden State Warriors</v>
      </c>
      <c r="O905">
        <f t="shared" si="86"/>
        <v>119</v>
      </c>
      <c r="P905" s="8">
        <f t="shared" si="87"/>
        <v>18</v>
      </c>
      <c r="Q905" t="str">
        <f t="shared" si="88"/>
        <v>Charlotte Hornets</v>
      </c>
      <c r="R905">
        <f t="shared" si="89"/>
        <v>101</v>
      </c>
      <c r="S905" s="3">
        <f t="shared" si="90"/>
        <v>-18</v>
      </c>
    </row>
    <row r="906" spans="1:19" x14ac:dyDescent="0.35">
      <c r="A906" s="1">
        <v>45719</v>
      </c>
      <c r="B906" t="s">
        <v>14</v>
      </c>
      <c r="C906" t="s">
        <v>67</v>
      </c>
      <c r="D906">
        <v>119</v>
      </c>
      <c r="E906" t="s">
        <v>54</v>
      </c>
      <c r="F906">
        <v>102</v>
      </c>
      <c r="G906" t="s">
        <v>69</v>
      </c>
      <c r="I906">
        <v>19776</v>
      </c>
      <c r="J906" t="s">
        <v>102</v>
      </c>
      <c r="K906" t="s">
        <v>141</v>
      </c>
      <c r="M906" t="str">
        <f>Table1[[#This Row],[Winner]]&amp;"/"&amp;Table1[[#This Row],[Lost]]</f>
        <v>Portland Trail Blazers/Philadelphia 76ers</v>
      </c>
      <c r="N906" t="str">
        <f t="shared" si="85"/>
        <v>Portland Trail Blazers</v>
      </c>
      <c r="O906">
        <f t="shared" si="86"/>
        <v>119</v>
      </c>
      <c r="P906" s="8">
        <f t="shared" si="87"/>
        <v>17</v>
      </c>
      <c r="Q906" t="str">
        <f t="shared" si="88"/>
        <v>Philadelphia 76ers</v>
      </c>
      <c r="R906">
        <f t="shared" si="89"/>
        <v>102</v>
      </c>
      <c r="S906" s="3">
        <f t="shared" si="90"/>
        <v>-17</v>
      </c>
    </row>
    <row r="907" spans="1:19" x14ac:dyDescent="0.35">
      <c r="A907" s="1">
        <v>45719</v>
      </c>
      <c r="B907" t="s">
        <v>12</v>
      </c>
      <c r="C907" t="s">
        <v>64</v>
      </c>
      <c r="D907">
        <v>90</v>
      </c>
      <c r="E907" t="s">
        <v>58</v>
      </c>
      <c r="F907">
        <v>106</v>
      </c>
      <c r="G907" t="s">
        <v>69</v>
      </c>
      <c r="I907">
        <v>19600</v>
      </c>
      <c r="J907" t="s">
        <v>92</v>
      </c>
      <c r="K907" t="s">
        <v>140</v>
      </c>
      <c r="M907" t="str">
        <f>Table1[[#This Row],[Winner]]&amp;"/"&amp;Table1[[#This Row],[Lost]]</f>
        <v>Miami Heat/Washington Wizards</v>
      </c>
      <c r="N907" t="str">
        <f t="shared" si="85"/>
        <v>Miami Heat</v>
      </c>
      <c r="O907">
        <f t="shared" si="86"/>
        <v>106</v>
      </c>
      <c r="P907" s="8">
        <f t="shared" si="87"/>
        <v>16</v>
      </c>
      <c r="Q907" t="str">
        <f t="shared" si="88"/>
        <v>Washington Wizards</v>
      </c>
      <c r="R907">
        <f t="shared" si="89"/>
        <v>90</v>
      </c>
      <c r="S907" s="3">
        <f t="shared" si="90"/>
        <v>-16</v>
      </c>
    </row>
    <row r="908" spans="1:19" x14ac:dyDescent="0.35">
      <c r="A908" s="1">
        <v>45719</v>
      </c>
      <c r="B908" t="s">
        <v>15</v>
      </c>
      <c r="C908" t="s">
        <v>63</v>
      </c>
      <c r="D908">
        <v>132</v>
      </c>
      <c r="E908" t="s">
        <v>48</v>
      </c>
      <c r="F908">
        <v>130</v>
      </c>
      <c r="G908" t="s">
        <v>69</v>
      </c>
      <c r="I908">
        <v>15719</v>
      </c>
      <c r="J908" t="s">
        <v>88</v>
      </c>
      <c r="K908" t="s">
        <v>157</v>
      </c>
      <c r="M908" t="str">
        <f>Table1[[#This Row],[Winner]]&amp;"/"&amp;Table1[[#This Row],[Lost]]</f>
        <v>Atlanta Hawks/Memphis Grizzlies</v>
      </c>
      <c r="N908" t="str">
        <f t="shared" si="85"/>
        <v>Atlanta Hawks</v>
      </c>
      <c r="O908">
        <f t="shared" si="86"/>
        <v>132</v>
      </c>
      <c r="P908" s="8">
        <f t="shared" si="87"/>
        <v>2</v>
      </c>
      <c r="Q908" t="str">
        <f t="shared" si="88"/>
        <v>Memphis Grizzlies</v>
      </c>
      <c r="R908">
        <f t="shared" si="89"/>
        <v>130</v>
      </c>
      <c r="S908" s="3">
        <f t="shared" si="90"/>
        <v>-2</v>
      </c>
    </row>
    <row r="909" spans="1:19" x14ac:dyDescent="0.35">
      <c r="A909" s="1">
        <v>45719</v>
      </c>
      <c r="B909" t="s">
        <v>15</v>
      </c>
      <c r="C909" t="s">
        <v>60</v>
      </c>
      <c r="D909">
        <v>128</v>
      </c>
      <c r="E909" t="s">
        <v>53</v>
      </c>
      <c r="F909">
        <v>137</v>
      </c>
      <c r="G909" t="s">
        <v>69</v>
      </c>
      <c r="I909">
        <v>17714</v>
      </c>
      <c r="J909" t="s">
        <v>112</v>
      </c>
      <c r="K909" t="s">
        <v>164</v>
      </c>
      <c r="M909" t="str">
        <f>Table1[[#This Row],[Winner]]&amp;"/"&amp;Table1[[#This Row],[Lost]]</f>
        <v>Oklahoma City Thunder/Houston Rockets</v>
      </c>
      <c r="N909" t="str">
        <f t="shared" si="85"/>
        <v>Oklahoma City Thunder</v>
      </c>
      <c r="O909">
        <f t="shared" si="86"/>
        <v>137</v>
      </c>
      <c r="P909" s="8">
        <f t="shared" si="87"/>
        <v>9</v>
      </c>
      <c r="Q909" t="str">
        <f t="shared" si="88"/>
        <v>Houston Rockets</v>
      </c>
      <c r="R909">
        <f t="shared" si="89"/>
        <v>128</v>
      </c>
      <c r="S909" s="3">
        <f t="shared" si="90"/>
        <v>-9</v>
      </c>
    </row>
    <row r="910" spans="1:19" x14ac:dyDescent="0.35">
      <c r="A910" s="1">
        <v>45719</v>
      </c>
      <c r="B910" t="s">
        <v>19</v>
      </c>
      <c r="C910" t="s">
        <v>62</v>
      </c>
      <c r="D910">
        <v>122</v>
      </c>
      <c r="E910" t="s">
        <v>61</v>
      </c>
      <c r="F910">
        <v>98</v>
      </c>
      <c r="G910" t="s">
        <v>69</v>
      </c>
      <c r="I910">
        <v>19711</v>
      </c>
      <c r="J910" t="s">
        <v>110</v>
      </c>
      <c r="K910" t="s">
        <v>149</v>
      </c>
      <c r="M910" t="str">
        <f>Table1[[#This Row],[Winner]]&amp;"/"&amp;Table1[[#This Row],[Lost]]</f>
        <v>Sacramento Kings/Dallas Mavericks</v>
      </c>
      <c r="N910" t="str">
        <f t="shared" si="85"/>
        <v>Sacramento Kings</v>
      </c>
      <c r="O910">
        <f t="shared" si="86"/>
        <v>122</v>
      </c>
      <c r="P910" s="8">
        <f t="shared" si="87"/>
        <v>24</v>
      </c>
      <c r="Q910" t="str">
        <f t="shared" si="88"/>
        <v>Dallas Mavericks</v>
      </c>
      <c r="R910">
        <f t="shared" si="89"/>
        <v>98</v>
      </c>
      <c r="S910" s="3">
        <f t="shared" si="90"/>
        <v>-24</v>
      </c>
    </row>
    <row r="911" spans="1:19" x14ac:dyDescent="0.35">
      <c r="A911" s="1">
        <v>45719</v>
      </c>
      <c r="B911" t="s">
        <v>16</v>
      </c>
      <c r="C911" t="s">
        <v>55</v>
      </c>
      <c r="D911">
        <v>134</v>
      </c>
      <c r="E911" t="s">
        <v>66</v>
      </c>
      <c r="F911">
        <v>106</v>
      </c>
      <c r="G911" t="s">
        <v>69</v>
      </c>
      <c r="I911">
        <v>18175</v>
      </c>
      <c r="J911" t="s">
        <v>94</v>
      </c>
      <c r="K911" t="s">
        <v>145</v>
      </c>
      <c r="M911" t="str">
        <f>Table1[[#This Row],[Winner]]&amp;"/"&amp;Table1[[#This Row],[Lost]]</f>
        <v>Detroit Pistons/Utah Jazz</v>
      </c>
      <c r="N911" t="str">
        <f t="shared" si="85"/>
        <v>Detroit Pistons</v>
      </c>
      <c r="O911">
        <f t="shared" si="86"/>
        <v>134</v>
      </c>
      <c r="P911" s="8">
        <f t="shared" si="87"/>
        <v>28</v>
      </c>
      <c r="Q911" t="str">
        <f t="shared" si="88"/>
        <v>Utah Jazz</v>
      </c>
      <c r="R911">
        <f t="shared" si="89"/>
        <v>106</v>
      </c>
      <c r="S911" s="3">
        <f t="shared" si="90"/>
        <v>-28</v>
      </c>
    </row>
    <row r="912" spans="1:19" x14ac:dyDescent="0.35">
      <c r="A912" s="1">
        <v>45720</v>
      </c>
      <c r="B912" t="s">
        <v>14</v>
      </c>
      <c r="C912" t="s">
        <v>60</v>
      </c>
      <c r="D912">
        <v>102</v>
      </c>
      <c r="E912" t="s">
        <v>41</v>
      </c>
      <c r="F912">
        <v>115</v>
      </c>
      <c r="G912" t="s">
        <v>69</v>
      </c>
      <c r="I912">
        <v>15513</v>
      </c>
      <c r="J912" t="s">
        <v>92</v>
      </c>
      <c r="K912" t="s">
        <v>162</v>
      </c>
      <c r="M912" t="str">
        <f>Table1[[#This Row],[Winner]]&amp;"/"&amp;Table1[[#This Row],[Lost]]</f>
        <v>Indiana Pacers/Houston Rockets</v>
      </c>
      <c r="N912" t="str">
        <f t="shared" si="85"/>
        <v>Indiana Pacers</v>
      </c>
      <c r="O912">
        <f t="shared" si="86"/>
        <v>115</v>
      </c>
      <c r="P912" s="8">
        <f t="shared" si="87"/>
        <v>13</v>
      </c>
      <c r="Q912" t="str">
        <f t="shared" si="88"/>
        <v>Houston Rockets</v>
      </c>
      <c r="R912">
        <f t="shared" si="89"/>
        <v>102</v>
      </c>
      <c r="S912" s="3">
        <f t="shared" si="90"/>
        <v>-13</v>
      </c>
    </row>
    <row r="913" spans="1:19" x14ac:dyDescent="0.35">
      <c r="A913" s="1">
        <v>45720</v>
      </c>
      <c r="B913" t="s">
        <v>14</v>
      </c>
      <c r="C913" t="s">
        <v>59</v>
      </c>
      <c r="D913">
        <v>114</v>
      </c>
      <c r="E913" t="s">
        <v>43</v>
      </c>
      <c r="F913">
        <v>113</v>
      </c>
      <c r="G913" t="s">
        <v>69</v>
      </c>
      <c r="I913">
        <v>17406</v>
      </c>
      <c r="J913" t="s">
        <v>121</v>
      </c>
      <c r="K913" t="s">
        <v>152</v>
      </c>
      <c r="M913" t="str">
        <f>Table1[[#This Row],[Winner]]&amp;"/"&amp;Table1[[#This Row],[Lost]]</f>
        <v>Toronto Raptors/Orlando Magic</v>
      </c>
      <c r="N913" t="str">
        <f t="shared" si="85"/>
        <v>Toronto Raptors</v>
      </c>
      <c r="O913">
        <f t="shared" si="86"/>
        <v>114</v>
      </c>
      <c r="P913" s="8">
        <f t="shared" si="87"/>
        <v>1</v>
      </c>
      <c r="Q913" t="str">
        <f t="shared" si="88"/>
        <v>Orlando Magic</v>
      </c>
      <c r="R913">
        <f t="shared" si="89"/>
        <v>113</v>
      </c>
      <c r="S913" s="3">
        <f t="shared" si="90"/>
        <v>-1</v>
      </c>
    </row>
    <row r="914" spans="1:19" x14ac:dyDescent="0.35">
      <c r="A914" s="1">
        <v>45720</v>
      </c>
      <c r="B914" t="s">
        <v>12</v>
      </c>
      <c r="C914" t="s">
        <v>44</v>
      </c>
      <c r="D914">
        <v>127</v>
      </c>
      <c r="E914" t="s">
        <v>63</v>
      </c>
      <c r="F914">
        <v>121</v>
      </c>
      <c r="G914" t="s">
        <v>69</v>
      </c>
      <c r="I914">
        <v>16008</v>
      </c>
      <c r="J914" t="s">
        <v>91</v>
      </c>
      <c r="K914" t="s">
        <v>139</v>
      </c>
      <c r="M914" t="str">
        <f>Table1[[#This Row],[Winner]]&amp;"/"&amp;Table1[[#This Row],[Lost]]</f>
        <v>Milwaukee Bucks/Atlanta Hawks</v>
      </c>
      <c r="N914" t="str">
        <f t="shared" si="85"/>
        <v>Milwaukee Bucks</v>
      </c>
      <c r="O914">
        <f t="shared" si="86"/>
        <v>127</v>
      </c>
      <c r="P914" s="8">
        <f t="shared" si="87"/>
        <v>6</v>
      </c>
      <c r="Q914" t="str">
        <f t="shared" si="88"/>
        <v>Atlanta Hawks</v>
      </c>
      <c r="R914">
        <f t="shared" si="89"/>
        <v>121</v>
      </c>
      <c r="S914" s="3">
        <f t="shared" si="90"/>
        <v>-6</v>
      </c>
    </row>
    <row r="915" spans="1:19" x14ac:dyDescent="0.35">
      <c r="A915" s="1">
        <v>45720</v>
      </c>
      <c r="B915" t="s">
        <v>12</v>
      </c>
      <c r="C915" t="s">
        <v>50</v>
      </c>
      <c r="D915">
        <v>114</v>
      </c>
      <c r="E915" t="s">
        <v>39</v>
      </c>
      <c r="F915">
        <v>102</v>
      </c>
      <c r="G915" t="s">
        <v>69</v>
      </c>
      <c r="I915">
        <v>19812</v>
      </c>
      <c r="J915" t="s">
        <v>83</v>
      </c>
      <c r="K915" t="s">
        <v>154</v>
      </c>
      <c r="M915" t="str">
        <f>Table1[[#This Row],[Winner]]&amp;"/"&amp;Table1[[#This Row],[Lost]]</f>
        <v>Golden State Warriors/New York Knicks</v>
      </c>
      <c r="N915" t="str">
        <f t="shared" si="85"/>
        <v>Golden State Warriors</v>
      </c>
      <c r="O915">
        <f t="shared" si="86"/>
        <v>114</v>
      </c>
      <c r="P915" s="8">
        <f t="shared" si="87"/>
        <v>12</v>
      </c>
      <c r="Q915" t="str">
        <f t="shared" si="88"/>
        <v>New York Knicks</v>
      </c>
      <c r="R915">
        <f t="shared" si="89"/>
        <v>102</v>
      </c>
      <c r="S915" s="3">
        <f t="shared" si="90"/>
        <v>-12</v>
      </c>
    </row>
    <row r="916" spans="1:19" x14ac:dyDescent="0.35">
      <c r="A916" s="1">
        <v>45720</v>
      </c>
      <c r="B916" t="s">
        <v>15</v>
      </c>
      <c r="C916" t="s">
        <v>45</v>
      </c>
      <c r="D916">
        <v>139</v>
      </c>
      <c r="E916" t="s">
        <v>47</v>
      </c>
      <c r="F916">
        <v>117</v>
      </c>
      <c r="G916" t="s">
        <v>69</v>
      </c>
      <c r="I916">
        <v>20943</v>
      </c>
      <c r="J916" t="s">
        <v>87</v>
      </c>
      <c r="K916" t="s">
        <v>159</v>
      </c>
      <c r="M916" t="str">
        <f>Table1[[#This Row],[Winner]]&amp;"/"&amp;Table1[[#This Row],[Lost]]</f>
        <v>Cleveland Cavaliers/Chicago Bulls</v>
      </c>
      <c r="N916" t="str">
        <f t="shared" si="85"/>
        <v>Cleveland Cavaliers</v>
      </c>
      <c r="O916">
        <f t="shared" si="86"/>
        <v>139</v>
      </c>
      <c r="P916" s="8">
        <f t="shared" si="87"/>
        <v>22</v>
      </c>
      <c r="Q916" t="str">
        <f t="shared" si="88"/>
        <v>Chicago Bulls</v>
      </c>
      <c r="R916">
        <f t="shared" si="89"/>
        <v>117</v>
      </c>
      <c r="S916" s="3">
        <f t="shared" si="90"/>
        <v>-22</v>
      </c>
    </row>
    <row r="917" spans="1:19" x14ac:dyDescent="0.35">
      <c r="A917" s="1">
        <v>45720</v>
      </c>
      <c r="B917" t="s">
        <v>15</v>
      </c>
      <c r="C917" t="s">
        <v>54</v>
      </c>
      <c r="D917">
        <v>112</v>
      </c>
      <c r="E917" t="s">
        <v>40</v>
      </c>
      <c r="F917">
        <v>126</v>
      </c>
      <c r="G917" t="s">
        <v>69</v>
      </c>
      <c r="I917">
        <v>17297</v>
      </c>
      <c r="J917" t="s">
        <v>80</v>
      </c>
      <c r="K917" t="s">
        <v>158</v>
      </c>
      <c r="M917" t="str">
        <f>Table1[[#This Row],[Winner]]&amp;"/"&amp;Table1[[#This Row],[Lost]]</f>
        <v>Minnesota Timberwolves/Philadelphia 76ers</v>
      </c>
      <c r="N917" t="str">
        <f t="shared" si="85"/>
        <v>Minnesota Timberwolves</v>
      </c>
      <c r="O917">
        <f t="shared" si="86"/>
        <v>126</v>
      </c>
      <c r="P917" s="8">
        <f t="shared" si="87"/>
        <v>14</v>
      </c>
      <c r="Q917" t="str">
        <f t="shared" si="88"/>
        <v>Philadelphia 76ers</v>
      </c>
      <c r="R917">
        <f t="shared" si="89"/>
        <v>112</v>
      </c>
      <c r="S917" s="3">
        <f t="shared" si="90"/>
        <v>-14</v>
      </c>
    </row>
    <row r="918" spans="1:19" x14ac:dyDescent="0.35">
      <c r="A918" s="1">
        <v>45720</v>
      </c>
      <c r="B918" t="s">
        <v>19</v>
      </c>
      <c r="C918" t="s">
        <v>42</v>
      </c>
      <c r="D918">
        <v>113</v>
      </c>
      <c r="E918" t="s">
        <v>52</v>
      </c>
      <c r="F918">
        <v>127</v>
      </c>
      <c r="G918" t="s">
        <v>69</v>
      </c>
      <c r="I918">
        <v>16703</v>
      </c>
      <c r="J918" t="s">
        <v>110</v>
      </c>
      <c r="K918" t="s">
        <v>160</v>
      </c>
      <c r="M918" t="str">
        <f>Table1[[#This Row],[Winner]]&amp;"/"&amp;Table1[[#This Row],[Lost]]</f>
        <v>San Antonio Spurs/Brooklyn Nets</v>
      </c>
      <c r="N918" t="str">
        <f t="shared" si="85"/>
        <v>San Antonio Spurs</v>
      </c>
      <c r="O918">
        <f t="shared" si="86"/>
        <v>127</v>
      </c>
      <c r="P918" s="8">
        <f t="shared" si="87"/>
        <v>14</v>
      </c>
      <c r="Q918" t="str">
        <f t="shared" si="88"/>
        <v>Brooklyn Nets</v>
      </c>
      <c r="R918">
        <f t="shared" si="89"/>
        <v>113</v>
      </c>
      <c r="S918" s="3">
        <f t="shared" si="90"/>
        <v>-14</v>
      </c>
    </row>
    <row r="919" spans="1:19" x14ac:dyDescent="0.35">
      <c r="A919" s="1">
        <v>45720</v>
      </c>
      <c r="B919" t="s">
        <v>13</v>
      </c>
      <c r="C919" t="s">
        <v>57</v>
      </c>
      <c r="D919">
        <v>117</v>
      </c>
      <c r="E919" t="s">
        <v>49</v>
      </c>
      <c r="F919">
        <v>119</v>
      </c>
      <c r="G919" t="s">
        <v>69</v>
      </c>
      <c r="I919">
        <v>17071</v>
      </c>
      <c r="J919" t="s">
        <v>73</v>
      </c>
      <c r="K919" t="s">
        <v>161</v>
      </c>
      <c r="M919" t="str">
        <f>Table1[[#This Row],[Winner]]&amp;"/"&amp;Table1[[#This Row],[Lost]]</f>
        <v>Phoenix Suns/Los Angeles Clippers</v>
      </c>
      <c r="N919" t="str">
        <f t="shared" si="85"/>
        <v>Phoenix Suns</v>
      </c>
      <c r="O919">
        <f t="shared" si="86"/>
        <v>119</v>
      </c>
      <c r="P919" s="8">
        <f t="shared" si="87"/>
        <v>2</v>
      </c>
      <c r="Q919" t="str">
        <f t="shared" si="88"/>
        <v>Los Angeles Clippers</v>
      </c>
      <c r="R919">
        <f t="shared" si="89"/>
        <v>117</v>
      </c>
      <c r="S919" s="3">
        <f t="shared" si="90"/>
        <v>-2</v>
      </c>
    </row>
    <row r="920" spans="1:19" x14ac:dyDescent="0.35">
      <c r="A920" s="1">
        <v>45720</v>
      </c>
      <c r="B920" t="s">
        <v>20</v>
      </c>
      <c r="C920" t="s">
        <v>56</v>
      </c>
      <c r="D920">
        <v>115</v>
      </c>
      <c r="E920" t="s">
        <v>68</v>
      </c>
      <c r="F920">
        <v>136</v>
      </c>
      <c r="G920" t="s">
        <v>69</v>
      </c>
      <c r="I920">
        <v>18997</v>
      </c>
      <c r="J920" t="s">
        <v>84</v>
      </c>
      <c r="K920" t="s">
        <v>137</v>
      </c>
      <c r="M920" t="str">
        <f>Table1[[#This Row],[Winner]]&amp;"/"&amp;Table1[[#This Row],[Lost]]</f>
        <v>Los Angeles Lakers/New Orleans Pelicans</v>
      </c>
      <c r="N920" t="str">
        <f t="shared" si="85"/>
        <v>Los Angeles Lakers</v>
      </c>
      <c r="O920">
        <f t="shared" si="86"/>
        <v>136</v>
      </c>
      <c r="P920" s="8">
        <f t="shared" si="87"/>
        <v>21</v>
      </c>
      <c r="Q920" t="str">
        <f t="shared" si="88"/>
        <v>New Orleans Pelicans</v>
      </c>
      <c r="R920">
        <f t="shared" si="89"/>
        <v>115</v>
      </c>
      <c r="S920" s="3">
        <f t="shared" si="90"/>
        <v>-21</v>
      </c>
    </row>
    <row r="921" spans="1:19" x14ac:dyDescent="0.35">
      <c r="A921" s="1">
        <v>45721</v>
      </c>
      <c r="B921" t="s">
        <v>14</v>
      </c>
      <c r="C921" t="s">
        <v>67</v>
      </c>
      <c r="D921">
        <v>118</v>
      </c>
      <c r="E921" t="s">
        <v>51</v>
      </c>
      <c r="F921">
        <v>128</v>
      </c>
      <c r="G921" t="s">
        <v>69</v>
      </c>
      <c r="I921">
        <v>19156</v>
      </c>
      <c r="J921" t="s">
        <v>110</v>
      </c>
      <c r="K921" t="s">
        <v>136</v>
      </c>
      <c r="M921" t="str">
        <f>Table1[[#This Row],[Winner]]&amp;"/"&amp;Table1[[#This Row],[Lost]]</f>
        <v>Boston Celtics/Portland Trail Blazers</v>
      </c>
      <c r="N921" t="str">
        <f t="shared" si="85"/>
        <v>Boston Celtics</v>
      </c>
      <c r="O921">
        <f t="shared" si="86"/>
        <v>128</v>
      </c>
      <c r="P921" s="8">
        <f t="shared" si="87"/>
        <v>10</v>
      </c>
      <c r="Q921" t="str">
        <f t="shared" si="88"/>
        <v>Portland Trail Blazers</v>
      </c>
      <c r="R921">
        <f t="shared" si="89"/>
        <v>118</v>
      </c>
      <c r="S921" s="3">
        <f t="shared" si="90"/>
        <v>-10</v>
      </c>
    </row>
    <row r="922" spans="1:19" x14ac:dyDescent="0.35">
      <c r="A922" s="1">
        <v>45721</v>
      </c>
      <c r="B922" t="s">
        <v>14</v>
      </c>
      <c r="C922" t="s">
        <v>40</v>
      </c>
      <c r="D922">
        <v>125</v>
      </c>
      <c r="E922" t="s">
        <v>46</v>
      </c>
      <c r="F922">
        <v>110</v>
      </c>
      <c r="G922" t="s">
        <v>69</v>
      </c>
      <c r="I922">
        <v>17578</v>
      </c>
      <c r="J922" t="s">
        <v>84</v>
      </c>
      <c r="K922" t="s">
        <v>156</v>
      </c>
      <c r="M922" t="str">
        <f>Table1[[#This Row],[Winner]]&amp;"/"&amp;Table1[[#This Row],[Lost]]</f>
        <v>Minnesota Timberwolves/Charlotte Hornets</v>
      </c>
      <c r="N922" t="str">
        <f t="shared" si="85"/>
        <v>Minnesota Timberwolves</v>
      </c>
      <c r="O922">
        <f t="shared" si="86"/>
        <v>125</v>
      </c>
      <c r="P922" s="8">
        <f t="shared" si="87"/>
        <v>15</v>
      </c>
      <c r="Q922" t="str">
        <f t="shared" si="88"/>
        <v>Charlotte Hornets</v>
      </c>
      <c r="R922">
        <f t="shared" si="89"/>
        <v>110</v>
      </c>
      <c r="S922" s="3">
        <f t="shared" si="90"/>
        <v>-15</v>
      </c>
    </row>
    <row r="923" spans="1:19" x14ac:dyDescent="0.35">
      <c r="A923" s="1">
        <v>45721</v>
      </c>
      <c r="B923" t="s">
        <v>14</v>
      </c>
      <c r="C923" t="s">
        <v>58</v>
      </c>
      <c r="D923">
        <v>107</v>
      </c>
      <c r="E923" t="s">
        <v>45</v>
      </c>
      <c r="F923">
        <v>112</v>
      </c>
      <c r="G923" t="s">
        <v>69</v>
      </c>
      <c r="I923">
        <v>19432</v>
      </c>
      <c r="J923" t="s">
        <v>94</v>
      </c>
      <c r="K923" t="s">
        <v>153</v>
      </c>
      <c r="M923" t="str">
        <f>Table1[[#This Row],[Winner]]&amp;"/"&amp;Table1[[#This Row],[Lost]]</f>
        <v>Cleveland Cavaliers/Miami Heat</v>
      </c>
      <c r="N923" t="str">
        <f t="shared" si="85"/>
        <v>Cleveland Cavaliers</v>
      </c>
      <c r="O923">
        <f t="shared" si="86"/>
        <v>112</v>
      </c>
      <c r="P923" s="8">
        <f t="shared" si="87"/>
        <v>5</v>
      </c>
      <c r="Q923" t="str">
        <f t="shared" si="88"/>
        <v>Miami Heat</v>
      </c>
      <c r="R923">
        <f t="shared" si="89"/>
        <v>107</v>
      </c>
      <c r="S923" s="3">
        <f t="shared" si="90"/>
        <v>-5</v>
      </c>
    </row>
    <row r="924" spans="1:19" x14ac:dyDescent="0.35">
      <c r="A924" s="1">
        <v>45721</v>
      </c>
      <c r="B924" t="s">
        <v>14</v>
      </c>
      <c r="C924" t="s">
        <v>66</v>
      </c>
      <c r="D924">
        <v>122</v>
      </c>
      <c r="E924" t="s">
        <v>64</v>
      </c>
      <c r="F924">
        <v>125</v>
      </c>
      <c r="G924" t="s">
        <v>69</v>
      </c>
      <c r="I924">
        <v>14761</v>
      </c>
      <c r="J924" t="s">
        <v>79</v>
      </c>
      <c r="K924" t="s">
        <v>148</v>
      </c>
      <c r="M924" t="str">
        <f>Table1[[#This Row],[Winner]]&amp;"/"&amp;Table1[[#This Row],[Lost]]</f>
        <v>Washington Wizards/Utah Jazz</v>
      </c>
      <c r="N924" t="str">
        <f t="shared" si="85"/>
        <v>Washington Wizards</v>
      </c>
      <c r="O924">
        <f t="shared" si="86"/>
        <v>125</v>
      </c>
      <c r="P924" s="8">
        <f t="shared" si="87"/>
        <v>3</v>
      </c>
      <c r="Q924" t="str">
        <f t="shared" si="88"/>
        <v>Utah Jazz</v>
      </c>
      <c r="R924">
        <f t="shared" si="89"/>
        <v>122</v>
      </c>
      <c r="S924" s="3">
        <f t="shared" si="90"/>
        <v>-3</v>
      </c>
    </row>
    <row r="925" spans="1:19" x14ac:dyDescent="0.35">
      <c r="A925" s="1">
        <v>45721</v>
      </c>
      <c r="B925" t="s">
        <v>15</v>
      </c>
      <c r="C925" t="s">
        <v>61</v>
      </c>
      <c r="D925">
        <v>107</v>
      </c>
      <c r="E925" t="s">
        <v>44</v>
      </c>
      <c r="F925">
        <v>137</v>
      </c>
      <c r="G925" t="s">
        <v>69</v>
      </c>
      <c r="I925">
        <v>17341</v>
      </c>
      <c r="J925" t="s">
        <v>103</v>
      </c>
      <c r="K925" t="s">
        <v>155</v>
      </c>
      <c r="M925" t="str">
        <f>Table1[[#This Row],[Winner]]&amp;"/"&amp;Table1[[#This Row],[Lost]]</f>
        <v>Milwaukee Bucks/Dallas Mavericks</v>
      </c>
      <c r="N925" t="str">
        <f t="shared" si="85"/>
        <v>Milwaukee Bucks</v>
      </c>
      <c r="O925">
        <f t="shared" si="86"/>
        <v>137</v>
      </c>
      <c r="P925" s="8">
        <f t="shared" si="87"/>
        <v>30</v>
      </c>
      <c r="Q925" t="str">
        <f t="shared" si="88"/>
        <v>Dallas Mavericks</v>
      </c>
      <c r="R925">
        <f t="shared" si="89"/>
        <v>107</v>
      </c>
      <c r="S925" s="3">
        <f t="shared" si="90"/>
        <v>-30</v>
      </c>
    </row>
    <row r="926" spans="1:19" x14ac:dyDescent="0.35">
      <c r="A926" s="1">
        <v>45721</v>
      </c>
      <c r="B926" t="s">
        <v>16</v>
      </c>
      <c r="C926" t="s">
        <v>62</v>
      </c>
      <c r="D926">
        <v>110</v>
      </c>
      <c r="E926" t="s">
        <v>65</v>
      </c>
      <c r="F926">
        <v>116</v>
      </c>
      <c r="G926" t="s">
        <v>69</v>
      </c>
      <c r="I926">
        <v>19618</v>
      </c>
      <c r="J926" t="s">
        <v>78</v>
      </c>
      <c r="K926" t="s">
        <v>151</v>
      </c>
      <c r="M926" t="str">
        <f>Table1[[#This Row],[Winner]]&amp;"/"&amp;Table1[[#This Row],[Lost]]</f>
        <v>Denver Nuggets/Sacramento Kings</v>
      </c>
      <c r="N926" t="str">
        <f t="shared" si="85"/>
        <v>Denver Nuggets</v>
      </c>
      <c r="O926">
        <f t="shared" si="86"/>
        <v>116</v>
      </c>
      <c r="P926" s="8">
        <f t="shared" si="87"/>
        <v>6</v>
      </c>
      <c r="Q926" t="str">
        <f t="shared" si="88"/>
        <v>Sacramento Kings</v>
      </c>
      <c r="R926">
        <f t="shared" si="89"/>
        <v>110</v>
      </c>
      <c r="S926" s="3">
        <f t="shared" si="90"/>
        <v>-6</v>
      </c>
    </row>
    <row r="927" spans="1:19" x14ac:dyDescent="0.35">
      <c r="A927" s="1">
        <v>45721</v>
      </c>
      <c r="B927" t="s">
        <v>17</v>
      </c>
      <c r="C927" t="s">
        <v>53</v>
      </c>
      <c r="D927">
        <v>120</v>
      </c>
      <c r="E927" t="s">
        <v>48</v>
      </c>
      <c r="F927">
        <v>103</v>
      </c>
      <c r="G927" t="s">
        <v>69</v>
      </c>
      <c r="I927">
        <v>16723</v>
      </c>
      <c r="J927" t="s">
        <v>73</v>
      </c>
      <c r="K927" t="s">
        <v>157</v>
      </c>
      <c r="M927" t="str">
        <f>Table1[[#This Row],[Winner]]&amp;"/"&amp;Table1[[#This Row],[Lost]]</f>
        <v>Oklahoma City Thunder/Memphis Grizzlies</v>
      </c>
      <c r="N927" t="str">
        <f t="shared" si="85"/>
        <v>Oklahoma City Thunder</v>
      </c>
      <c r="O927">
        <f t="shared" si="86"/>
        <v>120</v>
      </c>
      <c r="P927" s="8">
        <f t="shared" si="87"/>
        <v>17</v>
      </c>
      <c r="Q927" t="str">
        <f t="shared" si="88"/>
        <v>Memphis Grizzlies</v>
      </c>
      <c r="R927">
        <f t="shared" si="89"/>
        <v>103</v>
      </c>
      <c r="S927" s="3">
        <f t="shared" si="90"/>
        <v>-17</v>
      </c>
    </row>
    <row r="928" spans="1:19" x14ac:dyDescent="0.35">
      <c r="A928" s="1">
        <v>45721</v>
      </c>
      <c r="B928" t="s">
        <v>20</v>
      </c>
      <c r="C928" t="s">
        <v>55</v>
      </c>
      <c r="D928">
        <v>115</v>
      </c>
      <c r="E928" t="s">
        <v>57</v>
      </c>
      <c r="F928">
        <v>123</v>
      </c>
      <c r="G928" t="s">
        <v>69</v>
      </c>
      <c r="I928">
        <v>17927</v>
      </c>
      <c r="J928" t="s">
        <v>109</v>
      </c>
      <c r="K928" t="s">
        <v>146</v>
      </c>
      <c r="M928" t="str">
        <f>Table1[[#This Row],[Winner]]&amp;"/"&amp;Table1[[#This Row],[Lost]]</f>
        <v>Los Angeles Clippers/Detroit Pistons</v>
      </c>
      <c r="N928" t="str">
        <f t="shared" si="85"/>
        <v>Los Angeles Clippers</v>
      </c>
      <c r="O928">
        <f t="shared" si="86"/>
        <v>123</v>
      </c>
      <c r="P928" s="8">
        <f t="shared" si="87"/>
        <v>8</v>
      </c>
      <c r="Q928" t="str">
        <f t="shared" si="88"/>
        <v>Detroit Pistons</v>
      </c>
      <c r="R928">
        <f t="shared" si="89"/>
        <v>115</v>
      </c>
      <c r="S928" s="3">
        <f t="shared" si="90"/>
        <v>-8</v>
      </c>
    </row>
    <row r="929" spans="1:19" x14ac:dyDescent="0.35">
      <c r="A929" s="1">
        <v>45722</v>
      </c>
      <c r="B929" t="s">
        <v>14</v>
      </c>
      <c r="C929" t="s">
        <v>47</v>
      </c>
      <c r="D929">
        <v>125</v>
      </c>
      <c r="E929" t="s">
        <v>43</v>
      </c>
      <c r="F929">
        <v>123</v>
      </c>
      <c r="G929" t="s">
        <v>69</v>
      </c>
      <c r="I929">
        <v>17717</v>
      </c>
      <c r="J929" t="s">
        <v>101</v>
      </c>
      <c r="K929" t="s">
        <v>152</v>
      </c>
      <c r="M929" t="str">
        <f>Table1[[#This Row],[Winner]]&amp;"/"&amp;Table1[[#This Row],[Lost]]</f>
        <v>Chicago Bulls/Orlando Magic</v>
      </c>
      <c r="N929" t="str">
        <f t="shared" si="85"/>
        <v>Chicago Bulls</v>
      </c>
      <c r="O929">
        <f t="shared" si="86"/>
        <v>125</v>
      </c>
      <c r="P929" s="8">
        <f t="shared" si="87"/>
        <v>2</v>
      </c>
      <c r="Q929" t="str">
        <f t="shared" si="88"/>
        <v>Orlando Magic</v>
      </c>
      <c r="R929">
        <f t="shared" si="89"/>
        <v>123</v>
      </c>
      <c r="S929" s="3">
        <f t="shared" si="90"/>
        <v>-2</v>
      </c>
    </row>
    <row r="930" spans="1:19" x14ac:dyDescent="0.35">
      <c r="A930" s="1">
        <v>45722</v>
      </c>
      <c r="B930" t="s">
        <v>12</v>
      </c>
      <c r="C930" t="s">
        <v>41</v>
      </c>
      <c r="D930">
        <v>118</v>
      </c>
      <c r="E930" t="s">
        <v>63</v>
      </c>
      <c r="F930">
        <v>124</v>
      </c>
      <c r="G930" t="s">
        <v>69</v>
      </c>
      <c r="I930">
        <v>15656</v>
      </c>
      <c r="J930" t="s">
        <v>109</v>
      </c>
      <c r="K930" t="s">
        <v>139</v>
      </c>
      <c r="M930" t="str">
        <f>Table1[[#This Row],[Winner]]&amp;"/"&amp;Table1[[#This Row],[Lost]]</f>
        <v>Atlanta Hawks/Indiana Pacers</v>
      </c>
      <c r="N930" t="str">
        <f t="shared" si="85"/>
        <v>Atlanta Hawks</v>
      </c>
      <c r="O930">
        <f t="shared" si="86"/>
        <v>124</v>
      </c>
      <c r="P930" s="8">
        <f t="shared" si="87"/>
        <v>6</v>
      </c>
      <c r="Q930" t="str">
        <f t="shared" si="88"/>
        <v>Indiana Pacers</v>
      </c>
      <c r="R930">
        <f t="shared" si="89"/>
        <v>118</v>
      </c>
      <c r="S930" s="3">
        <f t="shared" si="90"/>
        <v>-6</v>
      </c>
    </row>
    <row r="931" spans="1:19" x14ac:dyDescent="0.35">
      <c r="A931" s="1">
        <v>45722</v>
      </c>
      <c r="B931" t="s">
        <v>12</v>
      </c>
      <c r="C931" t="s">
        <v>54</v>
      </c>
      <c r="D931">
        <v>105</v>
      </c>
      <c r="E931" t="s">
        <v>51</v>
      </c>
      <c r="F931">
        <v>123</v>
      </c>
      <c r="G931" t="s">
        <v>69</v>
      </c>
      <c r="I931">
        <v>19156</v>
      </c>
      <c r="J931" t="s">
        <v>91</v>
      </c>
      <c r="K931" t="s">
        <v>136</v>
      </c>
      <c r="M931" t="str">
        <f>Table1[[#This Row],[Winner]]&amp;"/"&amp;Table1[[#This Row],[Lost]]</f>
        <v>Boston Celtics/Philadelphia 76ers</v>
      </c>
      <c r="N931" t="str">
        <f t="shared" si="85"/>
        <v>Boston Celtics</v>
      </c>
      <c r="O931">
        <f t="shared" si="86"/>
        <v>123</v>
      </c>
      <c r="P931" s="8">
        <f t="shared" si="87"/>
        <v>18</v>
      </c>
      <c r="Q931" t="str">
        <f t="shared" si="88"/>
        <v>Philadelphia 76ers</v>
      </c>
      <c r="R931">
        <f t="shared" si="89"/>
        <v>105</v>
      </c>
      <c r="S931" s="3">
        <f t="shared" si="90"/>
        <v>-18</v>
      </c>
    </row>
    <row r="932" spans="1:19" x14ac:dyDescent="0.35">
      <c r="A932" s="1">
        <v>45722</v>
      </c>
      <c r="B932" t="s">
        <v>12</v>
      </c>
      <c r="C932" t="s">
        <v>50</v>
      </c>
      <c r="D932">
        <v>121</v>
      </c>
      <c r="E932" t="s">
        <v>42</v>
      </c>
      <c r="F932">
        <v>119</v>
      </c>
      <c r="G932" t="s">
        <v>69</v>
      </c>
      <c r="I932">
        <v>18413</v>
      </c>
      <c r="J932" t="s">
        <v>118</v>
      </c>
      <c r="K932" t="s">
        <v>163</v>
      </c>
      <c r="M932" t="str">
        <f>Table1[[#This Row],[Winner]]&amp;"/"&amp;Table1[[#This Row],[Lost]]</f>
        <v>Golden State Warriors/Brooklyn Nets</v>
      </c>
      <c r="N932" t="str">
        <f t="shared" si="85"/>
        <v>Golden State Warriors</v>
      </c>
      <c r="O932">
        <f t="shared" si="86"/>
        <v>121</v>
      </c>
      <c r="P932" s="8">
        <f t="shared" si="87"/>
        <v>2</v>
      </c>
      <c r="Q932" t="str">
        <f t="shared" si="88"/>
        <v>Brooklyn Nets</v>
      </c>
      <c r="R932">
        <f t="shared" si="89"/>
        <v>119</v>
      </c>
      <c r="S932" s="3">
        <f t="shared" si="90"/>
        <v>-2</v>
      </c>
    </row>
    <row r="933" spans="1:19" x14ac:dyDescent="0.35">
      <c r="A933" s="1">
        <v>45722</v>
      </c>
      <c r="B933" t="s">
        <v>15</v>
      </c>
      <c r="C933" t="s">
        <v>60</v>
      </c>
      <c r="D933">
        <v>109</v>
      </c>
      <c r="E933" t="s">
        <v>56</v>
      </c>
      <c r="F933">
        <v>97</v>
      </c>
      <c r="G933" t="s">
        <v>69</v>
      </c>
      <c r="I933">
        <v>17636</v>
      </c>
      <c r="J933" t="s">
        <v>87</v>
      </c>
      <c r="K933" t="s">
        <v>144</v>
      </c>
      <c r="M933" t="str">
        <f>Table1[[#This Row],[Winner]]&amp;"/"&amp;Table1[[#This Row],[Lost]]</f>
        <v>Houston Rockets/New Orleans Pelicans</v>
      </c>
      <c r="N933" t="str">
        <f t="shared" si="85"/>
        <v>Houston Rockets</v>
      </c>
      <c r="O933">
        <f t="shared" si="86"/>
        <v>109</v>
      </c>
      <c r="P933" s="8">
        <f t="shared" si="87"/>
        <v>12</v>
      </c>
      <c r="Q933" t="str">
        <f t="shared" si="88"/>
        <v>New Orleans Pelicans</v>
      </c>
      <c r="R933">
        <f t="shared" si="89"/>
        <v>97</v>
      </c>
      <c r="S933" s="3">
        <f t="shared" si="90"/>
        <v>-12</v>
      </c>
    </row>
    <row r="934" spans="1:19" x14ac:dyDescent="0.35">
      <c r="A934" s="1">
        <v>45722</v>
      </c>
      <c r="B934" t="s">
        <v>13</v>
      </c>
      <c r="C934" t="s">
        <v>39</v>
      </c>
      <c r="D934">
        <v>109</v>
      </c>
      <c r="E934" t="s">
        <v>68</v>
      </c>
      <c r="F934">
        <v>113</v>
      </c>
      <c r="G934" t="s">
        <v>69</v>
      </c>
      <c r="H934" t="s">
        <v>70</v>
      </c>
      <c r="I934">
        <v>18997</v>
      </c>
      <c r="J934" t="s">
        <v>93</v>
      </c>
      <c r="K934" t="s">
        <v>137</v>
      </c>
      <c r="M934" t="str">
        <f>Table1[[#This Row],[Winner]]&amp;"/"&amp;Table1[[#This Row],[Lost]]</f>
        <v>Los Angeles Lakers/New York Knicks</v>
      </c>
      <c r="N934" t="str">
        <f t="shared" si="85"/>
        <v>Los Angeles Lakers</v>
      </c>
      <c r="O934">
        <f t="shared" si="86"/>
        <v>113</v>
      </c>
      <c r="P934" s="8">
        <f t="shared" si="87"/>
        <v>4</v>
      </c>
      <c r="Q934" t="str">
        <f t="shared" si="88"/>
        <v>New York Knicks</v>
      </c>
      <c r="R934">
        <f t="shared" si="89"/>
        <v>109</v>
      </c>
      <c r="S934" s="3">
        <f t="shared" si="90"/>
        <v>-4</v>
      </c>
    </row>
    <row r="935" spans="1:19" x14ac:dyDescent="0.35">
      <c r="A935" s="1">
        <v>45723</v>
      </c>
      <c r="B935" t="s">
        <v>14</v>
      </c>
      <c r="C935" t="s">
        <v>45</v>
      </c>
      <c r="D935">
        <v>118</v>
      </c>
      <c r="E935" t="s">
        <v>46</v>
      </c>
      <c r="F935">
        <v>117</v>
      </c>
      <c r="G935" t="s">
        <v>69</v>
      </c>
      <c r="I935">
        <v>19296</v>
      </c>
      <c r="J935" t="s">
        <v>123</v>
      </c>
      <c r="K935" t="s">
        <v>156</v>
      </c>
      <c r="M935" t="str">
        <f>Table1[[#This Row],[Winner]]&amp;"/"&amp;Table1[[#This Row],[Lost]]</f>
        <v>Cleveland Cavaliers/Charlotte Hornets</v>
      </c>
      <c r="N935" t="str">
        <f t="shared" si="85"/>
        <v>Cleveland Cavaliers</v>
      </c>
      <c r="O935">
        <f t="shared" si="86"/>
        <v>118</v>
      </c>
      <c r="P935" s="8">
        <f t="shared" si="87"/>
        <v>1</v>
      </c>
      <c r="Q935" t="str">
        <f t="shared" si="88"/>
        <v>Charlotte Hornets</v>
      </c>
      <c r="R935">
        <f t="shared" si="89"/>
        <v>117</v>
      </c>
      <c r="S935" s="3">
        <f t="shared" si="90"/>
        <v>-1</v>
      </c>
    </row>
    <row r="936" spans="1:19" x14ac:dyDescent="0.35">
      <c r="A936" s="1">
        <v>45723</v>
      </c>
      <c r="B936" t="s">
        <v>12</v>
      </c>
      <c r="C936" t="s">
        <v>48</v>
      </c>
      <c r="D936">
        <v>122</v>
      </c>
      <c r="E936" t="s">
        <v>61</v>
      </c>
      <c r="F936">
        <v>111</v>
      </c>
      <c r="G936" t="s">
        <v>69</v>
      </c>
      <c r="I936">
        <v>20010</v>
      </c>
      <c r="J936" t="s">
        <v>91</v>
      </c>
      <c r="K936" t="s">
        <v>149</v>
      </c>
      <c r="M936" t="str">
        <f>Table1[[#This Row],[Winner]]&amp;"/"&amp;Table1[[#This Row],[Lost]]</f>
        <v>Memphis Grizzlies/Dallas Mavericks</v>
      </c>
      <c r="N936" t="str">
        <f t="shared" si="85"/>
        <v>Memphis Grizzlies</v>
      </c>
      <c r="O936">
        <f t="shared" si="86"/>
        <v>122</v>
      </c>
      <c r="P936" s="8">
        <f t="shared" si="87"/>
        <v>11</v>
      </c>
      <c r="Q936" t="str">
        <f t="shared" si="88"/>
        <v>Dallas Mavericks</v>
      </c>
      <c r="R936">
        <f t="shared" si="89"/>
        <v>111</v>
      </c>
      <c r="S936" s="3">
        <f t="shared" si="90"/>
        <v>-11</v>
      </c>
    </row>
    <row r="937" spans="1:19" x14ac:dyDescent="0.35">
      <c r="A937" s="1">
        <v>45723</v>
      </c>
      <c r="B937" t="s">
        <v>12</v>
      </c>
      <c r="C937" t="s">
        <v>66</v>
      </c>
      <c r="D937">
        <v>109</v>
      </c>
      <c r="E937" t="s">
        <v>59</v>
      </c>
      <c r="F937">
        <v>118</v>
      </c>
      <c r="G937" t="s">
        <v>69</v>
      </c>
      <c r="I937">
        <v>18258</v>
      </c>
      <c r="J937" t="s">
        <v>94</v>
      </c>
      <c r="K937" t="s">
        <v>142</v>
      </c>
      <c r="M937" t="str">
        <f>Table1[[#This Row],[Winner]]&amp;"/"&amp;Table1[[#This Row],[Lost]]</f>
        <v>Toronto Raptors/Utah Jazz</v>
      </c>
      <c r="N937" t="str">
        <f t="shared" si="85"/>
        <v>Toronto Raptors</v>
      </c>
      <c r="O937">
        <f t="shared" si="86"/>
        <v>118</v>
      </c>
      <c r="P937" s="8">
        <f t="shared" si="87"/>
        <v>9</v>
      </c>
      <c r="Q937" t="str">
        <f t="shared" si="88"/>
        <v>Utah Jazz</v>
      </c>
      <c r="R937">
        <f t="shared" si="89"/>
        <v>109</v>
      </c>
      <c r="S937" s="3">
        <f t="shared" si="90"/>
        <v>-9</v>
      </c>
    </row>
    <row r="938" spans="1:19" x14ac:dyDescent="0.35">
      <c r="A938" s="1">
        <v>45723</v>
      </c>
      <c r="B938" t="s">
        <v>15</v>
      </c>
      <c r="C938" t="s">
        <v>40</v>
      </c>
      <c r="D938">
        <v>106</v>
      </c>
      <c r="E938" t="s">
        <v>58</v>
      </c>
      <c r="F938">
        <v>104</v>
      </c>
      <c r="G938" t="s">
        <v>69</v>
      </c>
      <c r="I938">
        <v>19700</v>
      </c>
      <c r="J938" t="s">
        <v>80</v>
      </c>
      <c r="K938" t="s">
        <v>140</v>
      </c>
      <c r="M938" t="str">
        <f>Table1[[#This Row],[Winner]]&amp;"/"&amp;Table1[[#This Row],[Lost]]</f>
        <v>Minnesota Timberwolves/Miami Heat</v>
      </c>
      <c r="N938" t="str">
        <f t="shared" si="85"/>
        <v>Minnesota Timberwolves</v>
      </c>
      <c r="O938">
        <f t="shared" si="86"/>
        <v>106</v>
      </c>
      <c r="P938" s="8">
        <f t="shared" si="87"/>
        <v>2</v>
      </c>
      <c r="Q938" t="str">
        <f t="shared" si="88"/>
        <v>Miami Heat</v>
      </c>
      <c r="R938">
        <f t="shared" si="89"/>
        <v>104</v>
      </c>
      <c r="S938" s="3">
        <f t="shared" si="90"/>
        <v>-2</v>
      </c>
    </row>
    <row r="939" spans="1:19" x14ac:dyDescent="0.35">
      <c r="A939" s="1">
        <v>45723</v>
      </c>
      <c r="B939" t="s">
        <v>15</v>
      </c>
      <c r="C939" t="s">
        <v>67</v>
      </c>
      <c r="D939">
        <v>89</v>
      </c>
      <c r="E939" t="s">
        <v>53</v>
      </c>
      <c r="F939">
        <v>107</v>
      </c>
      <c r="G939" t="s">
        <v>69</v>
      </c>
      <c r="I939">
        <v>17911</v>
      </c>
      <c r="J939" t="s">
        <v>89</v>
      </c>
      <c r="K939" t="s">
        <v>164</v>
      </c>
      <c r="M939" t="str">
        <f>Table1[[#This Row],[Winner]]&amp;"/"&amp;Table1[[#This Row],[Lost]]</f>
        <v>Oklahoma City Thunder/Portland Trail Blazers</v>
      </c>
      <c r="N939" t="str">
        <f t="shared" si="85"/>
        <v>Oklahoma City Thunder</v>
      </c>
      <c r="O939">
        <f t="shared" si="86"/>
        <v>107</v>
      </c>
      <c r="P939" s="8">
        <f t="shared" si="87"/>
        <v>18</v>
      </c>
      <c r="Q939" t="str">
        <f t="shared" si="88"/>
        <v>Portland Trail Blazers</v>
      </c>
      <c r="R939">
        <f t="shared" si="89"/>
        <v>89</v>
      </c>
      <c r="S939" s="3">
        <f t="shared" si="90"/>
        <v>-18</v>
      </c>
    </row>
    <row r="940" spans="1:19" x14ac:dyDescent="0.35">
      <c r="A940" s="1">
        <v>45723</v>
      </c>
      <c r="B940" t="s">
        <v>13</v>
      </c>
      <c r="C940" t="s">
        <v>49</v>
      </c>
      <c r="D940">
        <v>141</v>
      </c>
      <c r="E940" t="s">
        <v>65</v>
      </c>
      <c r="F940">
        <v>149</v>
      </c>
      <c r="G940" t="s">
        <v>69</v>
      </c>
      <c r="H940" t="s">
        <v>70</v>
      </c>
      <c r="I940">
        <v>19808</v>
      </c>
      <c r="J940" t="s">
        <v>123</v>
      </c>
      <c r="K940" t="s">
        <v>151</v>
      </c>
      <c r="M940" t="str">
        <f>Table1[[#This Row],[Winner]]&amp;"/"&amp;Table1[[#This Row],[Lost]]</f>
        <v>Denver Nuggets/Phoenix Suns</v>
      </c>
      <c r="N940" t="str">
        <f t="shared" si="85"/>
        <v>Denver Nuggets</v>
      </c>
      <c r="O940">
        <f t="shared" si="86"/>
        <v>149</v>
      </c>
      <c r="P940" s="8">
        <f t="shared" si="87"/>
        <v>8</v>
      </c>
      <c r="Q940" t="str">
        <f t="shared" si="88"/>
        <v>Phoenix Suns</v>
      </c>
      <c r="R940">
        <f t="shared" si="89"/>
        <v>141</v>
      </c>
      <c r="S940" s="3">
        <f t="shared" si="90"/>
        <v>-8</v>
      </c>
    </row>
    <row r="941" spans="1:19" x14ac:dyDescent="0.35">
      <c r="A941" s="1">
        <v>45723</v>
      </c>
      <c r="B941" t="s">
        <v>13</v>
      </c>
      <c r="C941" t="s">
        <v>52</v>
      </c>
      <c r="D941">
        <v>109</v>
      </c>
      <c r="E941" t="s">
        <v>62</v>
      </c>
      <c r="F941">
        <v>127</v>
      </c>
      <c r="G941" t="s">
        <v>69</v>
      </c>
      <c r="I941">
        <v>18332</v>
      </c>
      <c r="J941" t="s">
        <v>91</v>
      </c>
      <c r="K941" t="s">
        <v>150</v>
      </c>
      <c r="M941" t="str">
        <f>Table1[[#This Row],[Winner]]&amp;"/"&amp;Table1[[#This Row],[Lost]]</f>
        <v>Sacramento Kings/San Antonio Spurs</v>
      </c>
      <c r="N941" t="str">
        <f t="shared" si="85"/>
        <v>Sacramento Kings</v>
      </c>
      <c r="O941">
        <f t="shared" si="86"/>
        <v>127</v>
      </c>
      <c r="P941" s="8">
        <f t="shared" si="87"/>
        <v>18</v>
      </c>
      <c r="Q941" t="str">
        <f t="shared" si="88"/>
        <v>San Antonio Spurs</v>
      </c>
      <c r="R941">
        <f t="shared" si="89"/>
        <v>109</v>
      </c>
      <c r="S941" s="3">
        <f t="shared" si="90"/>
        <v>-18</v>
      </c>
    </row>
    <row r="942" spans="1:19" x14ac:dyDescent="0.35">
      <c r="A942" s="1">
        <v>45723</v>
      </c>
      <c r="B942" t="s">
        <v>20</v>
      </c>
      <c r="C942" t="s">
        <v>39</v>
      </c>
      <c r="D942">
        <v>95</v>
      </c>
      <c r="E942" t="s">
        <v>57</v>
      </c>
      <c r="F942">
        <v>105</v>
      </c>
      <c r="G942" t="s">
        <v>69</v>
      </c>
      <c r="I942">
        <v>17927</v>
      </c>
      <c r="J942" t="s">
        <v>91</v>
      </c>
      <c r="K942" t="s">
        <v>146</v>
      </c>
      <c r="M942" t="str">
        <f>Table1[[#This Row],[Winner]]&amp;"/"&amp;Table1[[#This Row],[Lost]]</f>
        <v>Los Angeles Clippers/New York Knicks</v>
      </c>
      <c r="N942" t="str">
        <f t="shared" si="85"/>
        <v>Los Angeles Clippers</v>
      </c>
      <c r="O942">
        <f t="shared" si="86"/>
        <v>105</v>
      </c>
      <c r="P942" s="8">
        <f t="shared" si="87"/>
        <v>10</v>
      </c>
      <c r="Q942" t="str">
        <f t="shared" si="88"/>
        <v>New York Knicks</v>
      </c>
      <c r="R942">
        <f t="shared" si="89"/>
        <v>95</v>
      </c>
      <c r="S942" s="3">
        <f t="shared" si="90"/>
        <v>-10</v>
      </c>
    </row>
    <row r="943" spans="1:19" x14ac:dyDescent="0.35">
      <c r="A943" s="1">
        <v>45724</v>
      </c>
      <c r="B943" t="s">
        <v>22</v>
      </c>
      <c r="C943" t="s">
        <v>42</v>
      </c>
      <c r="D943">
        <v>102</v>
      </c>
      <c r="E943" t="s">
        <v>46</v>
      </c>
      <c r="F943">
        <v>105</v>
      </c>
      <c r="G943" t="s">
        <v>69</v>
      </c>
      <c r="I943">
        <v>18652</v>
      </c>
      <c r="J943" t="s">
        <v>80</v>
      </c>
      <c r="K943" t="s">
        <v>156</v>
      </c>
      <c r="M943" t="str">
        <f>Table1[[#This Row],[Winner]]&amp;"/"&amp;Table1[[#This Row],[Lost]]</f>
        <v>Charlotte Hornets/Brooklyn Nets</v>
      </c>
      <c r="N943" t="str">
        <f t="shared" si="85"/>
        <v>Charlotte Hornets</v>
      </c>
      <c r="O943">
        <f t="shared" si="86"/>
        <v>105</v>
      </c>
      <c r="P943" s="8">
        <f t="shared" si="87"/>
        <v>3</v>
      </c>
      <c r="Q943" t="str">
        <f t="shared" si="88"/>
        <v>Brooklyn Nets</v>
      </c>
      <c r="R943">
        <f t="shared" si="89"/>
        <v>102</v>
      </c>
      <c r="S943" s="3">
        <f t="shared" si="90"/>
        <v>-3</v>
      </c>
    </row>
    <row r="944" spans="1:19" x14ac:dyDescent="0.35">
      <c r="A944" s="1">
        <v>45724</v>
      </c>
      <c r="B944" t="s">
        <v>14</v>
      </c>
      <c r="C944" t="s">
        <v>56</v>
      </c>
      <c r="D944">
        <v>117</v>
      </c>
      <c r="E944" t="s">
        <v>60</v>
      </c>
      <c r="F944">
        <v>146</v>
      </c>
      <c r="G944" t="s">
        <v>69</v>
      </c>
      <c r="I944">
        <v>18055</v>
      </c>
      <c r="J944" t="s">
        <v>112</v>
      </c>
      <c r="K944" t="s">
        <v>143</v>
      </c>
      <c r="M944" t="str">
        <f>Table1[[#This Row],[Winner]]&amp;"/"&amp;Table1[[#This Row],[Lost]]</f>
        <v>Houston Rockets/New Orleans Pelicans</v>
      </c>
      <c r="N944" t="str">
        <f t="shared" si="85"/>
        <v>Houston Rockets</v>
      </c>
      <c r="O944">
        <f t="shared" si="86"/>
        <v>146</v>
      </c>
      <c r="P944" s="8">
        <f t="shared" si="87"/>
        <v>29</v>
      </c>
      <c r="Q944" t="str">
        <f t="shared" si="88"/>
        <v>New Orleans Pelicans</v>
      </c>
      <c r="R944">
        <f t="shared" si="89"/>
        <v>117</v>
      </c>
      <c r="S944" s="3">
        <f t="shared" si="90"/>
        <v>-29</v>
      </c>
    </row>
    <row r="945" spans="1:19" x14ac:dyDescent="0.35">
      <c r="A945" s="1">
        <v>45724</v>
      </c>
      <c r="B945" t="s">
        <v>12</v>
      </c>
      <c r="C945" t="s">
        <v>41</v>
      </c>
      <c r="D945">
        <v>118</v>
      </c>
      <c r="E945" t="s">
        <v>63</v>
      </c>
      <c r="F945">
        <v>120</v>
      </c>
      <c r="G945" t="s">
        <v>69</v>
      </c>
      <c r="I945">
        <v>17057</v>
      </c>
      <c r="J945" t="s">
        <v>86</v>
      </c>
      <c r="K945" t="s">
        <v>139</v>
      </c>
      <c r="M945" t="str">
        <f>Table1[[#This Row],[Winner]]&amp;"/"&amp;Table1[[#This Row],[Lost]]</f>
        <v>Atlanta Hawks/Indiana Pacers</v>
      </c>
      <c r="N945" t="str">
        <f t="shared" si="85"/>
        <v>Atlanta Hawks</v>
      </c>
      <c r="O945">
        <f t="shared" si="86"/>
        <v>120</v>
      </c>
      <c r="P945" s="8">
        <f t="shared" si="87"/>
        <v>2</v>
      </c>
      <c r="Q945" t="str">
        <f t="shared" si="88"/>
        <v>Indiana Pacers</v>
      </c>
      <c r="R945">
        <f t="shared" si="89"/>
        <v>118</v>
      </c>
      <c r="S945" s="3">
        <f t="shared" si="90"/>
        <v>-2</v>
      </c>
    </row>
    <row r="946" spans="1:19" x14ac:dyDescent="0.35">
      <c r="A946" s="1">
        <v>45724</v>
      </c>
      <c r="B946" t="s">
        <v>12</v>
      </c>
      <c r="C946" t="s">
        <v>64</v>
      </c>
      <c r="D946">
        <v>118</v>
      </c>
      <c r="E946" t="s">
        <v>59</v>
      </c>
      <c r="F946">
        <v>117</v>
      </c>
      <c r="G946" t="s">
        <v>69</v>
      </c>
      <c r="I946">
        <v>19042</v>
      </c>
      <c r="J946" t="s">
        <v>94</v>
      </c>
      <c r="K946" t="s">
        <v>142</v>
      </c>
      <c r="M946" t="str">
        <f>Table1[[#This Row],[Winner]]&amp;"/"&amp;Table1[[#This Row],[Lost]]</f>
        <v>Washington Wizards/Toronto Raptors</v>
      </c>
      <c r="N946" t="str">
        <f t="shared" si="85"/>
        <v>Washington Wizards</v>
      </c>
      <c r="O946">
        <f t="shared" si="86"/>
        <v>118</v>
      </c>
      <c r="P946" s="8">
        <f t="shared" si="87"/>
        <v>1</v>
      </c>
      <c r="Q946" t="str">
        <f t="shared" si="88"/>
        <v>Toronto Raptors</v>
      </c>
      <c r="R946">
        <f t="shared" si="89"/>
        <v>117</v>
      </c>
      <c r="S946" s="3">
        <f t="shared" si="90"/>
        <v>-1</v>
      </c>
    </row>
    <row r="947" spans="1:19" x14ac:dyDescent="0.35">
      <c r="A947" s="1">
        <v>45724</v>
      </c>
      <c r="B947" t="s">
        <v>15</v>
      </c>
      <c r="C947" t="s">
        <v>47</v>
      </c>
      <c r="D947">
        <v>114</v>
      </c>
      <c r="E947" t="s">
        <v>58</v>
      </c>
      <c r="F947">
        <v>109</v>
      </c>
      <c r="G947" t="s">
        <v>69</v>
      </c>
      <c r="I947">
        <v>19700</v>
      </c>
      <c r="J947" t="s">
        <v>88</v>
      </c>
      <c r="K947" t="s">
        <v>140</v>
      </c>
      <c r="M947" t="str">
        <f>Table1[[#This Row],[Winner]]&amp;"/"&amp;Table1[[#This Row],[Lost]]</f>
        <v>Chicago Bulls/Miami Heat</v>
      </c>
      <c r="N947" t="str">
        <f t="shared" si="85"/>
        <v>Chicago Bulls</v>
      </c>
      <c r="O947">
        <f t="shared" si="86"/>
        <v>114</v>
      </c>
      <c r="P947" s="8">
        <f t="shared" si="87"/>
        <v>5</v>
      </c>
      <c r="Q947" t="str">
        <f t="shared" si="88"/>
        <v>Miami Heat</v>
      </c>
      <c r="R947">
        <f t="shared" si="89"/>
        <v>109</v>
      </c>
      <c r="S947" s="3">
        <f t="shared" si="90"/>
        <v>-5</v>
      </c>
    </row>
    <row r="948" spans="1:19" x14ac:dyDescent="0.35">
      <c r="A948" s="1">
        <v>45724</v>
      </c>
      <c r="B948" t="s">
        <v>15</v>
      </c>
      <c r="C948" t="s">
        <v>43</v>
      </c>
      <c r="D948">
        <v>111</v>
      </c>
      <c r="E948" t="s">
        <v>44</v>
      </c>
      <c r="F948">
        <v>109</v>
      </c>
      <c r="G948" t="s">
        <v>69</v>
      </c>
      <c r="I948">
        <v>17815</v>
      </c>
      <c r="J948" t="s">
        <v>114</v>
      </c>
      <c r="K948" t="s">
        <v>155</v>
      </c>
      <c r="M948" t="str">
        <f>Table1[[#This Row],[Winner]]&amp;"/"&amp;Table1[[#This Row],[Lost]]</f>
        <v>Orlando Magic/Milwaukee Bucks</v>
      </c>
      <c r="N948" t="str">
        <f t="shared" si="85"/>
        <v>Orlando Magic</v>
      </c>
      <c r="O948">
        <f t="shared" si="86"/>
        <v>111</v>
      </c>
      <c r="P948" s="8">
        <f t="shared" si="87"/>
        <v>2</v>
      </c>
      <c r="Q948" t="str">
        <f t="shared" si="88"/>
        <v>Milwaukee Bucks</v>
      </c>
      <c r="R948">
        <f t="shared" si="89"/>
        <v>109</v>
      </c>
      <c r="S948" s="3">
        <f t="shared" si="90"/>
        <v>-2</v>
      </c>
    </row>
    <row r="949" spans="1:19" x14ac:dyDescent="0.35">
      <c r="A949" s="1">
        <v>45724</v>
      </c>
      <c r="B949" t="s">
        <v>19</v>
      </c>
      <c r="C949" t="s">
        <v>68</v>
      </c>
      <c r="D949">
        <v>101</v>
      </c>
      <c r="E949" t="s">
        <v>51</v>
      </c>
      <c r="F949">
        <v>111</v>
      </c>
      <c r="G949" t="s">
        <v>69</v>
      </c>
      <c r="I949">
        <v>19156</v>
      </c>
      <c r="J949" t="s">
        <v>78</v>
      </c>
      <c r="K949" t="s">
        <v>136</v>
      </c>
      <c r="M949" t="str">
        <f>Table1[[#This Row],[Winner]]&amp;"/"&amp;Table1[[#This Row],[Lost]]</f>
        <v>Boston Celtics/Los Angeles Lakers</v>
      </c>
      <c r="N949" t="str">
        <f t="shared" si="85"/>
        <v>Boston Celtics</v>
      </c>
      <c r="O949">
        <f t="shared" si="86"/>
        <v>111</v>
      </c>
      <c r="P949" s="8">
        <f t="shared" si="87"/>
        <v>10</v>
      </c>
      <c r="Q949" t="str">
        <f t="shared" si="88"/>
        <v>Los Angeles Lakers</v>
      </c>
      <c r="R949">
        <f t="shared" si="89"/>
        <v>101</v>
      </c>
      <c r="S949" s="3">
        <f t="shared" si="90"/>
        <v>-10</v>
      </c>
    </row>
    <row r="950" spans="1:19" x14ac:dyDescent="0.35">
      <c r="A950" s="1">
        <v>45724</v>
      </c>
      <c r="B950" t="s">
        <v>19</v>
      </c>
      <c r="C950" t="s">
        <v>55</v>
      </c>
      <c r="D950">
        <v>110</v>
      </c>
      <c r="E950" t="s">
        <v>50</v>
      </c>
      <c r="F950">
        <v>115</v>
      </c>
      <c r="G950" t="s">
        <v>69</v>
      </c>
      <c r="I950">
        <v>18064</v>
      </c>
      <c r="J950" t="s">
        <v>125</v>
      </c>
      <c r="K950" t="s">
        <v>165</v>
      </c>
      <c r="M950" t="str">
        <f>Table1[[#This Row],[Winner]]&amp;"/"&amp;Table1[[#This Row],[Lost]]</f>
        <v>Golden State Warriors/Detroit Pistons</v>
      </c>
      <c r="N950" t="str">
        <f t="shared" si="85"/>
        <v>Golden State Warriors</v>
      </c>
      <c r="O950">
        <f t="shared" si="86"/>
        <v>115</v>
      </c>
      <c r="P950" s="8">
        <f t="shared" si="87"/>
        <v>5</v>
      </c>
      <c r="Q950" t="str">
        <f t="shared" si="88"/>
        <v>Detroit Pistons</v>
      </c>
      <c r="R950">
        <f t="shared" si="89"/>
        <v>110</v>
      </c>
      <c r="S950" s="3">
        <f t="shared" si="90"/>
        <v>-5</v>
      </c>
    </row>
    <row r="951" spans="1:19" x14ac:dyDescent="0.35">
      <c r="A951" s="1">
        <v>45725</v>
      </c>
      <c r="B951" t="s">
        <v>33</v>
      </c>
      <c r="C951" t="s">
        <v>65</v>
      </c>
      <c r="D951">
        <v>103</v>
      </c>
      <c r="E951" t="s">
        <v>53</v>
      </c>
      <c r="F951">
        <v>127</v>
      </c>
      <c r="G951" t="s">
        <v>69</v>
      </c>
      <c r="I951">
        <v>18203</v>
      </c>
      <c r="J951" t="s">
        <v>82</v>
      </c>
      <c r="K951" t="s">
        <v>164</v>
      </c>
      <c r="M951" t="str">
        <f>Table1[[#This Row],[Winner]]&amp;"/"&amp;Table1[[#This Row],[Lost]]</f>
        <v>Oklahoma City Thunder/Denver Nuggets</v>
      </c>
      <c r="N951" t="str">
        <f t="shared" si="85"/>
        <v>Oklahoma City Thunder</v>
      </c>
      <c r="O951">
        <f t="shared" si="86"/>
        <v>127</v>
      </c>
      <c r="P951" s="8">
        <f t="shared" si="87"/>
        <v>24</v>
      </c>
      <c r="Q951" t="str">
        <f t="shared" si="88"/>
        <v>Denver Nuggets</v>
      </c>
      <c r="R951">
        <f t="shared" si="89"/>
        <v>103</v>
      </c>
      <c r="S951" s="3">
        <f t="shared" si="90"/>
        <v>-24</v>
      </c>
    </row>
    <row r="952" spans="1:19" x14ac:dyDescent="0.35">
      <c r="A952" s="1">
        <v>45725</v>
      </c>
      <c r="B952" t="s">
        <v>21</v>
      </c>
      <c r="C952" t="s">
        <v>49</v>
      </c>
      <c r="D952">
        <v>125</v>
      </c>
      <c r="E952" t="s">
        <v>61</v>
      </c>
      <c r="F952">
        <v>116</v>
      </c>
      <c r="G952" t="s">
        <v>69</v>
      </c>
      <c r="I952">
        <v>20013</v>
      </c>
      <c r="J952" t="s">
        <v>110</v>
      </c>
      <c r="K952" t="s">
        <v>149</v>
      </c>
      <c r="M952" t="str">
        <f>Table1[[#This Row],[Winner]]&amp;"/"&amp;Table1[[#This Row],[Lost]]</f>
        <v>Phoenix Suns/Dallas Mavericks</v>
      </c>
      <c r="N952" t="str">
        <f t="shared" si="85"/>
        <v>Phoenix Suns</v>
      </c>
      <c r="O952">
        <f t="shared" si="86"/>
        <v>125</v>
      </c>
      <c r="P952" s="8">
        <f t="shared" si="87"/>
        <v>9</v>
      </c>
      <c r="Q952" t="str">
        <f t="shared" si="88"/>
        <v>Dallas Mavericks</v>
      </c>
      <c r="R952">
        <f t="shared" si="89"/>
        <v>116</v>
      </c>
      <c r="S952" s="3">
        <f t="shared" si="90"/>
        <v>-9</v>
      </c>
    </row>
    <row r="953" spans="1:19" x14ac:dyDescent="0.35">
      <c r="A953" s="1">
        <v>45725</v>
      </c>
      <c r="B953" t="s">
        <v>14</v>
      </c>
      <c r="C953" t="s">
        <v>48</v>
      </c>
      <c r="D953">
        <v>107</v>
      </c>
      <c r="E953" t="s">
        <v>56</v>
      </c>
      <c r="F953">
        <v>104</v>
      </c>
      <c r="G953" t="s">
        <v>69</v>
      </c>
      <c r="I953">
        <v>17435</v>
      </c>
      <c r="J953" t="s">
        <v>79</v>
      </c>
      <c r="K953" t="s">
        <v>144</v>
      </c>
      <c r="M953" t="str">
        <f>Table1[[#This Row],[Winner]]&amp;"/"&amp;Table1[[#This Row],[Lost]]</f>
        <v>Memphis Grizzlies/New Orleans Pelicans</v>
      </c>
      <c r="N953" t="str">
        <f t="shared" si="85"/>
        <v>Memphis Grizzlies</v>
      </c>
      <c r="O953">
        <f t="shared" si="86"/>
        <v>107</v>
      </c>
      <c r="P953" s="8">
        <f t="shared" si="87"/>
        <v>3</v>
      </c>
      <c r="Q953" t="str">
        <f t="shared" si="88"/>
        <v>New Orleans Pelicans</v>
      </c>
      <c r="R953">
        <f t="shared" si="89"/>
        <v>104</v>
      </c>
      <c r="S953" s="3">
        <f t="shared" si="90"/>
        <v>-3</v>
      </c>
    </row>
    <row r="954" spans="1:19" x14ac:dyDescent="0.35">
      <c r="A954" s="1">
        <v>45725</v>
      </c>
      <c r="B954" t="s">
        <v>12</v>
      </c>
      <c r="C954" t="s">
        <v>66</v>
      </c>
      <c r="D954">
        <v>122</v>
      </c>
      <c r="E954" t="s">
        <v>54</v>
      </c>
      <c r="F954">
        <v>126</v>
      </c>
      <c r="G954" t="s">
        <v>69</v>
      </c>
      <c r="I954">
        <v>19757</v>
      </c>
      <c r="J954" t="s">
        <v>79</v>
      </c>
      <c r="K954" t="s">
        <v>141</v>
      </c>
      <c r="M954" t="str">
        <f>Table1[[#This Row],[Winner]]&amp;"/"&amp;Table1[[#This Row],[Lost]]</f>
        <v>Philadelphia 76ers/Utah Jazz</v>
      </c>
      <c r="N954" t="str">
        <f t="shared" si="85"/>
        <v>Philadelphia 76ers</v>
      </c>
      <c r="O954">
        <f t="shared" si="86"/>
        <v>126</v>
      </c>
      <c r="P954" s="8">
        <f t="shared" si="87"/>
        <v>4</v>
      </c>
      <c r="Q954" t="str">
        <f t="shared" si="88"/>
        <v>Utah Jazz</v>
      </c>
      <c r="R954">
        <f t="shared" si="89"/>
        <v>122</v>
      </c>
      <c r="S954" s="3">
        <f t="shared" si="90"/>
        <v>-4</v>
      </c>
    </row>
    <row r="955" spans="1:19" x14ac:dyDescent="0.35">
      <c r="A955" s="1">
        <v>45725</v>
      </c>
      <c r="B955" t="s">
        <v>15</v>
      </c>
      <c r="C955" t="s">
        <v>45</v>
      </c>
      <c r="D955">
        <v>112</v>
      </c>
      <c r="E955" t="s">
        <v>44</v>
      </c>
      <c r="F955">
        <v>100</v>
      </c>
      <c r="G955" t="s">
        <v>69</v>
      </c>
      <c r="I955">
        <v>17355</v>
      </c>
      <c r="J955" t="s">
        <v>91</v>
      </c>
      <c r="K955" t="s">
        <v>155</v>
      </c>
      <c r="M955" t="str">
        <f>Table1[[#This Row],[Winner]]&amp;"/"&amp;Table1[[#This Row],[Lost]]</f>
        <v>Cleveland Cavaliers/Milwaukee Bucks</v>
      </c>
      <c r="N955" t="str">
        <f t="shared" si="85"/>
        <v>Cleveland Cavaliers</v>
      </c>
      <c r="O955">
        <f t="shared" si="86"/>
        <v>112</v>
      </c>
      <c r="P955" s="8">
        <f t="shared" si="87"/>
        <v>12</v>
      </c>
      <c r="Q955" t="str">
        <f t="shared" si="88"/>
        <v>Milwaukee Bucks</v>
      </c>
      <c r="R955">
        <f t="shared" si="89"/>
        <v>100</v>
      </c>
      <c r="S955" s="3">
        <f t="shared" si="90"/>
        <v>-12</v>
      </c>
    </row>
    <row r="956" spans="1:19" x14ac:dyDescent="0.35">
      <c r="A956" s="1">
        <v>45725</v>
      </c>
      <c r="B956" t="s">
        <v>15</v>
      </c>
      <c r="C956" t="s">
        <v>52</v>
      </c>
      <c r="D956">
        <v>124</v>
      </c>
      <c r="E956" t="s">
        <v>40</v>
      </c>
      <c r="F956">
        <v>141</v>
      </c>
      <c r="G956" t="s">
        <v>69</v>
      </c>
      <c r="I956">
        <v>17875</v>
      </c>
      <c r="J956" t="s">
        <v>89</v>
      </c>
      <c r="K956" t="s">
        <v>158</v>
      </c>
      <c r="M956" t="str">
        <f>Table1[[#This Row],[Winner]]&amp;"/"&amp;Table1[[#This Row],[Lost]]</f>
        <v>Minnesota Timberwolves/San Antonio Spurs</v>
      </c>
      <c r="N956" t="str">
        <f t="shared" si="85"/>
        <v>Minnesota Timberwolves</v>
      </c>
      <c r="O956">
        <f t="shared" si="86"/>
        <v>141</v>
      </c>
      <c r="P956" s="8">
        <f t="shared" si="87"/>
        <v>17</v>
      </c>
      <c r="Q956" t="str">
        <f t="shared" si="88"/>
        <v>San Antonio Spurs</v>
      </c>
      <c r="R956">
        <f t="shared" si="89"/>
        <v>124</v>
      </c>
      <c r="S956" s="3">
        <f t="shared" si="90"/>
        <v>-17</v>
      </c>
    </row>
    <row r="957" spans="1:19" x14ac:dyDescent="0.35">
      <c r="A957" s="1">
        <v>45725</v>
      </c>
      <c r="B957" t="s">
        <v>16</v>
      </c>
      <c r="C957" t="s">
        <v>55</v>
      </c>
      <c r="D957">
        <v>119</v>
      </c>
      <c r="E957" t="s">
        <v>67</v>
      </c>
      <c r="F957">
        <v>112</v>
      </c>
      <c r="G957" t="s">
        <v>69</v>
      </c>
      <c r="I957">
        <v>19661</v>
      </c>
      <c r="J957" t="s">
        <v>83</v>
      </c>
      <c r="K957" t="s">
        <v>147</v>
      </c>
      <c r="M957" t="str">
        <f>Table1[[#This Row],[Winner]]&amp;"/"&amp;Table1[[#This Row],[Lost]]</f>
        <v>Detroit Pistons/Portland Trail Blazers</v>
      </c>
      <c r="N957" t="str">
        <f t="shared" si="85"/>
        <v>Detroit Pistons</v>
      </c>
      <c r="O957">
        <f t="shared" si="86"/>
        <v>119</v>
      </c>
      <c r="P957" s="8">
        <f t="shared" si="87"/>
        <v>7</v>
      </c>
      <c r="Q957" t="str">
        <f t="shared" si="88"/>
        <v>Portland Trail Blazers</v>
      </c>
      <c r="R957">
        <f t="shared" si="89"/>
        <v>112</v>
      </c>
      <c r="S957" s="3">
        <f t="shared" si="90"/>
        <v>-7</v>
      </c>
    </row>
    <row r="958" spans="1:19" x14ac:dyDescent="0.35">
      <c r="A958" s="1">
        <v>45725</v>
      </c>
      <c r="B958" t="s">
        <v>17</v>
      </c>
      <c r="C958" t="s">
        <v>62</v>
      </c>
      <c r="D958">
        <v>110</v>
      </c>
      <c r="E958" t="s">
        <v>57</v>
      </c>
      <c r="F958">
        <v>111</v>
      </c>
      <c r="G958" t="s">
        <v>69</v>
      </c>
      <c r="H958" t="s">
        <v>70</v>
      </c>
      <c r="I958">
        <v>17927</v>
      </c>
      <c r="J958" t="s">
        <v>101</v>
      </c>
      <c r="K958" t="s">
        <v>146</v>
      </c>
      <c r="M958" t="str">
        <f>Table1[[#This Row],[Winner]]&amp;"/"&amp;Table1[[#This Row],[Lost]]</f>
        <v>Los Angeles Clippers/Sacramento Kings</v>
      </c>
      <c r="N958" t="str">
        <f t="shared" si="85"/>
        <v>Los Angeles Clippers</v>
      </c>
      <c r="O958">
        <f t="shared" si="86"/>
        <v>111</v>
      </c>
      <c r="P958" s="8">
        <f t="shared" si="87"/>
        <v>1</v>
      </c>
      <c r="Q958" t="str">
        <f t="shared" si="88"/>
        <v>Sacramento Kings</v>
      </c>
      <c r="R958">
        <f t="shared" si="89"/>
        <v>110</v>
      </c>
      <c r="S958" s="3">
        <f t="shared" si="90"/>
        <v>-1</v>
      </c>
    </row>
    <row r="959" spans="1:19" x14ac:dyDescent="0.35">
      <c r="A959" s="1">
        <v>45726</v>
      </c>
      <c r="B959" t="s">
        <v>12</v>
      </c>
      <c r="C959" t="s">
        <v>54</v>
      </c>
      <c r="D959">
        <v>123</v>
      </c>
      <c r="E959" t="s">
        <v>63</v>
      </c>
      <c r="F959">
        <v>132</v>
      </c>
      <c r="G959" t="s">
        <v>69</v>
      </c>
      <c r="I959">
        <v>15269</v>
      </c>
      <c r="J959" t="s">
        <v>91</v>
      </c>
      <c r="K959" t="s">
        <v>139</v>
      </c>
      <c r="M959" t="str">
        <f>Table1[[#This Row],[Winner]]&amp;"/"&amp;Table1[[#This Row],[Lost]]</f>
        <v>Atlanta Hawks/Philadelphia 76ers</v>
      </c>
      <c r="N959" t="str">
        <f t="shared" si="85"/>
        <v>Atlanta Hawks</v>
      </c>
      <c r="O959">
        <f t="shared" si="86"/>
        <v>132</v>
      </c>
      <c r="P959" s="8">
        <f t="shared" si="87"/>
        <v>9</v>
      </c>
      <c r="Q959" t="str">
        <f t="shared" si="88"/>
        <v>Philadelphia 76ers</v>
      </c>
      <c r="R959">
        <f t="shared" si="89"/>
        <v>123</v>
      </c>
      <c r="S959" s="3">
        <f t="shared" si="90"/>
        <v>-9</v>
      </c>
    </row>
    <row r="960" spans="1:19" x14ac:dyDescent="0.35">
      <c r="A960" s="1">
        <v>45726</v>
      </c>
      <c r="B960" t="s">
        <v>12</v>
      </c>
      <c r="C960" t="s">
        <v>66</v>
      </c>
      <c r="D960">
        <v>108</v>
      </c>
      <c r="E960" t="s">
        <v>51</v>
      </c>
      <c r="F960">
        <v>114</v>
      </c>
      <c r="G960" t="s">
        <v>69</v>
      </c>
      <c r="I960">
        <v>19156</v>
      </c>
      <c r="J960" t="s">
        <v>89</v>
      </c>
      <c r="K960" t="s">
        <v>136</v>
      </c>
      <c r="M960" t="str">
        <f>Table1[[#This Row],[Winner]]&amp;"/"&amp;Table1[[#This Row],[Lost]]</f>
        <v>Boston Celtics/Utah Jazz</v>
      </c>
      <c r="N960" t="str">
        <f t="shared" si="85"/>
        <v>Boston Celtics</v>
      </c>
      <c r="O960">
        <f t="shared" si="86"/>
        <v>114</v>
      </c>
      <c r="P960" s="8">
        <f t="shared" si="87"/>
        <v>6</v>
      </c>
      <c r="Q960" t="str">
        <f t="shared" si="88"/>
        <v>Utah Jazz</v>
      </c>
      <c r="R960">
        <f t="shared" si="89"/>
        <v>108</v>
      </c>
      <c r="S960" s="3">
        <f t="shared" si="90"/>
        <v>-6</v>
      </c>
    </row>
    <row r="961" spans="1:19" x14ac:dyDescent="0.35">
      <c r="A961" s="1">
        <v>45726</v>
      </c>
      <c r="B961" t="s">
        <v>12</v>
      </c>
      <c r="C961" t="s">
        <v>68</v>
      </c>
      <c r="D961">
        <v>108</v>
      </c>
      <c r="E961" t="s">
        <v>42</v>
      </c>
      <c r="F961">
        <v>111</v>
      </c>
      <c r="G961" t="s">
        <v>69</v>
      </c>
      <c r="I961">
        <v>18215</v>
      </c>
      <c r="J961" t="s">
        <v>78</v>
      </c>
      <c r="K961" t="s">
        <v>163</v>
      </c>
      <c r="M961" t="str">
        <f>Table1[[#This Row],[Winner]]&amp;"/"&amp;Table1[[#This Row],[Lost]]</f>
        <v>Brooklyn Nets/Los Angeles Lakers</v>
      </c>
      <c r="N961" t="str">
        <f t="shared" si="85"/>
        <v>Brooklyn Nets</v>
      </c>
      <c r="O961">
        <f t="shared" si="86"/>
        <v>111</v>
      </c>
      <c r="P961" s="8">
        <f t="shared" si="87"/>
        <v>3</v>
      </c>
      <c r="Q961" t="str">
        <f t="shared" si="88"/>
        <v>Los Angeles Lakers</v>
      </c>
      <c r="R961">
        <f t="shared" si="89"/>
        <v>108</v>
      </c>
      <c r="S961" s="3">
        <f t="shared" si="90"/>
        <v>-3</v>
      </c>
    </row>
    <row r="962" spans="1:19" x14ac:dyDescent="0.35">
      <c r="A962" s="1">
        <v>45726</v>
      </c>
      <c r="B962" t="s">
        <v>12</v>
      </c>
      <c r="C962" t="s">
        <v>46</v>
      </c>
      <c r="D962">
        <v>105</v>
      </c>
      <c r="E962" t="s">
        <v>58</v>
      </c>
      <c r="F962">
        <v>102</v>
      </c>
      <c r="G962" t="s">
        <v>69</v>
      </c>
      <c r="I962">
        <v>19600</v>
      </c>
      <c r="J962" t="s">
        <v>99</v>
      </c>
      <c r="K962" t="s">
        <v>140</v>
      </c>
      <c r="M962" t="str">
        <f>Table1[[#This Row],[Winner]]&amp;"/"&amp;Table1[[#This Row],[Lost]]</f>
        <v>Charlotte Hornets/Miami Heat</v>
      </c>
      <c r="N962" t="str">
        <f t="shared" si="85"/>
        <v>Charlotte Hornets</v>
      </c>
      <c r="O962">
        <f t="shared" si="86"/>
        <v>105</v>
      </c>
      <c r="P962" s="8">
        <f t="shared" si="87"/>
        <v>3</v>
      </c>
      <c r="Q962" t="str">
        <f t="shared" si="88"/>
        <v>Miami Heat</v>
      </c>
      <c r="R962">
        <f t="shared" si="89"/>
        <v>102</v>
      </c>
      <c r="S962" s="3">
        <f t="shared" si="90"/>
        <v>-3</v>
      </c>
    </row>
    <row r="963" spans="1:19" x14ac:dyDescent="0.35">
      <c r="A963" s="1">
        <v>45726</v>
      </c>
      <c r="B963" t="s">
        <v>12</v>
      </c>
      <c r="C963" t="s">
        <v>64</v>
      </c>
      <c r="D963">
        <v>104</v>
      </c>
      <c r="E963" t="s">
        <v>59</v>
      </c>
      <c r="F963">
        <v>119</v>
      </c>
      <c r="G963" t="s">
        <v>69</v>
      </c>
      <c r="I963">
        <v>18739</v>
      </c>
      <c r="J963" t="s">
        <v>112</v>
      </c>
      <c r="K963" t="s">
        <v>142</v>
      </c>
      <c r="M963" t="str">
        <f>Table1[[#This Row],[Winner]]&amp;"/"&amp;Table1[[#This Row],[Lost]]</f>
        <v>Toronto Raptors/Washington Wizards</v>
      </c>
      <c r="N963" t="str">
        <f t="shared" ref="N963:N1026" si="91">IF(D963&gt;F963,C963,E963)</f>
        <v>Toronto Raptors</v>
      </c>
      <c r="O963">
        <f t="shared" ref="O963:O1026" si="92">IF(D963&gt;F963,D963,F963)</f>
        <v>119</v>
      </c>
      <c r="P963" s="8">
        <f t="shared" ref="P963:P1026" si="93">O963-R963</f>
        <v>15</v>
      </c>
      <c r="Q963" t="str">
        <f t="shared" ref="Q963:Q1026" si="94">IF(D963&gt;F963,E963,C963)</f>
        <v>Washington Wizards</v>
      </c>
      <c r="R963">
        <f t="shared" ref="R963:R1026" si="95">IF(D963&gt;F963,F963,D963)</f>
        <v>104</v>
      </c>
      <c r="S963" s="3">
        <f t="shared" ref="S963:S1026" si="96">R963-O963</f>
        <v>-15</v>
      </c>
    </row>
    <row r="964" spans="1:19" x14ac:dyDescent="0.35">
      <c r="A964" s="1">
        <v>45726</v>
      </c>
      <c r="B964" t="s">
        <v>15</v>
      </c>
      <c r="C964" t="s">
        <v>41</v>
      </c>
      <c r="D964">
        <v>103</v>
      </c>
      <c r="E964" t="s">
        <v>47</v>
      </c>
      <c r="F964">
        <v>121</v>
      </c>
      <c r="G964" t="s">
        <v>69</v>
      </c>
      <c r="I964">
        <v>20697</v>
      </c>
      <c r="J964" t="s">
        <v>92</v>
      </c>
      <c r="K964" t="s">
        <v>159</v>
      </c>
      <c r="M964" t="str">
        <f>Table1[[#This Row],[Winner]]&amp;"/"&amp;Table1[[#This Row],[Lost]]</f>
        <v>Chicago Bulls/Indiana Pacers</v>
      </c>
      <c r="N964" t="str">
        <f t="shared" si="91"/>
        <v>Chicago Bulls</v>
      </c>
      <c r="O964">
        <f t="shared" si="92"/>
        <v>121</v>
      </c>
      <c r="P964" s="8">
        <f t="shared" si="93"/>
        <v>18</v>
      </c>
      <c r="Q964" t="str">
        <f t="shared" si="94"/>
        <v>Indiana Pacers</v>
      </c>
      <c r="R964">
        <f t="shared" si="95"/>
        <v>103</v>
      </c>
      <c r="S964" s="3">
        <f t="shared" si="96"/>
        <v>-18</v>
      </c>
    </row>
    <row r="965" spans="1:19" x14ac:dyDescent="0.35">
      <c r="A965" s="1">
        <v>45726</v>
      </c>
      <c r="B965" t="s">
        <v>15</v>
      </c>
      <c r="C965" t="s">
        <v>43</v>
      </c>
      <c r="D965">
        <v>84</v>
      </c>
      <c r="E965" t="s">
        <v>60</v>
      </c>
      <c r="F965">
        <v>97</v>
      </c>
      <c r="G965" t="s">
        <v>69</v>
      </c>
      <c r="I965">
        <v>16665</v>
      </c>
      <c r="J965" t="s">
        <v>109</v>
      </c>
      <c r="K965" t="s">
        <v>143</v>
      </c>
      <c r="M965" t="str">
        <f>Table1[[#This Row],[Winner]]&amp;"/"&amp;Table1[[#This Row],[Lost]]</f>
        <v>Houston Rockets/Orlando Magic</v>
      </c>
      <c r="N965" t="str">
        <f t="shared" si="91"/>
        <v>Houston Rockets</v>
      </c>
      <c r="O965">
        <f t="shared" si="92"/>
        <v>97</v>
      </c>
      <c r="P965" s="8">
        <f t="shared" si="93"/>
        <v>13</v>
      </c>
      <c r="Q965" t="str">
        <f t="shared" si="94"/>
        <v>Orlando Magic</v>
      </c>
      <c r="R965">
        <f t="shared" si="95"/>
        <v>84</v>
      </c>
      <c r="S965" s="3">
        <f t="shared" si="96"/>
        <v>-13</v>
      </c>
    </row>
    <row r="966" spans="1:19" x14ac:dyDescent="0.35">
      <c r="A966" s="1">
        <v>45726</v>
      </c>
      <c r="B966" t="s">
        <v>15</v>
      </c>
      <c r="C966" t="s">
        <v>49</v>
      </c>
      <c r="D966">
        <v>118</v>
      </c>
      <c r="E966" t="s">
        <v>48</v>
      </c>
      <c r="F966">
        <v>120</v>
      </c>
      <c r="G966" t="s">
        <v>69</v>
      </c>
      <c r="I966">
        <v>16545</v>
      </c>
      <c r="J966" t="s">
        <v>75</v>
      </c>
      <c r="K966" t="s">
        <v>157</v>
      </c>
      <c r="M966" t="str">
        <f>Table1[[#This Row],[Winner]]&amp;"/"&amp;Table1[[#This Row],[Lost]]</f>
        <v>Memphis Grizzlies/Phoenix Suns</v>
      </c>
      <c r="N966" t="str">
        <f t="shared" si="91"/>
        <v>Memphis Grizzlies</v>
      </c>
      <c r="O966">
        <f t="shared" si="92"/>
        <v>120</v>
      </c>
      <c r="P966" s="8">
        <f t="shared" si="93"/>
        <v>2</v>
      </c>
      <c r="Q966" t="str">
        <f t="shared" si="94"/>
        <v>Phoenix Suns</v>
      </c>
      <c r="R966">
        <f t="shared" si="95"/>
        <v>118</v>
      </c>
      <c r="S966" s="3">
        <f t="shared" si="96"/>
        <v>-2</v>
      </c>
    </row>
    <row r="967" spans="1:19" x14ac:dyDescent="0.35">
      <c r="A967" s="1">
        <v>45726</v>
      </c>
      <c r="B967" t="s">
        <v>15</v>
      </c>
      <c r="C967" t="s">
        <v>65</v>
      </c>
      <c r="D967">
        <v>140</v>
      </c>
      <c r="E967" t="s">
        <v>53</v>
      </c>
      <c r="F967">
        <v>127</v>
      </c>
      <c r="G967" t="s">
        <v>69</v>
      </c>
      <c r="I967">
        <v>18203</v>
      </c>
      <c r="J967" t="s">
        <v>92</v>
      </c>
      <c r="K967" t="s">
        <v>164</v>
      </c>
      <c r="M967" t="str">
        <f>Table1[[#This Row],[Winner]]&amp;"/"&amp;Table1[[#This Row],[Lost]]</f>
        <v>Denver Nuggets/Oklahoma City Thunder</v>
      </c>
      <c r="N967" t="str">
        <f t="shared" si="91"/>
        <v>Denver Nuggets</v>
      </c>
      <c r="O967">
        <f t="shared" si="92"/>
        <v>140</v>
      </c>
      <c r="P967" s="8">
        <f t="shared" si="93"/>
        <v>13</v>
      </c>
      <c r="Q967" t="str">
        <f t="shared" si="94"/>
        <v>Oklahoma City Thunder</v>
      </c>
      <c r="R967">
        <f t="shared" si="95"/>
        <v>127</v>
      </c>
      <c r="S967" s="3">
        <f t="shared" si="96"/>
        <v>-13</v>
      </c>
    </row>
    <row r="968" spans="1:19" x14ac:dyDescent="0.35">
      <c r="A968" s="1">
        <v>45726</v>
      </c>
      <c r="B968" t="s">
        <v>19</v>
      </c>
      <c r="C968" t="s">
        <v>61</v>
      </c>
      <c r="D968">
        <v>133</v>
      </c>
      <c r="E968" t="s">
        <v>52</v>
      </c>
      <c r="F968">
        <v>129</v>
      </c>
      <c r="G968" t="s">
        <v>69</v>
      </c>
      <c r="I968">
        <v>17735</v>
      </c>
      <c r="J968" t="s">
        <v>90</v>
      </c>
      <c r="K968" t="s">
        <v>160</v>
      </c>
      <c r="M968" t="str">
        <f>Table1[[#This Row],[Winner]]&amp;"/"&amp;Table1[[#This Row],[Lost]]</f>
        <v>Dallas Mavericks/San Antonio Spurs</v>
      </c>
      <c r="N968" t="str">
        <f t="shared" si="91"/>
        <v>Dallas Mavericks</v>
      </c>
      <c r="O968">
        <f t="shared" si="92"/>
        <v>133</v>
      </c>
      <c r="P968" s="8">
        <f t="shared" si="93"/>
        <v>4</v>
      </c>
      <c r="Q968" t="str">
        <f t="shared" si="94"/>
        <v>San Antonio Spurs</v>
      </c>
      <c r="R968">
        <f t="shared" si="95"/>
        <v>129</v>
      </c>
      <c r="S968" s="3">
        <f t="shared" si="96"/>
        <v>-4</v>
      </c>
    </row>
    <row r="969" spans="1:19" x14ac:dyDescent="0.35">
      <c r="A969" s="1">
        <v>45726</v>
      </c>
      <c r="B969" t="s">
        <v>13</v>
      </c>
      <c r="C969" t="s">
        <v>67</v>
      </c>
      <c r="D969">
        <v>120</v>
      </c>
      <c r="E969" t="s">
        <v>50</v>
      </c>
      <c r="F969">
        <v>130</v>
      </c>
      <c r="G969" t="s">
        <v>69</v>
      </c>
      <c r="I969">
        <v>18064</v>
      </c>
      <c r="J969" t="s">
        <v>91</v>
      </c>
      <c r="K969" t="s">
        <v>165</v>
      </c>
      <c r="M969" t="str">
        <f>Table1[[#This Row],[Winner]]&amp;"/"&amp;Table1[[#This Row],[Lost]]</f>
        <v>Golden State Warriors/Portland Trail Blazers</v>
      </c>
      <c r="N969" t="str">
        <f t="shared" si="91"/>
        <v>Golden State Warriors</v>
      </c>
      <c r="O969">
        <f t="shared" si="92"/>
        <v>130</v>
      </c>
      <c r="P969" s="8">
        <f t="shared" si="93"/>
        <v>10</v>
      </c>
      <c r="Q969" t="str">
        <f t="shared" si="94"/>
        <v>Portland Trail Blazers</v>
      </c>
      <c r="R969">
        <f t="shared" si="95"/>
        <v>120</v>
      </c>
      <c r="S969" s="3">
        <f t="shared" si="96"/>
        <v>-10</v>
      </c>
    </row>
    <row r="970" spans="1:19" x14ac:dyDescent="0.35">
      <c r="A970" s="1">
        <v>45726</v>
      </c>
      <c r="B970" t="s">
        <v>20</v>
      </c>
      <c r="C970" t="s">
        <v>39</v>
      </c>
      <c r="D970">
        <v>133</v>
      </c>
      <c r="E970" t="s">
        <v>62</v>
      </c>
      <c r="F970">
        <v>104</v>
      </c>
      <c r="G970" t="s">
        <v>69</v>
      </c>
      <c r="I970">
        <v>16539</v>
      </c>
      <c r="J970" t="s">
        <v>83</v>
      </c>
      <c r="K970" t="s">
        <v>150</v>
      </c>
      <c r="M970" t="str">
        <f>Table1[[#This Row],[Winner]]&amp;"/"&amp;Table1[[#This Row],[Lost]]</f>
        <v>New York Knicks/Sacramento Kings</v>
      </c>
      <c r="N970" t="str">
        <f t="shared" si="91"/>
        <v>New York Knicks</v>
      </c>
      <c r="O970">
        <f t="shared" si="92"/>
        <v>133</v>
      </c>
      <c r="P970" s="8">
        <f t="shared" si="93"/>
        <v>29</v>
      </c>
      <c r="Q970" t="str">
        <f t="shared" si="94"/>
        <v>Sacramento Kings</v>
      </c>
      <c r="R970">
        <f t="shared" si="95"/>
        <v>104</v>
      </c>
      <c r="S970" s="3">
        <f t="shared" si="96"/>
        <v>-29</v>
      </c>
    </row>
    <row r="971" spans="1:19" x14ac:dyDescent="0.35">
      <c r="A971" s="1">
        <v>45727</v>
      </c>
      <c r="B971" t="s">
        <v>14</v>
      </c>
      <c r="C971" t="s">
        <v>42</v>
      </c>
      <c r="D971">
        <v>104</v>
      </c>
      <c r="E971" t="s">
        <v>45</v>
      </c>
      <c r="F971">
        <v>109</v>
      </c>
      <c r="G971" t="s">
        <v>69</v>
      </c>
      <c r="I971">
        <v>19432</v>
      </c>
      <c r="J971" t="s">
        <v>88</v>
      </c>
      <c r="K971" t="s">
        <v>153</v>
      </c>
      <c r="M971" t="str">
        <f>Table1[[#This Row],[Winner]]&amp;"/"&amp;Table1[[#This Row],[Lost]]</f>
        <v>Cleveland Cavaliers/Brooklyn Nets</v>
      </c>
      <c r="N971" t="str">
        <f t="shared" si="91"/>
        <v>Cleveland Cavaliers</v>
      </c>
      <c r="O971">
        <f t="shared" si="92"/>
        <v>109</v>
      </c>
      <c r="P971" s="8">
        <f t="shared" si="93"/>
        <v>5</v>
      </c>
      <c r="Q971" t="str">
        <f t="shared" si="94"/>
        <v>Brooklyn Nets</v>
      </c>
      <c r="R971">
        <f t="shared" si="95"/>
        <v>104</v>
      </c>
      <c r="S971" s="3">
        <f t="shared" si="96"/>
        <v>-5</v>
      </c>
    </row>
    <row r="972" spans="1:19" x14ac:dyDescent="0.35">
      <c r="A972" s="1">
        <v>45727</v>
      </c>
      <c r="B972" t="s">
        <v>14</v>
      </c>
      <c r="C972" t="s">
        <v>64</v>
      </c>
      <c r="D972">
        <v>103</v>
      </c>
      <c r="E972" t="s">
        <v>55</v>
      </c>
      <c r="F972">
        <v>123</v>
      </c>
      <c r="G972" t="s">
        <v>69</v>
      </c>
      <c r="I972">
        <v>17699</v>
      </c>
      <c r="J972" t="s">
        <v>109</v>
      </c>
      <c r="K972" t="s">
        <v>138</v>
      </c>
      <c r="M972" t="str">
        <f>Table1[[#This Row],[Winner]]&amp;"/"&amp;Table1[[#This Row],[Lost]]</f>
        <v>Detroit Pistons/Washington Wizards</v>
      </c>
      <c r="N972" t="str">
        <f t="shared" si="91"/>
        <v>Detroit Pistons</v>
      </c>
      <c r="O972">
        <f t="shared" si="92"/>
        <v>123</v>
      </c>
      <c r="P972" s="8">
        <f t="shared" si="93"/>
        <v>20</v>
      </c>
      <c r="Q972" t="str">
        <f t="shared" si="94"/>
        <v>Washington Wizards</v>
      </c>
      <c r="R972">
        <f t="shared" si="95"/>
        <v>103</v>
      </c>
      <c r="S972" s="3">
        <f t="shared" si="96"/>
        <v>-20</v>
      </c>
    </row>
    <row r="973" spans="1:19" x14ac:dyDescent="0.35">
      <c r="A973" s="1">
        <v>45727</v>
      </c>
      <c r="B973" t="s">
        <v>12</v>
      </c>
      <c r="C973" t="s">
        <v>44</v>
      </c>
      <c r="D973">
        <v>114</v>
      </c>
      <c r="E973" t="s">
        <v>41</v>
      </c>
      <c r="F973">
        <v>115</v>
      </c>
      <c r="G973" t="s">
        <v>69</v>
      </c>
      <c r="I973">
        <v>15008</v>
      </c>
      <c r="J973" t="s">
        <v>118</v>
      </c>
      <c r="K973" t="s">
        <v>162</v>
      </c>
      <c r="M973" t="str">
        <f>Table1[[#This Row],[Winner]]&amp;"/"&amp;Table1[[#This Row],[Lost]]</f>
        <v>Indiana Pacers/Milwaukee Bucks</v>
      </c>
      <c r="N973" t="str">
        <f t="shared" si="91"/>
        <v>Indiana Pacers</v>
      </c>
      <c r="O973">
        <f t="shared" si="92"/>
        <v>115</v>
      </c>
      <c r="P973" s="8">
        <f t="shared" si="93"/>
        <v>1</v>
      </c>
      <c r="Q973" t="str">
        <f t="shared" si="94"/>
        <v>Milwaukee Bucks</v>
      </c>
      <c r="R973">
        <f t="shared" si="95"/>
        <v>114</v>
      </c>
      <c r="S973" s="3">
        <f t="shared" si="96"/>
        <v>-1</v>
      </c>
    </row>
    <row r="974" spans="1:19" x14ac:dyDescent="0.35">
      <c r="A974" s="1">
        <v>45727</v>
      </c>
      <c r="B974" t="s">
        <v>15</v>
      </c>
      <c r="C974" t="s">
        <v>57</v>
      </c>
      <c r="D974">
        <v>120</v>
      </c>
      <c r="E974" t="s">
        <v>56</v>
      </c>
      <c r="F974">
        <v>127</v>
      </c>
      <c r="G974" t="s">
        <v>69</v>
      </c>
      <c r="I974">
        <v>17363</v>
      </c>
      <c r="J974" t="s">
        <v>82</v>
      </c>
      <c r="K974" t="s">
        <v>144</v>
      </c>
      <c r="M974" t="str">
        <f>Table1[[#This Row],[Winner]]&amp;"/"&amp;Table1[[#This Row],[Lost]]</f>
        <v>New Orleans Pelicans/Los Angeles Clippers</v>
      </c>
      <c r="N974" t="str">
        <f t="shared" si="91"/>
        <v>New Orleans Pelicans</v>
      </c>
      <c r="O974">
        <f t="shared" si="92"/>
        <v>127</v>
      </c>
      <c r="P974" s="8">
        <f t="shared" si="93"/>
        <v>7</v>
      </c>
      <c r="Q974" t="str">
        <f t="shared" si="94"/>
        <v>Los Angeles Clippers</v>
      </c>
      <c r="R974">
        <f t="shared" si="95"/>
        <v>120</v>
      </c>
      <c r="S974" s="3">
        <f t="shared" si="96"/>
        <v>-7</v>
      </c>
    </row>
    <row r="975" spans="1:19" x14ac:dyDescent="0.35">
      <c r="A975" s="1">
        <v>45728</v>
      </c>
      <c r="B975" t="s">
        <v>12</v>
      </c>
      <c r="C975" t="s">
        <v>46</v>
      </c>
      <c r="D975">
        <v>110</v>
      </c>
      <c r="E975" t="s">
        <v>63</v>
      </c>
      <c r="F975">
        <v>123</v>
      </c>
      <c r="G975" t="s">
        <v>69</v>
      </c>
      <c r="I975">
        <v>15901</v>
      </c>
      <c r="J975" t="s">
        <v>78</v>
      </c>
      <c r="K975" t="s">
        <v>139</v>
      </c>
      <c r="M975" t="str">
        <f>Table1[[#This Row],[Winner]]&amp;"/"&amp;Table1[[#This Row],[Lost]]</f>
        <v>Atlanta Hawks/Charlotte Hornets</v>
      </c>
      <c r="N975" t="str">
        <f t="shared" si="91"/>
        <v>Atlanta Hawks</v>
      </c>
      <c r="O975">
        <f t="shared" si="92"/>
        <v>123</v>
      </c>
      <c r="P975" s="8">
        <f t="shared" si="93"/>
        <v>13</v>
      </c>
      <c r="Q975" t="str">
        <f t="shared" si="94"/>
        <v>Charlotte Hornets</v>
      </c>
      <c r="R975">
        <f t="shared" si="95"/>
        <v>110</v>
      </c>
      <c r="S975" s="3">
        <f t="shared" si="96"/>
        <v>-13</v>
      </c>
    </row>
    <row r="976" spans="1:19" x14ac:dyDescent="0.35">
      <c r="A976" s="1">
        <v>45728</v>
      </c>
      <c r="B976" t="s">
        <v>12</v>
      </c>
      <c r="C976" t="s">
        <v>53</v>
      </c>
      <c r="D976">
        <v>118</v>
      </c>
      <c r="E976" t="s">
        <v>51</v>
      </c>
      <c r="F976">
        <v>112</v>
      </c>
      <c r="G976" t="s">
        <v>69</v>
      </c>
      <c r="I976">
        <v>19156</v>
      </c>
      <c r="J976" t="s">
        <v>82</v>
      </c>
      <c r="K976" t="s">
        <v>136</v>
      </c>
      <c r="M976" t="str">
        <f>Table1[[#This Row],[Winner]]&amp;"/"&amp;Table1[[#This Row],[Lost]]</f>
        <v>Oklahoma City Thunder/Boston Celtics</v>
      </c>
      <c r="N976" t="str">
        <f t="shared" si="91"/>
        <v>Oklahoma City Thunder</v>
      </c>
      <c r="O976">
        <f t="shared" si="92"/>
        <v>118</v>
      </c>
      <c r="P976" s="8">
        <f t="shared" si="93"/>
        <v>6</v>
      </c>
      <c r="Q976" t="str">
        <f t="shared" si="94"/>
        <v>Boston Celtics</v>
      </c>
      <c r="R976">
        <f t="shared" si="95"/>
        <v>112</v>
      </c>
      <c r="S976" s="3">
        <f t="shared" si="96"/>
        <v>-6</v>
      </c>
    </row>
    <row r="977" spans="1:19" x14ac:dyDescent="0.35">
      <c r="A977" s="1">
        <v>45728</v>
      </c>
      <c r="B977" t="s">
        <v>12</v>
      </c>
      <c r="C977" t="s">
        <v>54</v>
      </c>
      <c r="D977">
        <v>105</v>
      </c>
      <c r="E977" t="s">
        <v>59</v>
      </c>
      <c r="F977">
        <v>118</v>
      </c>
      <c r="G977" t="s">
        <v>69</v>
      </c>
      <c r="I977">
        <v>18864</v>
      </c>
      <c r="J977" t="s">
        <v>84</v>
      </c>
      <c r="K977" t="s">
        <v>142</v>
      </c>
      <c r="M977" t="str">
        <f>Table1[[#This Row],[Winner]]&amp;"/"&amp;Table1[[#This Row],[Lost]]</f>
        <v>Toronto Raptors/Philadelphia 76ers</v>
      </c>
      <c r="N977" t="str">
        <f t="shared" si="91"/>
        <v>Toronto Raptors</v>
      </c>
      <c r="O977">
        <f t="shared" si="92"/>
        <v>118</v>
      </c>
      <c r="P977" s="8">
        <f t="shared" si="93"/>
        <v>13</v>
      </c>
      <c r="Q977" t="str">
        <f t="shared" si="94"/>
        <v>Philadelphia 76ers</v>
      </c>
      <c r="R977">
        <f t="shared" si="95"/>
        <v>105</v>
      </c>
      <c r="S977" s="3">
        <f t="shared" si="96"/>
        <v>-13</v>
      </c>
    </row>
    <row r="978" spans="1:19" x14ac:dyDescent="0.35">
      <c r="A978" s="1">
        <v>45728</v>
      </c>
      <c r="B978" t="s">
        <v>15</v>
      </c>
      <c r="C978" t="s">
        <v>49</v>
      </c>
      <c r="D978">
        <v>104</v>
      </c>
      <c r="E978" t="s">
        <v>60</v>
      </c>
      <c r="F978">
        <v>111</v>
      </c>
      <c r="G978" t="s">
        <v>69</v>
      </c>
      <c r="I978">
        <v>18055</v>
      </c>
      <c r="J978" t="s">
        <v>91</v>
      </c>
      <c r="K978" t="s">
        <v>143</v>
      </c>
      <c r="M978" t="str">
        <f>Table1[[#This Row],[Winner]]&amp;"/"&amp;Table1[[#This Row],[Lost]]</f>
        <v>Houston Rockets/Phoenix Suns</v>
      </c>
      <c r="N978" t="str">
        <f t="shared" si="91"/>
        <v>Houston Rockets</v>
      </c>
      <c r="O978">
        <f t="shared" si="92"/>
        <v>111</v>
      </c>
      <c r="P978" s="8">
        <f t="shared" si="93"/>
        <v>7</v>
      </c>
      <c r="Q978" t="str">
        <f t="shared" si="94"/>
        <v>Phoenix Suns</v>
      </c>
      <c r="R978">
        <f t="shared" si="95"/>
        <v>104</v>
      </c>
      <c r="S978" s="3">
        <f t="shared" si="96"/>
        <v>-7</v>
      </c>
    </row>
    <row r="979" spans="1:19" x14ac:dyDescent="0.35">
      <c r="A979" s="1">
        <v>45728</v>
      </c>
      <c r="B979" t="s">
        <v>15</v>
      </c>
      <c r="C979" t="s">
        <v>66</v>
      </c>
      <c r="D979">
        <v>115</v>
      </c>
      <c r="E979" t="s">
        <v>48</v>
      </c>
      <c r="F979">
        <v>122</v>
      </c>
      <c r="G979" t="s">
        <v>69</v>
      </c>
      <c r="I979">
        <v>16232</v>
      </c>
      <c r="J979" t="s">
        <v>88</v>
      </c>
      <c r="K979" t="s">
        <v>157</v>
      </c>
      <c r="M979" t="str">
        <f>Table1[[#This Row],[Winner]]&amp;"/"&amp;Table1[[#This Row],[Lost]]</f>
        <v>Memphis Grizzlies/Utah Jazz</v>
      </c>
      <c r="N979" t="str">
        <f t="shared" si="91"/>
        <v>Memphis Grizzlies</v>
      </c>
      <c r="O979">
        <f t="shared" si="92"/>
        <v>122</v>
      </c>
      <c r="P979" s="8">
        <f t="shared" si="93"/>
        <v>7</v>
      </c>
      <c r="Q979" t="str">
        <f t="shared" si="94"/>
        <v>Utah Jazz</v>
      </c>
      <c r="R979">
        <f t="shared" si="95"/>
        <v>115</v>
      </c>
      <c r="S979" s="3">
        <f t="shared" si="96"/>
        <v>-7</v>
      </c>
    </row>
    <row r="980" spans="1:19" x14ac:dyDescent="0.35">
      <c r="A980" s="1">
        <v>45728</v>
      </c>
      <c r="B980" t="s">
        <v>15</v>
      </c>
      <c r="C980" t="s">
        <v>57</v>
      </c>
      <c r="D980">
        <v>119</v>
      </c>
      <c r="E980" t="s">
        <v>58</v>
      </c>
      <c r="F980">
        <v>104</v>
      </c>
      <c r="G980" t="s">
        <v>69</v>
      </c>
      <c r="I980">
        <v>19700</v>
      </c>
      <c r="J980" t="s">
        <v>84</v>
      </c>
      <c r="K980" t="s">
        <v>140</v>
      </c>
      <c r="M980" t="str">
        <f>Table1[[#This Row],[Winner]]&amp;"/"&amp;Table1[[#This Row],[Lost]]</f>
        <v>Los Angeles Clippers/Miami Heat</v>
      </c>
      <c r="N980" t="str">
        <f t="shared" si="91"/>
        <v>Los Angeles Clippers</v>
      </c>
      <c r="O980">
        <f t="shared" si="92"/>
        <v>119</v>
      </c>
      <c r="P980" s="8">
        <f t="shared" si="93"/>
        <v>15</v>
      </c>
      <c r="Q980" t="str">
        <f t="shared" si="94"/>
        <v>Miami Heat</v>
      </c>
      <c r="R980">
        <f t="shared" si="95"/>
        <v>104</v>
      </c>
      <c r="S980" s="3">
        <f t="shared" si="96"/>
        <v>-15</v>
      </c>
    </row>
    <row r="981" spans="1:19" x14ac:dyDescent="0.35">
      <c r="A981" s="1">
        <v>45728</v>
      </c>
      <c r="B981" t="s">
        <v>15</v>
      </c>
      <c r="C981" t="s">
        <v>61</v>
      </c>
      <c r="D981">
        <v>116</v>
      </c>
      <c r="E981" t="s">
        <v>52</v>
      </c>
      <c r="F981">
        <v>126</v>
      </c>
      <c r="G981" t="s">
        <v>69</v>
      </c>
      <c r="I981">
        <v>18354</v>
      </c>
      <c r="J981" t="s">
        <v>89</v>
      </c>
      <c r="K981" t="s">
        <v>160</v>
      </c>
      <c r="M981" t="str">
        <f>Table1[[#This Row],[Winner]]&amp;"/"&amp;Table1[[#This Row],[Lost]]</f>
        <v>San Antonio Spurs/Dallas Mavericks</v>
      </c>
      <c r="N981" t="str">
        <f t="shared" si="91"/>
        <v>San Antonio Spurs</v>
      </c>
      <c r="O981">
        <f t="shared" si="92"/>
        <v>126</v>
      </c>
      <c r="P981" s="8">
        <f t="shared" si="93"/>
        <v>10</v>
      </c>
      <c r="Q981" t="str">
        <f t="shared" si="94"/>
        <v>Dallas Mavericks</v>
      </c>
      <c r="R981">
        <f t="shared" si="95"/>
        <v>116</v>
      </c>
      <c r="S981" s="3">
        <f t="shared" si="96"/>
        <v>-10</v>
      </c>
    </row>
    <row r="982" spans="1:19" x14ac:dyDescent="0.35">
      <c r="A982" s="1">
        <v>45728</v>
      </c>
      <c r="B982" t="s">
        <v>13</v>
      </c>
      <c r="C982" t="s">
        <v>40</v>
      </c>
      <c r="D982">
        <v>115</v>
      </c>
      <c r="E982" t="s">
        <v>65</v>
      </c>
      <c r="F982">
        <v>95</v>
      </c>
      <c r="G982" t="s">
        <v>69</v>
      </c>
      <c r="I982">
        <v>19832</v>
      </c>
      <c r="J982" t="s">
        <v>91</v>
      </c>
      <c r="K982" t="s">
        <v>151</v>
      </c>
      <c r="M982" t="str">
        <f>Table1[[#This Row],[Winner]]&amp;"/"&amp;Table1[[#This Row],[Lost]]</f>
        <v>Minnesota Timberwolves/Denver Nuggets</v>
      </c>
      <c r="N982" t="str">
        <f t="shared" si="91"/>
        <v>Minnesota Timberwolves</v>
      </c>
      <c r="O982">
        <f t="shared" si="92"/>
        <v>115</v>
      </c>
      <c r="P982" s="8">
        <f t="shared" si="93"/>
        <v>20</v>
      </c>
      <c r="Q982" t="str">
        <f t="shared" si="94"/>
        <v>Denver Nuggets</v>
      </c>
      <c r="R982">
        <f t="shared" si="95"/>
        <v>95</v>
      </c>
      <c r="S982" s="3">
        <f t="shared" si="96"/>
        <v>-20</v>
      </c>
    </row>
    <row r="983" spans="1:19" x14ac:dyDescent="0.35">
      <c r="A983" s="1">
        <v>45728</v>
      </c>
      <c r="B983" t="s">
        <v>13</v>
      </c>
      <c r="C983" t="s">
        <v>39</v>
      </c>
      <c r="D983">
        <v>114</v>
      </c>
      <c r="E983" t="s">
        <v>67</v>
      </c>
      <c r="F983">
        <v>113</v>
      </c>
      <c r="G983" t="s">
        <v>69</v>
      </c>
      <c r="H983" t="s">
        <v>70</v>
      </c>
      <c r="I983">
        <v>17510</v>
      </c>
      <c r="J983" t="s">
        <v>127</v>
      </c>
      <c r="K983" t="s">
        <v>147</v>
      </c>
      <c r="M983" t="str">
        <f>Table1[[#This Row],[Winner]]&amp;"/"&amp;Table1[[#This Row],[Lost]]</f>
        <v>New York Knicks/Portland Trail Blazers</v>
      </c>
      <c r="N983" t="str">
        <f t="shared" si="91"/>
        <v>New York Knicks</v>
      </c>
      <c r="O983">
        <f t="shared" si="92"/>
        <v>114</v>
      </c>
      <c r="P983" s="8">
        <f t="shared" si="93"/>
        <v>1</v>
      </c>
      <c r="Q983" t="str">
        <f t="shared" si="94"/>
        <v>Portland Trail Blazers</v>
      </c>
      <c r="R983">
        <f t="shared" si="95"/>
        <v>113</v>
      </c>
      <c r="S983" s="3">
        <f t="shared" si="96"/>
        <v>-1</v>
      </c>
    </row>
    <row r="984" spans="1:19" x14ac:dyDescent="0.35">
      <c r="A984" s="1">
        <v>45729</v>
      </c>
      <c r="B984" t="s">
        <v>14</v>
      </c>
      <c r="C984" t="s">
        <v>64</v>
      </c>
      <c r="D984">
        <v>129</v>
      </c>
      <c r="E984" t="s">
        <v>55</v>
      </c>
      <c r="F984">
        <v>125</v>
      </c>
      <c r="G984" t="s">
        <v>69</v>
      </c>
      <c r="I984">
        <v>20062</v>
      </c>
      <c r="J984" t="s">
        <v>86</v>
      </c>
      <c r="K984" t="s">
        <v>138</v>
      </c>
      <c r="M984" t="str">
        <f>Table1[[#This Row],[Winner]]&amp;"/"&amp;Table1[[#This Row],[Lost]]</f>
        <v>Washington Wizards/Detroit Pistons</v>
      </c>
      <c r="N984" t="str">
        <f t="shared" si="91"/>
        <v>Washington Wizards</v>
      </c>
      <c r="O984">
        <f t="shared" si="92"/>
        <v>129</v>
      </c>
      <c r="P984" s="8">
        <f t="shared" si="93"/>
        <v>4</v>
      </c>
      <c r="Q984" t="str">
        <f t="shared" si="94"/>
        <v>Detroit Pistons</v>
      </c>
      <c r="R984">
        <f t="shared" si="95"/>
        <v>125</v>
      </c>
      <c r="S984" s="3">
        <f t="shared" si="96"/>
        <v>-4</v>
      </c>
    </row>
    <row r="985" spans="1:19" x14ac:dyDescent="0.35">
      <c r="A985" s="1">
        <v>45729</v>
      </c>
      <c r="B985" t="s">
        <v>12</v>
      </c>
      <c r="C985" t="s">
        <v>68</v>
      </c>
      <c r="D985">
        <v>106</v>
      </c>
      <c r="E985" t="s">
        <v>44</v>
      </c>
      <c r="F985">
        <v>126</v>
      </c>
      <c r="G985" t="s">
        <v>69</v>
      </c>
      <c r="I985">
        <v>18017</v>
      </c>
      <c r="J985" t="s">
        <v>100</v>
      </c>
      <c r="K985" t="s">
        <v>155</v>
      </c>
      <c r="M985" t="str">
        <f>Table1[[#This Row],[Winner]]&amp;"/"&amp;Table1[[#This Row],[Lost]]</f>
        <v>Milwaukee Bucks/Los Angeles Lakers</v>
      </c>
      <c r="N985" t="str">
        <f t="shared" si="91"/>
        <v>Milwaukee Bucks</v>
      </c>
      <c r="O985">
        <f t="shared" si="92"/>
        <v>126</v>
      </c>
      <c r="P985" s="8">
        <f t="shared" si="93"/>
        <v>20</v>
      </c>
      <c r="Q985" t="str">
        <f t="shared" si="94"/>
        <v>Los Angeles Lakers</v>
      </c>
      <c r="R985">
        <f t="shared" si="95"/>
        <v>106</v>
      </c>
      <c r="S985" s="3">
        <f t="shared" si="96"/>
        <v>-20</v>
      </c>
    </row>
    <row r="986" spans="1:19" x14ac:dyDescent="0.35">
      <c r="A986" s="1">
        <v>45729</v>
      </c>
      <c r="B986" t="s">
        <v>15</v>
      </c>
      <c r="C986" t="s">
        <v>42</v>
      </c>
      <c r="D986">
        <v>110</v>
      </c>
      <c r="E986" t="s">
        <v>47</v>
      </c>
      <c r="F986">
        <v>116</v>
      </c>
      <c r="G986" t="s">
        <v>69</v>
      </c>
      <c r="I986">
        <v>21647</v>
      </c>
      <c r="J986" t="s">
        <v>109</v>
      </c>
      <c r="K986" t="s">
        <v>159</v>
      </c>
      <c r="M986" t="str">
        <f>Table1[[#This Row],[Winner]]&amp;"/"&amp;Table1[[#This Row],[Lost]]</f>
        <v>Chicago Bulls/Brooklyn Nets</v>
      </c>
      <c r="N986" t="str">
        <f t="shared" si="91"/>
        <v>Chicago Bulls</v>
      </c>
      <c r="O986">
        <f t="shared" si="92"/>
        <v>116</v>
      </c>
      <c r="P986" s="8">
        <f t="shared" si="93"/>
        <v>6</v>
      </c>
      <c r="Q986" t="str">
        <f t="shared" si="94"/>
        <v>Brooklyn Nets</v>
      </c>
      <c r="R986">
        <f t="shared" si="95"/>
        <v>110</v>
      </c>
      <c r="S986" s="3">
        <f t="shared" si="96"/>
        <v>-6</v>
      </c>
    </row>
    <row r="987" spans="1:19" x14ac:dyDescent="0.35">
      <c r="A987" s="1">
        <v>45729</v>
      </c>
      <c r="B987" t="s">
        <v>15</v>
      </c>
      <c r="C987" t="s">
        <v>43</v>
      </c>
      <c r="D987">
        <v>113</v>
      </c>
      <c r="E987" t="s">
        <v>56</v>
      </c>
      <c r="F987">
        <v>93</v>
      </c>
      <c r="G987" t="s">
        <v>69</v>
      </c>
      <c r="I987">
        <v>16323</v>
      </c>
      <c r="J987" t="s">
        <v>84</v>
      </c>
      <c r="K987" t="s">
        <v>144</v>
      </c>
      <c r="M987" t="str">
        <f>Table1[[#This Row],[Winner]]&amp;"/"&amp;Table1[[#This Row],[Lost]]</f>
        <v>Orlando Magic/New Orleans Pelicans</v>
      </c>
      <c r="N987" t="str">
        <f t="shared" si="91"/>
        <v>Orlando Magic</v>
      </c>
      <c r="O987">
        <f t="shared" si="92"/>
        <v>113</v>
      </c>
      <c r="P987" s="8">
        <f t="shared" si="93"/>
        <v>20</v>
      </c>
      <c r="Q987" t="str">
        <f t="shared" si="94"/>
        <v>New Orleans Pelicans</v>
      </c>
      <c r="R987">
        <f t="shared" si="95"/>
        <v>93</v>
      </c>
      <c r="S987" s="3">
        <f t="shared" si="96"/>
        <v>-20</v>
      </c>
    </row>
    <row r="988" spans="1:19" x14ac:dyDescent="0.35">
      <c r="A988" s="1">
        <v>45729</v>
      </c>
      <c r="B988" t="s">
        <v>13</v>
      </c>
      <c r="C988" t="s">
        <v>62</v>
      </c>
      <c r="D988">
        <v>104</v>
      </c>
      <c r="E988" t="s">
        <v>50</v>
      </c>
      <c r="F988">
        <v>130</v>
      </c>
      <c r="G988" t="s">
        <v>69</v>
      </c>
      <c r="I988">
        <v>18064</v>
      </c>
      <c r="J988" t="s">
        <v>78</v>
      </c>
      <c r="K988" t="s">
        <v>165</v>
      </c>
      <c r="M988" t="str">
        <f>Table1[[#This Row],[Winner]]&amp;"/"&amp;Table1[[#This Row],[Lost]]</f>
        <v>Golden State Warriors/Sacramento Kings</v>
      </c>
      <c r="N988" t="str">
        <f t="shared" si="91"/>
        <v>Golden State Warriors</v>
      </c>
      <c r="O988">
        <f t="shared" si="92"/>
        <v>130</v>
      </c>
      <c r="P988" s="8">
        <f t="shared" si="93"/>
        <v>26</v>
      </c>
      <c r="Q988" t="str">
        <f t="shared" si="94"/>
        <v>Sacramento Kings</v>
      </c>
      <c r="R988">
        <f t="shared" si="95"/>
        <v>104</v>
      </c>
      <c r="S988" s="3">
        <f t="shared" si="96"/>
        <v>-26</v>
      </c>
    </row>
    <row r="989" spans="1:19" x14ac:dyDescent="0.35">
      <c r="A989" s="1">
        <v>45730</v>
      </c>
      <c r="B989" t="s">
        <v>14</v>
      </c>
      <c r="C989" t="s">
        <v>51</v>
      </c>
      <c r="D989">
        <v>103</v>
      </c>
      <c r="E989" t="s">
        <v>58</v>
      </c>
      <c r="F989">
        <v>91</v>
      </c>
      <c r="G989" t="s">
        <v>69</v>
      </c>
      <c r="I989">
        <v>19719</v>
      </c>
      <c r="J989" t="s">
        <v>111</v>
      </c>
      <c r="K989" t="s">
        <v>140</v>
      </c>
      <c r="M989" t="str">
        <f>Table1[[#This Row],[Winner]]&amp;"/"&amp;Table1[[#This Row],[Lost]]</f>
        <v>Boston Celtics/Miami Heat</v>
      </c>
      <c r="N989" t="str">
        <f t="shared" si="91"/>
        <v>Boston Celtics</v>
      </c>
      <c r="O989">
        <f t="shared" si="92"/>
        <v>103</v>
      </c>
      <c r="P989" s="8">
        <f t="shared" si="93"/>
        <v>12</v>
      </c>
      <c r="Q989" t="str">
        <f t="shared" si="94"/>
        <v>Miami Heat</v>
      </c>
      <c r="R989">
        <f t="shared" si="95"/>
        <v>91</v>
      </c>
      <c r="S989" s="3">
        <f t="shared" si="96"/>
        <v>-12</v>
      </c>
    </row>
    <row r="990" spans="1:19" x14ac:dyDescent="0.35">
      <c r="A990" s="1">
        <v>45730</v>
      </c>
      <c r="B990" t="s">
        <v>14</v>
      </c>
      <c r="C990" t="s">
        <v>41</v>
      </c>
      <c r="D990">
        <v>112</v>
      </c>
      <c r="E990" t="s">
        <v>54</v>
      </c>
      <c r="F990">
        <v>100</v>
      </c>
      <c r="G990" t="s">
        <v>69</v>
      </c>
      <c r="I990">
        <v>19758</v>
      </c>
      <c r="J990" t="s">
        <v>84</v>
      </c>
      <c r="K990" t="s">
        <v>141</v>
      </c>
      <c r="M990" t="str">
        <f>Table1[[#This Row],[Winner]]&amp;"/"&amp;Table1[[#This Row],[Lost]]</f>
        <v>Indiana Pacers/Philadelphia 76ers</v>
      </c>
      <c r="N990" t="str">
        <f t="shared" si="91"/>
        <v>Indiana Pacers</v>
      </c>
      <c r="O990">
        <f t="shared" si="92"/>
        <v>112</v>
      </c>
      <c r="P990" s="8">
        <f t="shared" si="93"/>
        <v>12</v>
      </c>
      <c r="Q990" t="str">
        <f t="shared" si="94"/>
        <v>Philadelphia 76ers</v>
      </c>
      <c r="R990">
        <f t="shared" si="95"/>
        <v>100</v>
      </c>
      <c r="S990" s="3">
        <f t="shared" si="96"/>
        <v>-12</v>
      </c>
    </row>
    <row r="991" spans="1:19" x14ac:dyDescent="0.35">
      <c r="A991" s="1">
        <v>45730</v>
      </c>
      <c r="B991" t="s">
        <v>12</v>
      </c>
      <c r="C991" t="s">
        <v>57</v>
      </c>
      <c r="D991">
        <v>121</v>
      </c>
      <c r="E991" t="s">
        <v>63</v>
      </c>
      <c r="F991">
        <v>98</v>
      </c>
      <c r="G991" t="s">
        <v>69</v>
      </c>
      <c r="I991">
        <v>16561</v>
      </c>
      <c r="J991" t="s">
        <v>88</v>
      </c>
      <c r="K991" t="s">
        <v>139</v>
      </c>
      <c r="M991" t="str">
        <f>Table1[[#This Row],[Winner]]&amp;"/"&amp;Table1[[#This Row],[Lost]]</f>
        <v>Los Angeles Clippers/Atlanta Hawks</v>
      </c>
      <c r="N991" t="str">
        <f t="shared" si="91"/>
        <v>Los Angeles Clippers</v>
      </c>
      <c r="O991">
        <f t="shared" si="92"/>
        <v>121</v>
      </c>
      <c r="P991" s="8">
        <f t="shared" si="93"/>
        <v>23</v>
      </c>
      <c r="Q991" t="str">
        <f t="shared" si="94"/>
        <v>Atlanta Hawks</v>
      </c>
      <c r="R991">
        <f t="shared" si="95"/>
        <v>98</v>
      </c>
      <c r="S991" s="3">
        <f t="shared" si="96"/>
        <v>-23</v>
      </c>
    </row>
    <row r="992" spans="1:19" x14ac:dyDescent="0.35">
      <c r="A992" s="1">
        <v>45730</v>
      </c>
      <c r="B992" t="s">
        <v>15</v>
      </c>
      <c r="C992" t="s">
        <v>61</v>
      </c>
      <c r="D992">
        <v>96</v>
      </c>
      <c r="E992" t="s">
        <v>60</v>
      </c>
      <c r="F992">
        <v>133</v>
      </c>
      <c r="G992" t="s">
        <v>69</v>
      </c>
      <c r="I992">
        <v>16612</v>
      </c>
      <c r="J992" t="s">
        <v>124</v>
      </c>
      <c r="K992" t="s">
        <v>143</v>
      </c>
      <c r="M992" t="str">
        <f>Table1[[#This Row],[Winner]]&amp;"/"&amp;Table1[[#This Row],[Lost]]</f>
        <v>Houston Rockets/Dallas Mavericks</v>
      </c>
      <c r="N992" t="str">
        <f t="shared" si="91"/>
        <v>Houston Rockets</v>
      </c>
      <c r="O992">
        <f t="shared" si="92"/>
        <v>133</v>
      </c>
      <c r="P992" s="8">
        <f t="shared" si="93"/>
        <v>37</v>
      </c>
      <c r="Q992" t="str">
        <f t="shared" si="94"/>
        <v>Dallas Mavericks</v>
      </c>
      <c r="R992">
        <f t="shared" si="95"/>
        <v>96</v>
      </c>
      <c r="S992" s="3">
        <f t="shared" si="96"/>
        <v>-37</v>
      </c>
    </row>
    <row r="993" spans="1:19" x14ac:dyDescent="0.35">
      <c r="A993" s="1">
        <v>45730</v>
      </c>
      <c r="B993" t="s">
        <v>15</v>
      </c>
      <c r="C993" t="s">
        <v>45</v>
      </c>
      <c r="D993">
        <v>133</v>
      </c>
      <c r="E993" t="s">
        <v>48</v>
      </c>
      <c r="F993">
        <v>124</v>
      </c>
      <c r="G993" t="s">
        <v>69</v>
      </c>
      <c r="I993">
        <v>17051</v>
      </c>
      <c r="J993" t="s">
        <v>94</v>
      </c>
      <c r="K993" t="s">
        <v>157</v>
      </c>
      <c r="M993" t="str">
        <f>Table1[[#This Row],[Winner]]&amp;"/"&amp;Table1[[#This Row],[Lost]]</f>
        <v>Cleveland Cavaliers/Memphis Grizzlies</v>
      </c>
      <c r="N993" t="str">
        <f t="shared" si="91"/>
        <v>Cleveland Cavaliers</v>
      </c>
      <c r="O993">
        <f t="shared" si="92"/>
        <v>133</v>
      </c>
      <c r="P993" s="8">
        <f t="shared" si="93"/>
        <v>9</v>
      </c>
      <c r="Q993" t="str">
        <f t="shared" si="94"/>
        <v>Memphis Grizzlies</v>
      </c>
      <c r="R993">
        <f t="shared" si="95"/>
        <v>124</v>
      </c>
      <c r="S993" s="3">
        <f t="shared" si="96"/>
        <v>-9</v>
      </c>
    </row>
    <row r="994" spans="1:19" x14ac:dyDescent="0.35">
      <c r="A994" s="1">
        <v>45730</v>
      </c>
      <c r="B994" t="s">
        <v>15</v>
      </c>
      <c r="C994" t="s">
        <v>43</v>
      </c>
      <c r="D994">
        <v>111</v>
      </c>
      <c r="E994" t="s">
        <v>40</v>
      </c>
      <c r="F994">
        <v>118</v>
      </c>
      <c r="G994" t="s">
        <v>69</v>
      </c>
      <c r="I994">
        <v>18978</v>
      </c>
      <c r="J994" t="s">
        <v>87</v>
      </c>
      <c r="K994" t="s">
        <v>158</v>
      </c>
      <c r="M994" t="str">
        <f>Table1[[#This Row],[Winner]]&amp;"/"&amp;Table1[[#This Row],[Lost]]</f>
        <v>Minnesota Timberwolves/Orlando Magic</v>
      </c>
      <c r="N994" t="str">
        <f t="shared" si="91"/>
        <v>Minnesota Timberwolves</v>
      </c>
      <c r="O994">
        <f t="shared" si="92"/>
        <v>118</v>
      </c>
      <c r="P994" s="8">
        <f t="shared" si="93"/>
        <v>7</v>
      </c>
      <c r="Q994" t="str">
        <f t="shared" si="94"/>
        <v>Orlando Magic</v>
      </c>
      <c r="R994">
        <f t="shared" si="95"/>
        <v>111</v>
      </c>
      <c r="S994" s="3">
        <f t="shared" si="96"/>
        <v>-7</v>
      </c>
    </row>
    <row r="995" spans="1:19" x14ac:dyDescent="0.35">
      <c r="A995" s="1">
        <v>45730</v>
      </c>
      <c r="B995" t="s">
        <v>15</v>
      </c>
      <c r="C995" t="s">
        <v>46</v>
      </c>
      <c r="D995">
        <v>145</v>
      </c>
      <c r="E995" t="s">
        <v>52</v>
      </c>
      <c r="F995">
        <v>134</v>
      </c>
      <c r="G995" t="s">
        <v>69</v>
      </c>
      <c r="I995">
        <v>18510</v>
      </c>
      <c r="J995" t="s">
        <v>92</v>
      </c>
      <c r="K995" t="s">
        <v>160</v>
      </c>
      <c r="M995" t="str">
        <f>Table1[[#This Row],[Winner]]&amp;"/"&amp;Table1[[#This Row],[Lost]]</f>
        <v>Charlotte Hornets/San Antonio Spurs</v>
      </c>
      <c r="N995" t="str">
        <f t="shared" si="91"/>
        <v>Charlotte Hornets</v>
      </c>
      <c r="O995">
        <f t="shared" si="92"/>
        <v>145</v>
      </c>
      <c r="P995" s="8">
        <f t="shared" si="93"/>
        <v>11</v>
      </c>
      <c r="Q995" t="str">
        <f t="shared" si="94"/>
        <v>San Antonio Spurs</v>
      </c>
      <c r="R995">
        <f t="shared" si="95"/>
        <v>134</v>
      </c>
      <c r="S995" s="3">
        <f t="shared" si="96"/>
        <v>-11</v>
      </c>
    </row>
    <row r="996" spans="1:19" x14ac:dyDescent="0.35">
      <c r="A996" s="1">
        <v>45730</v>
      </c>
      <c r="B996" t="s">
        <v>17</v>
      </c>
      <c r="C996" t="s">
        <v>68</v>
      </c>
      <c r="D996">
        <v>126</v>
      </c>
      <c r="E996" t="s">
        <v>65</v>
      </c>
      <c r="F996">
        <v>131</v>
      </c>
      <c r="G996" t="s">
        <v>69</v>
      </c>
      <c r="I996">
        <v>19946</v>
      </c>
      <c r="J996" t="s">
        <v>78</v>
      </c>
      <c r="K996" t="s">
        <v>151</v>
      </c>
      <c r="M996" t="str">
        <f>Table1[[#This Row],[Winner]]&amp;"/"&amp;Table1[[#This Row],[Lost]]</f>
        <v>Denver Nuggets/Los Angeles Lakers</v>
      </c>
      <c r="N996" t="str">
        <f t="shared" si="91"/>
        <v>Denver Nuggets</v>
      </c>
      <c r="O996">
        <f t="shared" si="92"/>
        <v>131</v>
      </c>
      <c r="P996" s="8">
        <f t="shared" si="93"/>
        <v>5</v>
      </c>
      <c r="Q996" t="str">
        <f t="shared" si="94"/>
        <v>Los Angeles Lakers</v>
      </c>
      <c r="R996">
        <f t="shared" si="95"/>
        <v>126</v>
      </c>
      <c r="S996" s="3">
        <f t="shared" si="96"/>
        <v>-5</v>
      </c>
    </row>
    <row r="997" spans="1:19" x14ac:dyDescent="0.35">
      <c r="A997" s="1">
        <v>45730</v>
      </c>
      <c r="B997" t="s">
        <v>17</v>
      </c>
      <c r="C997" t="s">
        <v>59</v>
      </c>
      <c r="D997">
        <v>126</v>
      </c>
      <c r="E997" t="s">
        <v>66</v>
      </c>
      <c r="F997">
        <v>118</v>
      </c>
      <c r="G997" t="s">
        <v>69</v>
      </c>
      <c r="I997">
        <v>18175</v>
      </c>
      <c r="J997" t="s">
        <v>83</v>
      </c>
      <c r="K997" t="s">
        <v>145</v>
      </c>
      <c r="M997" t="str">
        <f>Table1[[#This Row],[Winner]]&amp;"/"&amp;Table1[[#This Row],[Lost]]</f>
        <v>Toronto Raptors/Utah Jazz</v>
      </c>
      <c r="N997" t="str">
        <f t="shared" si="91"/>
        <v>Toronto Raptors</v>
      </c>
      <c r="O997">
        <f t="shared" si="92"/>
        <v>126</v>
      </c>
      <c r="P997" s="8">
        <f t="shared" si="93"/>
        <v>8</v>
      </c>
      <c r="Q997" t="str">
        <f t="shared" si="94"/>
        <v>Utah Jazz</v>
      </c>
      <c r="R997">
        <f t="shared" si="95"/>
        <v>118</v>
      </c>
      <c r="S997" s="3">
        <f t="shared" si="96"/>
        <v>-8</v>
      </c>
    </row>
    <row r="998" spans="1:19" x14ac:dyDescent="0.35">
      <c r="A998" s="1">
        <v>45730</v>
      </c>
      <c r="B998" t="s">
        <v>13</v>
      </c>
      <c r="C998" t="s">
        <v>62</v>
      </c>
      <c r="D998">
        <v>106</v>
      </c>
      <c r="E998" t="s">
        <v>49</v>
      </c>
      <c r="F998">
        <v>122</v>
      </c>
      <c r="G998" t="s">
        <v>69</v>
      </c>
      <c r="I998">
        <v>17071</v>
      </c>
      <c r="J998" t="s">
        <v>91</v>
      </c>
      <c r="K998" t="s">
        <v>161</v>
      </c>
      <c r="M998" t="str">
        <f>Table1[[#This Row],[Winner]]&amp;"/"&amp;Table1[[#This Row],[Lost]]</f>
        <v>Phoenix Suns/Sacramento Kings</v>
      </c>
      <c r="N998" t="str">
        <f t="shared" si="91"/>
        <v>Phoenix Suns</v>
      </c>
      <c r="O998">
        <f t="shared" si="92"/>
        <v>122</v>
      </c>
      <c r="P998" s="8">
        <f t="shared" si="93"/>
        <v>16</v>
      </c>
      <c r="Q998" t="str">
        <f t="shared" si="94"/>
        <v>Sacramento Kings</v>
      </c>
      <c r="R998">
        <f t="shared" si="95"/>
        <v>106</v>
      </c>
      <c r="S998" s="3">
        <f t="shared" si="96"/>
        <v>-16</v>
      </c>
    </row>
    <row r="999" spans="1:19" x14ac:dyDescent="0.35">
      <c r="A999" s="1">
        <v>45731</v>
      </c>
      <c r="B999" t="s">
        <v>22</v>
      </c>
      <c r="C999" t="s">
        <v>51</v>
      </c>
      <c r="D999">
        <v>115</v>
      </c>
      <c r="E999" t="s">
        <v>42</v>
      </c>
      <c r="F999">
        <v>113</v>
      </c>
      <c r="G999" t="s">
        <v>69</v>
      </c>
      <c r="I999">
        <v>18016</v>
      </c>
      <c r="J999" t="s">
        <v>84</v>
      </c>
      <c r="K999" t="s">
        <v>163</v>
      </c>
      <c r="M999" t="str">
        <f>Table1[[#This Row],[Winner]]&amp;"/"&amp;Table1[[#This Row],[Lost]]</f>
        <v>Boston Celtics/Brooklyn Nets</v>
      </c>
      <c r="N999" t="str">
        <f t="shared" si="91"/>
        <v>Boston Celtics</v>
      </c>
      <c r="O999">
        <f t="shared" si="92"/>
        <v>115</v>
      </c>
      <c r="P999" s="8">
        <f t="shared" si="93"/>
        <v>2</v>
      </c>
      <c r="Q999" t="str">
        <f t="shared" si="94"/>
        <v>Brooklyn Nets</v>
      </c>
      <c r="R999">
        <f t="shared" si="95"/>
        <v>113</v>
      </c>
      <c r="S999" s="3">
        <f t="shared" si="96"/>
        <v>-2</v>
      </c>
    </row>
    <row r="1000" spans="1:19" x14ac:dyDescent="0.35">
      <c r="A1000" s="1">
        <v>45731</v>
      </c>
      <c r="B1000" t="s">
        <v>14</v>
      </c>
      <c r="C1000" t="s">
        <v>53</v>
      </c>
      <c r="D1000">
        <v>113</v>
      </c>
      <c r="E1000" t="s">
        <v>55</v>
      </c>
      <c r="F1000">
        <v>107</v>
      </c>
      <c r="G1000" t="s">
        <v>69</v>
      </c>
      <c r="I1000">
        <v>20062</v>
      </c>
      <c r="J1000" t="s">
        <v>123</v>
      </c>
      <c r="K1000" t="s">
        <v>138</v>
      </c>
      <c r="M1000" t="str">
        <f>Table1[[#This Row],[Winner]]&amp;"/"&amp;Table1[[#This Row],[Lost]]</f>
        <v>Oklahoma City Thunder/Detroit Pistons</v>
      </c>
      <c r="N1000" t="str">
        <f t="shared" si="91"/>
        <v>Oklahoma City Thunder</v>
      </c>
      <c r="O1000">
        <f t="shared" si="92"/>
        <v>113</v>
      </c>
      <c r="P1000" s="8">
        <f t="shared" si="93"/>
        <v>6</v>
      </c>
      <c r="Q1000" t="str">
        <f t="shared" si="94"/>
        <v>Detroit Pistons</v>
      </c>
      <c r="R1000">
        <f t="shared" si="95"/>
        <v>107</v>
      </c>
      <c r="S1000" s="3">
        <f t="shared" si="96"/>
        <v>-6</v>
      </c>
    </row>
    <row r="1001" spans="1:19" x14ac:dyDescent="0.35">
      <c r="A1001" s="1">
        <v>45731</v>
      </c>
      <c r="B1001" t="s">
        <v>15</v>
      </c>
      <c r="C1001" t="s">
        <v>47</v>
      </c>
      <c r="D1001">
        <v>114</v>
      </c>
      <c r="E1001" t="s">
        <v>60</v>
      </c>
      <c r="F1001">
        <v>117</v>
      </c>
      <c r="G1001" t="s">
        <v>69</v>
      </c>
      <c r="I1001">
        <v>18055</v>
      </c>
      <c r="J1001" t="s">
        <v>82</v>
      </c>
      <c r="K1001" t="s">
        <v>143</v>
      </c>
      <c r="M1001" t="str">
        <f>Table1[[#This Row],[Winner]]&amp;"/"&amp;Table1[[#This Row],[Lost]]</f>
        <v>Houston Rockets/Chicago Bulls</v>
      </c>
      <c r="N1001" t="str">
        <f t="shared" si="91"/>
        <v>Houston Rockets</v>
      </c>
      <c r="O1001">
        <f t="shared" si="92"/>
        <v>117</v>
      </c>
      <c r="P1001" s="8">
        <f t="shared" si="93"/>
        <v>3</v>
      </c>
      <c r="Q1001" t="str">
        <f t="shared" si="94"/>
        <v>Chicago Bulls</v>
      </c>
      <c r="R1001">
        <f t="shared" si="95"/>
        <v>114</v>
      </c>
      <c r="S1001" s="3">
        <f t="shared" si="96"/>
        <v>-3</v>
      </c>
    </row>
    <row r="1002" spans="1:19" x14ac:dyDescent="0.35">
      <c r="A1002" s="1">
        <v>45731</v>
      </c>
      <c r="B1002" t="s">
        <v>15</v>
      </c>
      <c r="C1002" t="s">
        <v>58</v>
      </c>
      <c r="D1002">
        <v>91</v>
      </c>
      <c r="E1002" t="s">
        <v>48</v>
      </c>
      <c r="F1002">
        <v>125</v>
      </c>
      <c r="G1002" t="s">
        <v>69</v>
      </c>
      <c r="I1002">
        <v>17794</v>
      </c>
      <c r="J1002" t="s">
        <v>111</v>
      </c>
      <c r="K1002" t="s">
        <v>157</v>
      </c>
      <c r="M1002" t="str">
        <f>Table1[[#This Row],[Winner]]&amp;"/"&amp;Table1[[#This Row],[Lost]]</f>
        <v>Memphis Grizzlies/Miami Heat</v>
      </c>
      <c r="N1002" t="str">
        <f t="shared" si="91"/>
        <v>Memphis Grizzlies</v>
      </c>
      <c r="O1002">
        <f t="shared" si="92"/>
        <v>125</v>
      </c>
      <c r="P1002" s="8">
        <f t="shared" si="93"/>
        <v>34</v>
      </c>
      <c r="Q1002" t="str">
        <f t="shared" si="94"/>
        <v>Miami Heat</v>
      </c>
      <c r="R1002">
        <f t="shared" si="95"/>
        <v>91</v>
      </c>
      <c r="S1002" s="3">
        <f t="shared" si="96"/>
        <v>-34</v>
      </c>
    </row>
    <row r="1003" spans="1:19" x14ac:dyDescent="0.35">
      <c r="A1003" s="1">
        <v>45731</v>
      </c>
      <c r="B1003" t="s">
        <v>15</v>
      </c>
      <c r="C1003" t="s">
        <v>41</v>
      </c>
      <c r="D1003">
        <v>119</v>
      </c>
      <c r="E1003" t="s">
        <v>44</v>
      </c>
      <c r="F1003">
        <v>126</v>
      </c>
      <c r="G1003" t="s">
        <v>69</v>
      </c>
      <c r="I1003">
        <v>17729</v>
      </c>
      <c r="J1003" t="s">
        <v>94</v>
      </c>
      <c r="K1003" t="s">
        <v>155</v>
      </c>
      <c r="M1003" t="str">
        <f>Table1[[#This Row],[Winner]]&amp;"/"&amp;Table1[[#This Row],[Lost]]</f>
        <v>Milwaukee Bucks/Indiana Pacers</v>
      </c>
      <c r="N1003" t="str">
        <f t="shared" si="91"/>
        <v>Milwaukee Bucks</v>
      </c>
      <c r="O1003">
        <f t="shared" si="92"/>
        <v>126</v>
      </c>
      <c r="P1003" s="8">
        <f t="shared" si="93"/>
        <v>7</v>
      </c>
      <c r="Q1003" t="str">
        <f t="shared" si="94"/>
        <v>Indiana Pacers</v>
      </c>
      <c r="R1003">
        <f t="shared" si="95"/>
        <v>119</v>
      </c>
      <c r="S1003" s="3">
        <f t="shared" si="96"/>
        <v>-7</v>
      </c>
    </row>
    <row r="1004" spans="1:19" x14ac:dyDescent="0.35">
      <c r="A1004" s="1">
        <v>45731</v>
      </c>
      <c r="B1004" t="s">
        <v>19</v>
      </c>
      <c r="C1004" t="s">
        <v>39</v>
      </c>
      <c r="D1004">
        <v>94</v>
      </c>
      <c r="E1004" t="s">
        <v>50</v>
      </c>
      <c r="F1004">
        <v>97</v>
      </c>
      <c r="G1004" t="s">
        <v>69</v>
      </c>
      <c r="I1004">
        <v>18064</v>
      </c>
      <c r="J1004" t="s">
        <v>82</v>
      </c>
      <c r="K1004" t="s">
        <v>165</v>
      </c>
      <c r="M1004" t="str">
        <f>Table1[[#This Row],[Winner]]&amp;"/"&amp;Table1[[#This Row],[Lost]]</f>
        <v>Golden State Warriors/New York Knicks</v>
      </c>
      <c r="N1004" t="str">
        <f t="shared" si="91"/>
        <v>Golden State Warriors</v>
      </c>
      <c r="O1004">
        <f t="shared" si="92"/>
        <v>97</v>
      </c>
      <c r="P1004" s="8">
        <f t="shared" si="93"/>
        <v>3</v>
      </c>
      <c r="Q1004" t="str">
        <f t="shared" si="94"/>
        <v>New York Knicks</v>
      </c>
      <c r="R1004">
        <f t="shared" si="95"/>
        <v>94</v>
      </c>
      <c r="S1004" s="3">
        <f t="shared" si="96"/>
        <v>-3</v>
      </c>
    </row>
    <row r="1005" spans="1:19" x14ac:dyDescent="0.35">
      <c r="A1005" s="1">
        <v>45731</v>
      </c>
      <c r="B1005" t="s">
        <v>19</v>
      </c>
      <c r="C1005" t="s">
        <v>56</v>
      </c>
      <c r="D1005">
        <v>115</v>
      </c>
      <c r="E1005" t="s">
        <v>52</v>
      </c>
      <c r="F1005">
        <v>119</v>
      </c>
      <c r="G1005" t="s">
        <v>69</v>
      </c>
      <c r="I1005">
        <v>18549</v>
      </c>
      <c r="J1005" t="s">
        <v>79</v>
      </c>
      <c r="K1005" t="s">
        <v>160</v>
      </c>
      <c r="M1005" t="str">
        <f>Table1[[#This Row],[Winner]]&amp;"/"&amp;Table1[[#This Row],[Lost]]</f>
        <v>San Antonio Spurs/New Orleans Pelicans</v>
      </c>
      <c r="N1005" t="str">
        <f t="shared" si="91"/>
        <v>San Antonio Spurs</v>
      </c>
      <c r="O1005">
        <f t="shared" si="92"/>
        <v>119</v>
      </c>
      <c r="P1005" s="8">
        <f t="shared" si="93"/>
        <v>4</v>
      </c>
      <c r="Q1005" t="str">
        <f t="shared" si="94"/>
        <v>New Orleans Pelicans</v>
      </c>
      <c r="R1005">
        <f t="shared" si="95"/>
        <v>115</v>
      </c>
      <c r="S1005" s="3">
        <f t="shared" si="96"/>
        <v>-4</v>
      </c>
    </row>
    <row r="1006" spans="1:19" x14ac:dyDescent="0.35">
      <c r="A1006" s="1">
        <v>45731</v>
      </c>
      <c r="B1006" t="s">
        <v>16</v>
      </c>
      <c r="C1006" t="s">
        <v>64</v>
      </c>
      <c r="D1006">
        <v>126</v>
      </c>
      <c r="E1006" t="s">
        <v>65</v>
      </c>
      <c r="F1006">
        <v>123</v>
      </c>
      <c r="G1006" t="s">
        <v>69</v>
      </c>
      <c r="I1006">
        <v>19833</v>
      </c>
      <c r="J1006" t="s">
        <v>91</v>
      </c>
      <c r="K1006" t="s">
        <v>151</v>
      </c>
      <c r="M1006" t="str">
        <f>Table1[[#This Row],[Winner]]&amp;"/"&amp;Table1[[#This Row],[Lost]]</f>
        <v>Washington Wizards/Denver Nuggets</v>
      </c>
      <c r="N1006" t="str">
        <f t="shared" si="91"/>
        <v>Washington Wizards</v>
      </c>
      <c r="O1006">
        <f t="shared" si="92"/>
        <v>126</v>
      </c>
      <c r="P1006" s="8">
        <f t="shared" si="93"/>
        <v>3</v>
      </c>
      <c r="Q1006" t="str">
        <f t="shared" si="94"/>
        <v>Denver Nuggets</v>
      </c>
      <c r="R1006">
        <f t="shared" si="95"/>
        <v>123</v>
      </c>
      <c r="S1006" s="3">
        <f t="shared" si="96"/>
        <v>-3</v>
      </c>
    </row>
    <row r="1007" spans="1:19" x14ac:dyDescent="0.35">
      <c r="A1007" s="1">
        <v>45732</v>
      </c>
      <c r="B1007" t="s">
        <v>33</v>
      </c>
      <c r="C1007" t="s">
        <v>43</v>
      </c>
      <c r="D1007">
        <v>108</v>
      </c>
      <c r="E1007" t="s">
        <v>45</v>
      </c>
      <c r="F1007">
        <v>103</v>
      </c>
      <c r="G1007" t="s">
        <v>69</v>
      </c>
      <c r="I1007">
        <v>19432</v>
      </c>
      <c r="J1007" t="s">
        <v>83</v>
      </c>
      <c r="K1007" t="s">
        <v>153</v>
      </c>
      <c r="M1007" t="str">
        <f>Table1[[#This Row],[Winner]]&amp;"/"&amp;Table1[[#This Row],[Lost]]</f>
        <v>Orlando Magic/Cleveland Cavaliers</v>
      </c>
      <c r="N1007" t="str">
        <f t="shared" si="91"/>
        <v>Orlando Magic</v>
      </c>
      <c r="O1007">
        <f t="shared" si="92"/>
        <v>108</v>
      </c>
      <c r="P1007" s="8">
        <f t="shared" si="93"/>
        <v>5</v>
      </c>
      <c r="Q1007" t="str">
        <f t="shared" si="94"/>
        <v>Cleveland Cavaliers</v>
      </c>
      <c r="R1007">
        <f t="shared" si="95"/>
        <v>103</v>
      </c>
      <c r="S1007" s="3">
        <f t="shared" si="96"/>
        <v>-5</v>
      </c>
    </row>
    <row r="1008" spans="1:19" x14ac:dyDescent="0.35">
      <c r="A1008" s="1">
        <v>45732</v>
      </c>
      <c r="B1008" t="s">
        <v>33</v>
      </c>
      <c r="C1008" t="s">
        <v>54</v>
      </c>
      <c r="D1008">
        <v>130</v>
      </c>
      <c r="E1008" t="s">
        <v>61</v>
      </c>
      <c r="F1008">
        <v>125</v>
      </c>
      <c r="G1008" t="s">
        <v>69</v>
      </c>
      <c r="I1008">
        <v>19825</v>
      </c>
      <c r="J1008" t="s">
        <v>80</v>
      </c>
      <c r="K1008" t="s">
        <v>149</v>
      </c>
      <c r="M1008" t="str">
        <f>Table1[[#This Row],[Winner]]&amp;"/"&amp;Table1[[#This Row],[Lost]]</f>
        <v>Philadelphia 76ers/Dallas Mavericks</v>
      </c>
      <c r="N1008" t="str">
        <f t="shared" si="91"/>
        <v>Philadelphia 76ers</v>
      </c>
      <c r="O1008">
        <f t="shared" si="92"/>
        <v>130</v>
      </c>
      <c r="P1008" s="8">
        <f t="shared" si="93"/>
        <v>5</v>
      </c>
      <c r="Q1008" t="str">
        <f t="shared" si="94"/>
        <v>Dallas Mavericks</v>
      </c>
      <c r="R1008">
        <f t="shared" si="95"/>
        <v>125</v>
      </c>
      <c r="S1008" s="3">
        <f t="shared" si="96"/>
        <v>-5</v>
      </c>
    </row>
    <row r="1009" spans="1:19" x14ac:dyDescent="0.35">
      <c r="A1009" s="1">
        <v>45732</v>
      </c>
      <c r="B1009" t="s">
        <v>21</v>
      </c>
      <c r="C1009" t="s">
        <v>49</v>
      </c>
      <c r="D1009">
        <v>96</v>
      </c>
      <c r="E1009" t="s">
        <v>68</v>
      </c>
      <c r="F1009">
        <v>107</v>
      </c>
      <c r="G1009" t="s">
        <v>69</v>
      </c>
      <c r="I1009">
        <v>18997</v>
      </c>
      <c r="J1009" t="s">
        <v>97</v>
      </c>
      <c r="K1009" t="s">
        <v>137</v>
      </c>
      <c r="M1009" t="str">
        <f>Table1[[#This Row],[Winner]]&amp;"/"&amp;Table1[[#This Row],[Lost]]</f>
        <v>Los Angeles Lakers/Phoenix Suns</v>
      </c>
      <c r="N1009" t="str">
        <f t="shared" si="91"/>
        <v>Los Angeles Lakers</v>
      </c>
      <c r="O1009">
        <f t="shared" si="92"/>
        <v>107</v>
      </c>
      <c r="P1009" s="8">
        <f t="shared" si="93"/>
        <v>11</v>
      </c>
      <c r="Q1009" t="str">
        <f t="shared" si="94"/>
        <v>Phoenix Suns</v>
      </c>
      <c r="R1009">
        <f t="shared" si="95"/>
        <v>96</v>
      </c>
      <c r="S1009" s="3">
        <f t="shared" si="96"/>
        <v>-11</v>
      </c>
    </row>
    <row r="1010" spans="1:19" x14ac:dyDescent="0.35">
      <c r="A1010" s="1">
        <v>45732</v>
      </c>
      <c r="B1010" t="s">
        <v>22</v>
      </c>
      <c r="C1010" t="s">
        <v>63</v>
      </c>
      <c r="D1010">
        <v>114</v>
      </c>
      <c r="E1010" t="s">
        <v>42</v>
      </c>
      <c r="F1010">
        <v>122</v>
      </c>
      <c r="G1010" t="s">
        <v>69</v>
      </c>
      <c r="I1010">
        <v>17926</v>
      </c>
      <c r="J1010" t="s">
        <v>87</v>
      </c>
      <c r="K1010" t="s">
        <v>163</v>
      </c>
      <c r="M1010" t="str">
        <f>Table1[[#This Row],[Winner]]&amp;"/"&amp;Table1[[#This Row],[Lost]]</f>
        <v>Brooklyn Nets/Atlanta Hawks</v>
      </c>
      <c r="N1010" t="str">
        <f t="shared" si="91"/>
        <v>Brooklyn Nets</v>
      </c>
      <c r="O1010">
        <f t="shared" si="92"/>
        <v>122</v>
      </c>
      <c r="P1010" s="8">
        <f t="shared" si="93"/>
        <v>8</v>
      </c>
      <c r="Q1010" t="str">
        <f t="shared" si="94"/>
        <v>Atlanta Hawks</v>
      </c>
      <c r="R1010">
        <f t="shared" si="95"/>
        <v>114</v>
      </c>
      <c r="S1010" s="3">
        <f t="shared" si="96"/>
        <v>-8</v>
      </c>
    </row>
    <row r="1011" spans="1:19" x14ac:dyDescent="0.35">
      <c r="A1011" s="1">
        <v>45732</v>
      </c>
      <c r="B1011" t="s">
        <v>22</v>
      </c>
      <c r="C1011" t="s">
        <v>59</v>
      </c>
      <c r="D1011">
        <v>102</v>
      </c>
      <c r="E1011" t="s">
        <v>67</v>
      </c>
      <c r="F1011">
        <v>105</v>
      </c>
      <c r="G1011" t="s">
        <v>69</v>
      </c>
      <c r="I1011">
        <v>18154</v>
      </c>
      <c r="J1011" t="s">
        <v>99</v>
      </c>
      <c r="K1011" t="s">
        <v>147</v>
      </c>
      <c r="M1011" t="str">
        <f>Table1[[#This Row],[Winner]]&amp;"/"&amp;Table1[[#This Row],[Lost]]</f>
        <v>Portland Trail Blazers/Toronto Raptors</v>
      </c>
      <c r="N1011" t="str">
        <f t="shared" si="91"/>
        <v>Portland Trail Blazers</v>
      </c>
      <c r="O1011">
        <f t="shared" si="92"/>
        <v>105</v>
      </c>
      <c r="P1011" s="8">
        <f t="shared" si="93"/>
        <v>3</v>
      </c>
      <c r="Q1011" t="str">
        <f t="shared" si="94"/>
        <v>Toronto Raptors</v>
      </c>
      <c r="R1011">
        <f t="shared" si="95"/>
        <v>102</v>
      </c>
      <c r="S1011" s="3">
        <f t="shared" si="96"/>
        <v>-3</v>
      </c>
    </row>
    <row r="1012" spans="1:19" x14ac:dyDescent="0.35">
      <c r="A1012" s="1">
        <v>45732</v>
      </c>
      <c r="B1012" t="s">
        <v>14</v>
      </c>
      <c r="C1012" t="s">
        <v>46</v>
      </c>
      <c r="D1012">
        <v>88</v>
      </c>
      <c r="E1012" t="s">
        <v>57</v>
      </c>
      <c r="F1012">
        <v>123</v>
      </c>
      <c r="G1012" t="s">
        <v>69</v>
      </c>
      <c r="I1012">
        <v>17927</v>
      </c>
      <c r="J1012" t="s">
        <v>122</v>
      </c>
      <c r="K1012" t="s">
        <v>146</v>
      </c>
      <c r="M1012" t="str">
        <f>Table1[[#This Row],[Winner]]&amp;"/"&amp;Table1[[#This Row],[Lost]]</f>
        <v>Los Angeles Clippers/Charlotte Hornets</v>
      </c>
      <c r="N1012" t="str">
        <f t="shared" si="91"/>
        <v>Los Angeles Clippers</v>
      </c>
      <c r="O1012">
        <f t="shared" si="92"/>
        <v>123</v>
      </c>
      <c r="P1012" s="8">
        <f t="shared" si="93"/>
        <v>35</v>
      </c>
      <c r="Q1012" t="str">
        <f t="shared" si="94"/>
        <v>Charlotte Hornets</v>
      </c>
      <c r="R1012">
        <f t="shared" si="95"/>
        <v>88</v>
      </c>
      <c r="S1012" s="3">
        <f t="shared" si="96"/>
        <v>-35</v>
      </c>
    </row>
    <row r="1013" spans="1:19" x14ac:dyDescent="0.35">
      <c r="A1013" s="1">
        <v>45732</v>
      </c>
      <c r="B1013" t="s">
        <v>14</v>
      </c>
      <c r="C1013" t="s">
        <v>66</v>
      </c>
      <c r="D1013">
        <v>102</v>
      </c>
      <c r="E1013" t="s">
        <v>40</v>
      </c>
      <c r="F1013">
        <v>128</v>
      </c>
      <c r="G1013" t="s">
        <v>69</v>
      </c>
      <c r="I1013">
        <v>18978</v>
      </c>
      <c r="J1013" t="s">
        <v>111</v>
      </c>
      <c r="K1013" t="s">
        <v>158</v>
      </c>
      <c r="M1013" t="str">
        <f>Table1[[#This Row],[Winner]]&amp;"/"&amp;Table1[[#This Row],[Lost]]</f>
        <v>Minnesota Timberwolves/Utah Jazz</v>
      </c>
      <c r="N1013" t="str">
        <f t="shared" si="91"/>
        <v>Minnesota Timberwolves</v>
      </c>
      <c r="O1013">
        <f t="shared" si="92"/>
        <v>128</v>
      </c>
      <c r="P1013" s="8">
        <f t="shared" si="93"/>
        <v>26</v>
      </c>
      <c r="Q1013" t="str">
        <f t="shared" si="94"/>
        <v>Utah Jazz</v>
      </c>
      <c r="R1013">
        <f t="shared" si="95"/>
        <v>102</v>
      </c>
      <c r="S1013" s="3">
        <f t="shared" si="96"/>
        <v>-26</v>
      </c>
    </row>
    <row r="1014" spans="1:19" x14ac:dyDescent="0.35">
      <c r="A1014" s="1">
        <v>45732</v>
      </c>
      <c r="B1014" t="s">
        <v>16</v>
      </c>
      <c r="C1014" t="s">
        <v>53</v>
      </c>
      <c r="D1014">
        <v>121</v>
      </c>
      <c r="E1014" t="s">
        <v>44</v>
      </c>
      <c r="F1014">
        <v>105</v>
      </c>
      <c r="G1014" t="s">
        <v>69</v>
      </c>
      <c r="I1014">
        <v>17341</v>
      </c>
      <c r="J1014" t="s">
        <v>118</v>
      </c>
      <c r="K1014" t="s">
        <v>155</v>
      </c>
      <c r="M1014" t="str">
        <f>Table1[[#This Row],[Winner]]&amp;"/"&amp;Table1[[#This Row],[Lost]]</f>
        <v>Oklahoma City Thunder/Milwaukee Bucks</v>
      </c>
      <c r="N1014" t="str">
        <f t="shared" si="91"/>
        <v>Oklahoma City Thunder</v>
      </c>
      <c r="O1014">
        <f t="shared" si="92"/>
        <v>121</v>
      </c>
      <c r="P1014" s="8">
        <f t="shared" si="93"/>
        <v>16</v>
      </c>
      <c r="Q1014" t="str">
        <f t="shared" si="94"/>
        <v>Milwaukee Bucks</v>
      </c>
      <c r="R1014">
        <f t="shared" si="95"/>
        <v>105</v>
      </c>
      <c r="S1014" s="3">
        <f t="shared" si="96"/>
        <v>-16</v>
      </c>
    </row>
    <row r="1015" spans="1:19" x14ac:dyDescent="0.35">
      <c r="A1015" s="1">
        <v>45733</v>
      </c>
      <c r="B1015" t="s">
        <v>12</v>
      </c>
      <c r="C1015" t="s">
        <v>58</v>
      </c>
      <c r="D1015">
        <v>95</v>
      </c>
      <c r="E1015" t="s">
        <v>39</v>
      </c>
      <c r="F1015">
        <v>116</v>
      </c>
      <c r="G1015" t="s">
        <v>69</v>
      </c>
      <c r="I1015">
        <v>19812</v>
      </c>
      <c r="J1015" t="s">
        <v>94</v>
      </c>
      <c r="K1015" t="s">
        <v>154</v>
      </c>
      <c r="M1015" t="str">
        <f>Table1[[#This Row],[Winner]]&amp;"/"&amp;Table1[[#This Row],[Lost]]</f>
        <v>New York Knicks/Miami Heat</v>
      </c>
      <c r="N1015" t="str">
        <f t="shared" si="91"/>
        <v>New York Knicks</v>
      </c>
      <c r="O1015">
        <f t="shared" si="92"/>
        <v>116</v>
      </c>
      <c r="P1015" s="8">
        <f t="shared" si="93"/>
        <v>21</v>
      </c>
      <c r="Q1015" t="str">
        <f t="shared" si="94"/>
        <v>Miami Heat</v>
      </c>
      <c r="R1015">
        <f t="shared" si="95"/>
        <v>95</v>
      </c>
      <c r="S1015" s="3">
        <f t="shared" si="96"/>
        <v>-21</v>
      </c>
    </row>
    <row r="1016" spans="1:19" x14ac:dyDescent="0.35">
      <c r="A1016" s="1">
        <v>45733</v>
      </c>
      <c r="B1016" t="s">
        <v>15</v>
      </c>
      <c r="C1016" t="s">
        <v>54</v>
      </c>
      <c r="D1016">
        <v>137</v>
      </c>
      <c r="E1016" t="s">
        <v>60</v>
      </c>
      <c r="F1016">
        <v>144</v>
      </c>
      <c r="G1016" t="s">
        <v>69</v>
      </c>
      <c r="H1016" t="s">
        <v>70</v>
      </c>
      <c r="I1016">
        <v>16648</v>
      </c>
      <c r="J1016" t="s">
        <v>121</v>
      </c>
      <c r="K1016" t="s">
        <v>143</v>
      </c>
      <c r="M1016" t="str">
        <f>Table1[[#This Row],[Winner]]&amp;"/"&amp;Table1[[#This Row],[Lost]]</f>
        <v>Houston Rockets/Philadelphia 76ers</v>
      </c>
      <c r="N1016" t="str">
        <f t="shared" si="91"/>
        <v>Houston Rockets</v>
      </c>
      <c r="O1016">
        <f t="shared" si="92"/>
        <v>144</v>
      </c>
      <c r="P1016" s="8">
        <f t="shared" si="93"/>
        <v>7</v>
      </c>
      <c r="Q1016" t="str">
        <f t="shared" si="94"/>
        <v>Philadelphia 76ers</v>
      </c>
      <c r="R1016">
        <f t="shared" si="95"/>
        <v>137</v>
      </c>
      <c r="S1016" s="3">
        <f t="shared" si="96"/>
        <v>-7</v>
      </c>
    </row>
    <row r="1017" spans="1:19" x14ac:dyDescent="0.35">
      <c r="A1017" s="1">
        <v>45733</v>
      </c>
      <c r="B1017" t="s">
        <v>15</v>
      </c>
      <c r="C1017" t="s">
        <v>41</v>
      </c>
      <c r="D1017">
        <v>132</v>
      </c>
      <c r="E1017" t="s">
        <v>40</v>
      </c>
      <c r="F1017">
        <v>130</v>
      </c>
      <c r="G1017" t="s">
        <v>69</v>
      </c>
      <c r="H1017" t="s">
        <v>70</v>
      </c>
      <c r="I1017">
        <v>17955</v>
      </c>
      <c r="J1017" t="s">
        <v>128</v>
      </c>
      <c r="K1017" t="s">
        <v>158</v>
      </c>
      <c r="M1017" t="str">
        <f>Table1[[#This Row],[Winner]]&amp;"/"&amp;Table1[[#This Row],[Lost]]</f>
        <v>Indiana Pacers/Minnesota Timberwolves</v>
      </c>
      <c r="N1017" t="str">
        <f t="shared" si="91"/>
        <v>Indiana Pacers</v>
      </c>
      <c r="O1017">
        <f t="shared" si="92"/>
        <v>132</v>
      </c>
      <c r="P1017" s="8">
        <f t="shared" si="93"/>
        <v>2</v>
      </c>
      <c r="Q1017" t="str">
        <f t="shared" si="94"/>
        <v>Minnesota Timberwolves</v>
      </c>
      <c r="R1017">
        <f t="shared" si="95"/>
        <v>130</v>
      </c>
      <c r="S1017" s="3">
        <f t="shared" si="96"/>
        <v>-2</v>
      </c>
    </row>
    <row r="1018" spans="1:19" x14ac:dyDescent="0.35">
      <c r="A1018" s="1">
        <v>45733</v>
      </c>
      <c r="B1018" t="s">
        <v>15</v>
      </c>
      <c r="C1018" t="s">
        <v>55</v>
      </c>
      <c r="D1018">
        <v>127</v>
      </c>
      <c r="E1018" t="s">
        <v>56</v>
      </c>
      <c r="F1018">
        <v>81</v>
      </c>
      <c r="G1018" t="s">
        <v>69</v>
      </c>
      <c r="I1018">
        <v>17398</v>
      </c>
      <c r="J1018" t="s">
        <v>90</v>
      </c>
      <c r="K1018" t="s">
        <v>144</v>
      </c>
      <c r="M1018" t="str">
        <f>Table1[[#This Row],[Winner]]&amp;"/"&amp;Table1[[#This Row],[Lost]]</f>
        <v>Detroit Pistons/New Orleans Pelicans</v>
      </c>
      <c r="N1018" t="str">
        <f t="shared" si="91"/>
        <v>Detroit Pistons</v>
      </c>
      <c r="O1018">
        <f t="shared" si="92"/>
        <v>127</v>
      </c>
      <c r="P1018" s="8">
        <f t="shared" si="93"/>
        <v>46</v>
      </c>
      <c r="Q1018" t="str">
        <f t="shared" si="94"/>
        <v>New Orleans Pelicans</v>
      </c>
      <c r="R1018">
        <f t="shared" si="95"/>
        <v>81</v>
      </c>
      <c r="S1018" s="3">
        <f t="shared" si="96"/>
        <v>-46</v>
      </c>
    </row>
    <row r="1019" spans="1:19" x14ac:dyDescent="0.35">
      <c r="A1019" s="1">
        <v>45733</v>
      </c>
      <c r="B1019" t="s">
        <v>16</v>
      </c>
      <c r="C1019" t="s">
        <v>47</v>
      </c>
      <c r="D1019">
        <v>111</v>
      </c>
      <c r="E1019" t="s">
        <v>66</v>
      </c>
      <c r="F1019">
        <v>97</v>
      </c>
      <c r="G1019" t="s">
        <v>69</v>
      </c>
      <c r="I1019">
        <v>18175</v>
      </c>
      <c r="J1019" t="s">
        <v>111</v>
      </c>
      <c r="K1019" t="s">
        <v>145</v>
      </c>
      <c r="M1019" t="str">
        <f>Table1[[#This Row],[Winner]]&amp;"/"&amp;Table1[[#This Row],[Lost]]</f>
        <v>Chicago Bulls/Utah Jazz</v>
      </c>
      <c r="N1019" t="str">
        <f t="shared" si="91"/>
        <v>Chicago Bulls</v>
      </c>
      <c r="O1019">
        <f t="shared" si="92"/>
        <v>111</v>
      </c>
      <c r="P1019" s="8">
        <f t="shared" si="93"/>
        <v>14</v>
      </c>
      <c r="Q1019" t="str">
        <f t="shared" si="94"/>
        <v>Utah Jazz</v>
      </c>
      <c r="R1019">
        <f t="shared" si="95"/>
        <v>97</v>
      </c>
      <c r="S1019" s="3">
        <f t="shared" si="96"/>
        <v>-14</v>
      </c>
    </row>
    <row r="1020" spans="1:19" x14ac:dyDescent="0.35">
      <c r="A1020" s="1">
        <v>45733</v>
      </c>
      <c r="B1020" t="s">
        <v>13</v>
      </c>
      <c r="C1020" t="s">
        <v>65</v>
      </c>
      <c r="D1020">
        <v>114</v>
      </c>
      <c r="E1020" t="s">
        <v>50</v>
      </c>
      <c r="F1020">
        <v>105</v>
      </c>
      <c r="G1020" t="s">
        <v>69</v>
      </c>
      <c r="I1020">
        <v>18064</v>
      </c>
      <c r="J1020" t="s">
        <v>118</v>
      </c>
      <c r="K1020" t="s">
        <v>165</v>
      </c>
      <c r="M1020" t="str">
        <f>Table1[[#This Row],[Winner]]&amp;"/"&amp;Table1[[#This Row],[Lost]]</f>
        <v>Denver Nuggets/Golden State Warriors</v>
      </c>
      <c r="N1020" t="str">
        <f t="shared" si="91"/>
        <v>Denver Nuggets</v>
      </c>
      <c r="O1020">
        <f t="shared" si="92"/>
        <v>114</v>
      </c>
      <c r="P1020" s="8">
        <f t="shared" si="93"/>
        <v>9</v>
      </c>
      <c r="Q1020" t="str">
        <f t="shared" si="94"/>
        <v>Golden State Warriors</v>
      </c>
      <c r="R1020">
        <f t="shared" si="95"/>
        <v>105</v>
      </c>
      <c r="S1020" s="3">
        <f t="shared" si="96"/>
        <v>-9</v>
      </c>
    </row>
    <row r="1021" spans="1:19" x14ac:dyDescent="0.35">
      <c r="A1021" s="1">
        <v>45733</v>
      </c>
      <c r="B1021" t="s">
        <v>13</v>
      </c>
      <c r="C1021" t="s">
        <v>59</v>
      </c>
      <c r="D1021">
        <v>89</v>
      </c>
      <c r="E1021" t="s">
        <v>49</v>
      </c>
      <c r="F1021">
        <v>129</v>
      </c>
      <c r="G1021" t="s">
        <v>69</v>
      </c>
      <c r="I1021">
        <v>17071</v>
      </c>
      <c r="J1021" t="s">
        <v>111</v>
      </c>
      <c r="K1021" t="s">
        <v>161</v>
      </c>
      <c r="M1021" t="str">
        <f>Table1[[#This Row],[Winner]]&amp;"/"&amp;Table1[[#This Row],[Lost]]</f>
        <v>Phoenix Suns/Toronto Raptors</v>
      </c>
      <c r="N1021" t="str">
        <f t="shared" si="91"/>
        <v>Phoenix Suns</v>
      </c>
      <c r="O1021">
        <f t="shared" si="92"/>
        <v>129</v>
      </c>
      <c r="P1021" s="8">
        <f t="shared" si="93"/>
        <v>40</v>
      </c>
      <c r="Q1021" t="str">
        <f t="shared" si="94"/>
        <v>Toronto Raptors</v>
      </c>
      <c r="R1021">
        <f t="shared" si="95"/>
        <v>89</v>
      </c>
      <c r="S1021" s="3">
        <f t="shared" si="96"/>
        <v>-40</v>
      </c>
    </row>
    <row r="1022" spans="1:19" x14ac:dyDescent="0.35">
      <c r="A1022" s="1">
        <v>45733</v>
      </c>
      <c r="B1022" t="s">
        <v>13</v>
      </c>
      <c r="C1022" t="s">
        <v>64</v>
      </c>
      <c r="D1022">
        <v>97</v>
      </c>
      <c r="E1022" t="s">
        <v>67</v>
      </c>
      <c r="F1022">
        <v>112</v>
      </c>
      <c r="G1022" t="s">
        <v>69</v>
      </c>
      <c r="I1022">
        <v>17919</v>
      </c>
      <c r="J1022" t="s">
        <v>107</v>
      </c>
      <c r="K1022" t="s">
        <v>147</v>
      </c>
      <c r="M1022" t="str">
        <f>Table1[[#This Row],[Winner]]&amp;"/"&amp;Table1[[#This Row],[Lost]]</f>
        <v>Portland Trail Blazers/Washington Wizards</v>
      </c>
      <c r="N1022" t="str">
        <f t="shared" si="91"/>
        <v>Portland Trail Blazers</v>
      </c>
      <c r="O1022">
        <f t="shared" si="92"/>
        <v>112</v>
      </c>
      <c r="P1022" s="8">
        <f t="shared" si="93"/>
        <v>15</v>
      </c>
      <c r="Q1022" t="str">
        <f t="shared" si="94"/>
        <v>Washington Wizards</v>
      </c>
      <c r="R1022">
        <f t="shared" si="95"/>
        <v>97</v>
      </c>
      <c r="S1022" s="3">
        <f t="shared" si="96"/>
        <v>-15</v>
      </c>
    </row>
    <row r="1023" spans="1:19" x14ac:dyDescent="0.35">
      <c r="A1023" s="1">
        <v>45733</v>
      </c>
      <c r="B1023" t="s">
        <v>13</v>
      </c>
      <c r="C1023" t="s">
        <v>48</v>
      </c>
      <c r="D1023">
        <v>122</v>
      </c>
      <c r="E1023" t="s">
        <v>62</v>
      </c>
      <c r="F1023">
        <v>132</v>
      </c>
      <c r="G1023" t="s">
        <v>69</v>
      </c>
      <c r="I1023">
        <v>16205</v>
      </c>
      <c r="J1023" t="s">
        <v>90</v>
      </c>
      <c r="K1023" t="s">
        <v>150</v>
      </c>
      <c r="M1023" t="str">
        <f>Table1[[#This Row],[Winner]]&amp;"/"&amp;Table1[[#This Row],[Lost]]</f>
        <v>Sacramento Kings/Memphis Grizzlies</v>
      </c>
      <c r="N1023" t="str">
        <f t="shared" si="91"/>
        <v>Sacramento Kings</v>
      </c>
      <c r="O1023">
        <f t="shared" si="92"/>
        <v>132</v>
      </c>
      <c r="P1023" s="8">
        <f t="shared" si="93"/>
        <v>10</v>
      </c>
      <c r="Q1023" t="str">
        <f t="shared" si="94"/>
        <v>Memphis Grizzlies</v>
      </c>
      <c r="R1023">
        <f t="shared" si="95"/>
        <v>122</v>
      </c>
      <c r="S1023" s="3">
        <f t="shared" si="96"/>
        <v>-10</v>
      </c>
    </row>
    <row r="1024" spans="1:19" x14ac:dyDescent="0.35">
      <c r="A1024" s="1">
        <v>45733</v>
      </c>
      <c r="B1024" t="s">
        <v>20</v>
      </c>
      <c r="C1024" t="s">
        <v>52</v>
      </c>
      <c r="D1024">
        <v>109</v>
      </c>
      <c r="E1024" t="s">
        <v>68</v>
      </c>
      <c r="F1024">
        <v>125</v>
      </c>
      <c r="G1024" t="s">
        <v>69</v>
      </c>
      <c r="I1024">
        <v>17723</v>
      </c>
      <c r="J1024" t="s">
        <v>106</v>
      </c>
      <c r="K1024" t="s">
        <v>137</v>
      </c>
      <c r="M1024" t="str">
        <f>Table1[[#This Row],[Winner]]&amp;"/"&amp;Table1[[#This Row],[Lost]]</f>
        <v>Los Angeles Lakers/San Antonio Spurs</v>
      </c>
      <c r="N1024" t="str">
        <f t="shared" si="91"/>
        <v>Los Angeles Lakers</v>
      </c>
      <c r="O1024">
        <f t="shared" si="92"/>
        <v>125</v>
      </c>
      <c r="P1024" s="8">
        <f t="shared" si="93"/>
        <v>16</v>
      </c>
      <c r="Q1024" t="str">
        <f t="shared" si="94"/>
        <v>San Antonio Spurs</v>
      </c>
      <c r="R1024">
        <f t="shared" si="95"/>
        <v>109</v>
      </c>
      <c r="S1024" s="3">
        <f t="shared" si="96"/>
        <v>-16</v>
      </c>
    </row>
    <row r="1025" spans="1:19" x14ac:dyDescent="0.35">
      <c r="A1025" s="1">
        <v>45734</v>
      </c>
      <c r="B1025" t="s">
        <v>14</v>
      </c>
      <c r="C1025" t="s">
        <v>63</v>
      </c>
      <c r="D1025">
        <v>134</v>
      </c>
      <c r="E1025" t="s">
        <v>46</v>
      </c>
      <c r="F1025">
        <v>102</v>
      </c>
      <c r="G1025" t="s">
        <v>69</v>
      </c>
      <c r="I1025">
        <v>15341</v>
      </c>
      <c r="J1025" t="s">
        <v>110</v>
      </c>
      <c r="K1025" t="s">
        <v>156</v>
      </c>
      <c r="M1025" t="str">
        <f>Table1[[#This Row],[Winner]]&amp;"/"&amp;Table1[[#This Row],[Lost]]</f>
        <v>Atlanta Hawks/Charlotte Hornets</v>
      </c>
      <c r="N1025" t="str">
        <f t="shared" si="91"/>
        <v>Atlanta Hawks</v>
      </c>
      <c r="O1025">
        <f t="shared" si="92"/>
        <v>134</v>
      </c>
      <c r="P1025" s="8">
        <f t="shared" si="93"/>
        <v>32</v>
      </c>
      <c r="Q1025" t="str">
        <f t="shared" si="94"/>
        <v>Charlotte Hornets</v>
      </c>
      <c r="R1025">
        <f t="shared" si="95"/>
        <v>102</v>
      </c>
      <c r="S1025" s="3">
        <f t="shared" si="96"/>
        <v>-32</v>
      </c>
    </row>
    <row r="1026" spans="1:19" x14ac:dyDescent="0.35">
      <c r="A1026" s="1">
        <v>45734</v>
      </c>
      <c r="B1026" t="s">
        <v>12</v>
      </c>
      <c r="C1026" t="s">
        <v>42</v>
      </c>
      <c r="D1026">
        <v>96</v>
      </c>
      <c r="E1026" t="s">
        <v>51</v>
      </c>
      <c r="F1026">
        <v>104</v>
      </c>
      <c r="G1026" t="s">
        <v>69</v>
      </c>
      <c r="I1026">
        <v>19156</v>
      </c>
      <c r="J1026" t="s">
        <v>106</v>
      </c>
      <c r="K1026" t="s">
        <v>136</v>
      </c>
      <c r="M1026" t="str">
        <f>Table1[[#This Row],[Winner]]&amp;"/"&amp;Table1[[#This Row],[Lost]]</f>
        <v>Boston Celtics/Brooklyn Nets</v>
      </c>
      <c r="N1026" t="str">
        <f t="shared" si="91"/>
        <v>Boston Celtics</v>
      </c>
      <c r="O1026">
        <f t="shared" si="92"/>
        <v>104</v>
      </c>
      <c r="P1026" s="8">
        <f t="shared" si="93"/>
        <v>8</v>
      </c>
      <c r="Q1026" t="str">
        <f t="shared" si="94"/>
        <v>Brooklyn Nets</v>
      </c>
      <c r="R1026">
        <f t="shared" si="95"/>
        <v>96</v>
      </c>
      <c r="S1026" s="3">
        <f t="shared" si="96"/>
        <v>-8</v>
      </c>
    </row>
    <row r="1027" spans="1:19" x14ac:dyDescent="0.35">
      <c r="A1027" s="1">
        <v>45734</v>
      </c>
      <c r="B1027" t="s">
        <v>13</v>
      </c>
      <c r="C1027" t="s">
        <v>44</v>
      </c>
      <c r="D1027">
        <v>93</v>
      </c>
      <c r="E1027" t="s">
        <v>50</v>
      </c>
      <c r="F1027">
        <v>104</v>
      </c>
      <c r="G1027" t="s">
        <v>69</v>
      </c>
      <c r="I1027">
        <v>18064</v>
      </c>
      <c r="J1027" t="s">
        <v>86</v>
      </c>
      <c r="K1027" t="s">
        <v>165</v>
      </c>
      <c r="M1027" t="str">
        <f>Table1[[#This Row],[Winner]]&amp;"/"&amp;Table1[[#This Row],[Lost]]</f>
        <v>Golden State Warriors/Milwaukee Bucks</v>
      </c>
      <c r="N1027" t="str">
        <f t="shared" ref="N1027:N1090" si="97">IF(D1027&gt;F1027,C1027,E1027)</f>
        <v>Golden State Warriors</v>
      </c>
      <c r="O1027">
        <f t="shared" ref="O1027:O1090" si="98">IF(D1027&gt;F1027,D1027,F1027)</f>
        <v>104</v>
      </c>
      <c r="P1027" s="8">
        <f t="shared" ref="P1027:P1090" si="99">O1027-R1027</f>
        <v>11</v>
      </c>
      <c r="Q1027" t="str">
        <f t="shared" ref="Q1027:Q1090" si="100">IF(D1027&gt;F1027,E1027,C1027)</f>
        <v>Milwaukee Bucks</v>
      </c>
      <c r="R1027">
        <f t="shared" ref="R1027:R1090" si="101">IF(D1027&gt;F1027,F1027,D1027)</f>
        <v>93</v>
      </c>
      <c r="S1027" s="3">
        <f t="shared" ref="S1027:S1090" si="102">R1027-O1027</f>
        <v>-11</v>
      </c>
    </row>
    <row r="1028" spans="1:19" x14ac:dyDescent="0.35">
      <c r="A1028" s="1">
        <v>45734</v>
      </c>
      <c r="B1028" t="s">
        <v>20</v>
      </c>
      <c r="C1028" t="s">
        <v>45</v>
      </c>
      <c r="D1028">
        <v>119</v>
      </c>
      <c r="E1028" t="s">
        <v>57</v>
      </c>
      <c r="F1028">
        <v>132</v>
      </c>
      <c r="G1028" t="s">
        <v>69</v>
      </c>
      <c r="I1028">
        <v>17927</v>
      </c>
      <c r="J1028" t="s">
        <v>83</v>
      </c>
      <c r="K1028" t="s">
        <v>146</v>
      </c>
      <c r="M1028" t="str">
        <f>Table1[[#This Row],[Winner]]&amp;"/"&amp;Table1[[#This Row],[Lost]]</f>
        <v>Los Angeles Clippers/Cleveland Cavaliers</v>
      </c>
      <c r="N1028" t="str">
        <f t="shared" si="97"/>
        <v>Los Angeles Clippers</v>
      </c>
      <c r="O1028">
        <f t="shared" si="98"/>
        <v>132</v>
      </c>
      <c r="P1028" s="8">
        <f t="shared" si="99"/>
        <v>13</v>
      </c>
      <c r="Q1028" t="str">
        <f t="shared" si="100"/>
        <v>Cleveland Cavaliers</v>
      </c>
      <c r="R1028">
        <f t="shared" si="101"/>
        <v>119</v>
      </c>
      <c r="S1028" s="3">
        <f t="shared" si="102"/>
        <v>-13</v>
      </c>
    </row>
    <row r="1029" spans="1:19" x14ac:dyDescent="0.35">
      <c r="A1029" s="1">
        <v>45735</v>
      </c>
      <c r="B1029" t="s">
        <v>14</v>
      </c>
      <c r="C1029" t="s">
        <v>61</v>
      </c>
      <c r="D1029">
        <v>131</v>
      </c>
      <c r="E1029" t="s">
        <v>41</v>
      </c>
      <c r="F1029">
        <v>135</v>
      </c>
      <c r="G1029" t="s">
        <v>69</v>
      </c>
      <c r="I1029">
        <v>15078</v>
      </c>
      <c r="J1029" t="s">
        <v>118</v>
      </c>
      <c r="K1029" t="s">
        <v>162</v>
      </c>
      <c r="M1029" t="str">
        <f>Table1[[#This Row],[Winner]]&amp;"/"&amp;Table1[[#This Row],[Lost]]</f>
        <v>Indiana Pacers/Dallas Mavericks</v>
      </c>
      <c r="N1029" t="str">
        <f t="shared" si="97"/>
        <v>Indiana Pacers</v>
      </c>
      <c r="O1029">
        <f t="shared" si="98"/>
        <v>135</v>
      </c>
      <c r="P1029" s="8">
        <f t="shared" si="99"/>
        <v>4</v>
      </c>
      <c r="Q1029" t="str">
        <f t="shared" si="100"/>
        <v>Dallas Mavericks</v>
      </c>
      <c r="R1029">
        <f t="shared" si="101"/>
        <v>131</v>
      </c>
      <c r="S1029" s="3">
        <f t="shared" si="102"/>
        <v>-4</v>
      </c>
    </row>
    <row r="1030" spans="1:19" x14ac:dyDescent="0.35">
      <c r="A1030" s="1">
        <v>45735</v>
      </c>
      <c r="B1030" t="s">
        <v>14</v>
      </c>
      <c r="C1030" t="s">
        <v>60</v>
      </c>
      <c r="D1030">
        <v>116</v>
      </c>
      <c r="E1030" t="s">
        <v>43</v>
      </c>
      <c r="F1030">
        <v>108</v>
      </c>
      <c r="G1030" t="s">
        <v>69</v>
      </c>
      <c r="I1030">
        <v>19609</v>
      </c>
      <c r="J1030" t="s">
        <v>82</v>
      </c>
      <c r="K1030" t="s">
        <v>152</v>
      </c>
      <c r="M1030" t="str">
        <f>Table1[[#This Row],[Winner]]&amp;"/"&amp;Table1[[#This Row],[Lost]]</f>
        <v>Houston Rockets/Orlando Magic</v>
      </c>
      <c r="N1030" t="str">
        <f t="shared" si="97"/>
        <v>Houston Rockets</v>
      </c>
      <c r="O1030">
        <f t="shared" si="98"/>
        <v>116</v>
      </c>
      <c r="P1030" s="8">
        <f t="shared" si="99"/>
        <v>8</v>
      </c>
      <c r="Q1030" t="str">
        <f t="shared" si="100"/>
        <v>Orlando Magic</v>
      </c>
      <c r="R1030">
        <f t="shared" si="101"/>
        <v>108</v>
      </c>
      <c r="S1030" s="3">
        <f t="shared" si="102"/>
        <v>-8</v>
      </c>
    </row>
    <row r="1031" spans="1:19" x14ac:dyDescent="0.35">
      <c r="A1031" s="1">
        <v>45735</v>
      </c>
      <c r="B1031" t="s">
        <v>12</v>
      </c>
      <c r="C1031" t="s">
        <v>55</v>
      </c>
      <c r="D1031">
        <v>116</v>
      </c>
      <c r="E1031" t="s">
        <v>58</v>
      </c>
      <c r="F1031">
        <v>113</v>
      </c>
      <c r="G1031" t="s">
        <v>69</v>
      </c>
      <c r="I1031">
        <v>19600</v>
      </c>
      <c r="J1031" t="s">
        <v>87</v>
      </c>
      <c r="K1031" t="s">
        <v>140</v>
      </c>
      <c r="M1031" t="str">
        <f>Table1[[#This Row],[Winner]]&amp;"/"&amp;Table1[[#This Row],[Lost]]</f>
        <v>Detroit Pistons/Miami Heat</v>
      </c>
      <c r="N1031" t="str">
        <f t="shared" si="97"/>
        <v>Detroit Pistons</v>
      </c>
      <c r="O1031">
        <f t="shared" si="98"/>
        <v>116</v>
      </c>
      <c r="P1031" s="8">
        <f t="shared" si="99"/>
        <v>3</v>
      </c>
      <c r="Q1031" t="str">
        <f t="shared" si="100"/>
        <v>Miami Heat</v>
      </c>
      <c r="R1031">
        <f t="shared" si="101"/>
        <v>113</v>
      </c>
      <c r="S1031" s="3">
        <f t="shared" si="102"/>
        <v>-3</v>
      </c>
    </row>
    <row r="1032" spans="1:19" x14ac:dyDescent="0.35">
      <c r="A1032" s="1">
        <v>45735</v>
      </c>
      <c r="B1032" t="s">
        <v>15</v>
      </c>
      <c r="C1032" t="s">
        <v>56</v>
      </c>
      <c r="D1032">
        <v>119</v>
      </c>
      <c r="E1032" t="s">
        <v>40</v>
      </c>
      <c r="F1032">
        <v>115</v>
      </c>
      <c r="G1032" t="s">
        <v>69</v>
      </c>
      <c r="I1032">
        <v>16936</v>
      </c>
      <c r="J1032" t="s">
        <v>82</v>
      </c>
      <c r="K1032" t="s">
        <v>158</v>
      </c>
      <c r="M1032" t="str">
        <f>Table1[[#This Row],[Winner]]&amp;"/"&amp;Table1[[#This Row],[Lost]]</f>
        <v>New Orleans Pelicans/Minnesota Timberwolves</v>
      </c>
      <c r="N1032" t="str">
        <f t="shared" si="97"/>
        <v>New Orleans Pelicans</v>
      </c>
      <c r="O1032">
        <f t="shared" si="98"/>
        <v>119</v>
      </c>
      <c r="P1032" s="8">
        <f t="shared" si="99"/>
        <v>4</v>
      </c>
      <c r="Q1032" t="str">
        <f t="shared" si="100"/>
        <v>Minnesota Timberwolves</v>
      </c>
      <c r="R1032">
        <f t="shared" si="101"/>
        <v>115</v>
      </c>
      <c r="S1032" s="3">
        <f t="shared" si="102"/>
        <v>-4</v>
      </c>
    </row>
    <row r="1033" spans="1:19" x14ac:dyDescent="0.35">
      <c r="A1033" s="1">
        <v>45735</v>
      </c>
      <c r="B1033" t="s">
        <v>15</v>
      </c>
      <c r="C1033" t="s">
        <v>54</v>
      </c>
      <c r="D1033">
        <v>100</v>
      </c>
      <c r="E1033" t="s">
        <v>53</v>
      </c>
      <c r="F1033">
        <v>133</v>
      </c>
      <c r="G1033" t="s">
        <v>69</v>
      </c>
      <c r="I1033">
        <v>18203</v>
      </c>
      <c r="J1033" t="s">
        <v>115</v>
      </c>
      <c r="K1033" t="s">
        <v>164</v>
      </c>
      <c r="M1033" t="str">
        <f>Table1[[#This Row],[Winner]]&amp;"/"&amp;Table1[[#This Row],[Lost]]</f>
        <v>Oklahoma City Thunder/Philadelphia 76ers</v>
      </c>
      <c r="N1033" t="str">
        <f t="shared" si="97"/>
        <v>Oklahoma City Thunder</v>
      </c>
      <c r="O1033">
        <f t="shared" si="98"/>
        <v>133</v>
      </c>
      <c r="P1033" s="8">
        <f t="shared" si="99"/>
        <v>33</v>
      </c>
      <c r="Q1033" t="str">
        <f t="shared" si="100"/>
        <v>Philadelphia 76ers</v>
      </c>
      <c r="R1033">
        <f t="shared" si="101"/>
        <v>100</v>
      </c>
      <c r="S1033" s="3">
        <f t="shared" si="102"/>
        <v>-33</v>
      </c>
    </row>
    <row r="1034" spans="1:19" x14ac:dyDescent="0.35">
      <c r="A1034" s="1">
        <v>45735</v>
      </c>
      <c r="B1034" t="s">
        <v>15</v>
      </c>
      <c r="C1034" t="s">
        <v>39</v>
      </c>
      <c r="D1034">
        <v>105</v>
      </c>
      <c r="E1034" t="s">
        <v>52</v>
      </c>
      <c r="F1034">
        <v>120</v>
      </c>
      <c r="G1034" t="s">
        <v>69</v>
      </c>
      <c r="I1034">
        <v>18521</v>
      </c>
      <c r="J1034" t="s">
        <v>84</v>
      </c>
      <c r="K1034" t="s">
        <v>160</v>
      </c>
      <c r="M1034" t="str">
        <f>Table1[[#This Row],[Winner]]&amp;"/"&amp;Table1[[#This Row],[Lost]]</f>
        <v>San Antonio Spurs/New York Knicks</v>
      </c>
      <c r="N1034" t="str">
        <f t="shared" si="97"/>
        <v>San Antonio Spurs</v>
      </c>
      <c r="O1034">
        <f t="shared" si="98"/>
        <v>120</v>
      </c>
      <c r="P1034" s="8">
        <f t="shared" si="99"/>
        <v>15</v>
      </c>
      <c r="Q1034" t="str">
        <f t="shared" si="100"/>
        <v>New York Knicks</v>
      </c>
      <c r="R1034">
        <f t="shared" si="101"/>
        <v>105</v>
      </c>
      <c r="S1034" s="3">
        <f t="shared" si="102"/>
        <v>-15</v>
      </c>
    </row>
    <row r="1035" spans="1:19" x14ac:dyDescent="0.35">
      <c r="A1035" s="1">
        <v>45735</v>
      </c>
      <c r="B1035" t="s">
        <v>16</v>
      </c>
      <c r="C1035" t="s">
        <v>64</v>
      </c>
      <c r="D1035">
        <v>112</v>
      </c>
      <c r="E1035" t="s">
        <v>66</v>
      </c>
      <c r="F1035">
        <v>128</v>
      </c>
      <c r="G1035" t="s">
        <v>69</v>
      </c>
      <c r="I1035">
        <v>18175</v>
      </c>
      <c r="J1035" t="s">
        <v>102</v>
      </c>
      <c r="K1035" t="s">
        <v>145</v>
      </c>
      <c r="M1035" t="str">
        <f>Table1[[#This Row],[Winner]]&amp;"/"&amp;Table1[[#This Row],[Lost]]</f>
        <v>Utah Jazz/Washington Wizards</v>
      </c>
      <c r="N1035" t="str">
        <f t="shared" si="97"/>
        <v>Utah Jazz</v>
      </c>
      <c r="O1035">
        <f t="shared" si="98"/>
        <v>128</v>
      </c>
      <c r="P1035" s="8">
        <f t="shared" si="99"/>
        <v>16</v>
      </c>
      <c r="Q1035" t="str">
        <f t="shared" si="100"/>
        <v>Washington Wizards</v>
      </c>
      <c r="R1035">
        <f t="shared" si="101"/>
        <v>112</v>
      </c>
      <c r="S1035" s="3">
        <f t="shared" si="102"/>
        <v>-16</v>
      </c>
    </row>
    <row r="1036" spans="1:19" x14ac:dyDescent="0.35">
      <c r="A1036" s="1">
        <v>45735</v>
      </c>
      <c r="B1036" t="s">
        <v>13</v>
      </c>
      <c r="C1036" t="s">
        <v>65</v>
      </c>
      <c r="D1036">
        <v>108</v>
      </c>
      <c r="E1036" t="s">
        <v>68</v>
      </c>
      <c r="F1036">
        <v>120</v>
      </c>
      <c r="G1036" t="s">
        <v>69</v>
      </c>
      <c r="I1036">
        <v>18997</v>
      </c>
      <c r="J1036" t="s">
        <v>99</v>
      </c>
      <c r="K1036" t="s">
        <v>137</v>
      </c>
      <c r="M1036" t="str">
        <f>Table1[[#This Row],[Winner]]&amp;"/"&amp;Table1[[#This Row],[Lost]]</f>
        <v>Los Angeles Lakers/Denver Nuggets</v>
      </c>
      <c r="N1036" t="str">
        <f t="shared" si="97"/>
        <v>Los Angeles Lakers</v>
      </c>
      <c r="O1036">
        <f t="shared" si="98"/>
        <v>120</v>
      </c>
      <c r="P1036" s="8">
        <f t="shared" si="99"/>
        <v>12</v>
      </c>
      <c r="Q1036" t="str">
        <f t="shared" si="100"/>
        <v>Denver Nuggets</v>
      </c>
      <c r="R1036">
        <f t="shared" si="101"/>
        <v>108</v>
      </c>
      <c r="S1036" s="3">
        <f t="shared" si="102"/>
        <v>-12</v>
      </c>
    </row>
    <row r="1037" spans="1:19" x14ac:dyDescent="0.35">
      <c r="A1037" s="1">
        <v>45735</v>
      </c>
      <c r="B1037" t="s">
        <v>13</v>
      </c>
      <c r="C1037" t="s">
        <v>47</v>
      </c>
      <c r="D1037">
        <v>121</v>
      </c>
      <c r="E1037" t="s">
        <v>49</v>
      </c>
      <c r="F1037">
        <v>127</v>
      </c>
      <c r="G1037" t="s">
        <v>69</v>
      </c>
      <c r="I1037">
        <v>17071</v>
      </c>
      <c r="J1037" t="s">
        <v>84</v>
      </c>
      <c r="K1037" t="s">
        <v>161</v>
      </c>
      <c r="M1037" t="str">
        <f>Table1[[#This Row],[Winner]]&amp;"/"&amp;Table1[[#This Row],[Lost]]</f>
        <v>Phoenix Suns/Chicago Bulls</v>
      </c>
      <c r="N1037" t="str">
        <f t="shared" si="97"/>
        <v>Phoenix Suns</v>
      </c>
      <c r="O1037">
        <f t="shared" si="98"/>
        <v>127</v>
      </c>
      <c r="P1037" s="8">
        <f t="shared" si="99"/>
        <v>6</v>
      </c>
      <c r="Q1037" t="str">
        <f t="shared" si="100"/>
        <v>Chicago Bulls</v>
      </c>
      <c r="R1037">
        <f t="shared" si="101"/>
        <v>121</v>
      </c>
      <c r="S1037" s="3">
        <f t="shared" si="102"/>
        <v>-6</v>
      </c>
    </row>
    <row r="1038" spans="1:19" x14ac:dyDescent="0.35">
      <c r="A1038" s="1">
        <v>45735</v>
      </c>
      <c r="B1038" t="s">
        <v>13</v>
      </c>
      <c r="C1038" t="s">
        <v>48</v>
      </c>
      <c r="D1038">
        <v>99</v>
      </c>
      <c r="E1038" t="s">
        <v>67</v>
      </c>
      <c r="F1038">
        <v>115</v>
      </c>
      <c r="G1038" t="s">
        <v>69</v>
      </c>
      <c r="I1038">
        <v>18491</v>
      </c>
      <c r="J1038" t="s">
        <v>80</v>
      </c>
      <c r="K1038" t="s">
        <v>147</v>
      </c>
      <c r="M1038" t="str">
        <f>Table1[[#This Row],[Winner]]&amp;"/"&amp;Table1[[#This Row],[Lost]]</f>
        <v>Portland Trail Blazers/Memphis Grizzlies</v>
      </c>
      <c r="N1038" t="str">
        <f t="shared" si="97"/>
        <v>Portland Trail Blazers</v>
      </c>
      <c r="O1038">
        <f t="shared" si="98"/>
        <v>115</v>
      </c>
      <c r="P1038" s="8">
        <f t="shared" si="99"/>
        <v>16</v>
      </c>
      <c r="Q1038" t="str">
        <f t="shared" si="100"/>
        <v>Memphis Grizzlies</v>
      </c>
      <c r="R1038">
        <f t="shared" si="101"/>
        <v>99</v>
      </c>
      <c r="S1038" s="3">
        <f t="shared" si="102"/>
        <v>-16</v>
      </c>
    </row>
    <row r="1039" spans="1:19" x14ac:dyDescent="0.35">
      <c r="A1039" s="1">
        <v>45735</v>
      </c>
      <c r="B1039" t="s">
        <v>13</v>
      </c>
      <c r="C1039" t="s">
        <v>45</v>
      </c>
      <c r="D1039">
        <v>119</v>
      </c>
      <c r="E1039" t="s">
        <v>62</v>
      </c>
      <c r="F1039">
        <v>123</v>
      </c>
      <c r="G1039" t="s">
        <v>69</v>
      </c>
      <c r="I1039">
        <v>15919</v>
      </c>
      <c r="J1039" t="s">
        <v>84</v>
      </c>
      <c r="K1039" t="s">
        <v>150</v>
      </c>
      <c r="M1039" t="str">
        <f>Table1[[#This Row],[Winner]]&amp;"/"&amp;Table1[[#This Row],[Lost]]</f>
        <v>Sacramento Kings/Cleveland Cavaliers</v>
      </c>
      <c r="N1039" t="str">
        <f t="shared" si="97"/>
        <v>Sacramento Kings</v>
      </c>
      <c r="O1039">
        <f t="shared" si="98"/>
        <v>123</v>
      </c>
      <c r="P1039" s="8">
        <f t="shared" si="99"/>
        <v>4</v>
      </c>
      <c r="Q1039" t="str">
        <f t="shared" si="100"/>
        <v>Cleveland Cavaliers</v>
      </c>
      <c r="R1039">
        <f t="shared" si="101"/>
        <v>119</v>
      </c>
      <c r="S1039" s="3">
        <f t="shared" si="102"/>
        <v>-4</v>
      </c>
    </row>
    <row r="1040" spans="1:19" x14ac:dyDescent="0.35">
      <c r="A1040" s="1">
        <v>45736</v>
      </c>
      <c r="B1040" t="s">
        <v>14</v>
      </c>
      <c r="C1040" t="s">
        <v>39</v>
      </c>
      <c r="D1040">
        <v>98</v>
      </c>
      <c r="E1040" t="s">
        <v>46</v>
      </c>
      <c r="F1040">
        <v>115</v>
      </c>
      <c r="G1040" t="s">
        <v>69</v>
      </c>
      <c r="I1040">
        <v>18557</v>
      </c>
      <c r="J1040" t="s">
        <v>72</v>
      </c>
      <c r="K1040" t="s">
        <v>156</v>
      </c>
      <c r="M1040" t="str">
        <f>Table1[[#This Row],[Winner]]&amp;"/"&amp;Table1[[#This Row],[Lost]]</f>
        <v>Charlotte Hornets/New York Knicks</v>
      </c>
      <c r="N1040" t="str">
        <f t="shared" si="97"/>
        <v>Charlotte Hornets</v>
      </c>
      <c r="O1040">
        <f t="shared" si="98"/>
        <v>115</v>
      </c>
      <c r="P1040" s="8">
        <f t="shared" si="99"/>
        <v>17</v>
      </c>
      <c r="Q1040" t="str">
        <f t="shared" si="100"/>
        <v>New York Knicks</v>
      </c>
      <c r="R1040">
        <f t="shared" si="101"/>
        <v>98</v>
      </c>
      <c r="S1040" s="3">
        <f t="shared" si="102"/>
        <v>-17</v>
      </c>
    </row>
    <row r="1041" spans="1:19" x14ac:dyDescent="0.35">
      <c r="A1041" s="1">
        <v>45736</v>
      </c>
      <c r="B1041" t="s">
        <v>14</v>
      </c>
      <c r="C1041" t="s">
        <v>42</v>
      </c>
      <c r="D1041">
        <v>99</v>
      </c>
      <c r="E1041" t="s">
        <v>41</v>
      </c>
      <c r="F1041">
        <v>105</v>
      </c>
      <c r="G1041" t="s">
        <v>69</v>
      </c>
      <c r="H1041" t="s">
        <v>70</v>
      </c>
      <c r="I1041">
        <v>15008</v>
      </c>
      <c r="J1041" t="s">
        <v>101</v>
      </c>
      <c r="K1041" t="s">
        <v>162</v>
      </c>
      <c r="M1041" t="str">
        <f>Table1[[#This Row],[Winner]]&amp;"/"&amp;Table1[[#This Row],[Lost]]</f>
        <v>Indiana Pacers/Brooklyn Nets</v>
      </c>
      <c r="N1041" t="str">
        <f t="shared" si="97"/>
        <v>Indiana Pacers</v>
      </c>
      <c r="O1041">
        <f t="shared" si="98"/>
        <v>105</v>
      </c>
      <c r="P1041" s="8">
        <f t="shared" si="99"/>
        <v>6</v>
      </c>
      <c r="Q1041" t="str">
        <f t="shared" si="100"/>
        <v>Brooklyn Nets</v>
      </c>
      <c r="R1041">
        <f t="shared" si="101"/>
        <v>99</v>
      </c>
      <c r="S1041" s="3">
        <f t="shared" si="102"/>
        <v>-6</v>
      </c>
    </row>
    <row r="1042" spans="1:19" x14ac:dyDescent="0.35">
      <c r="A1042" s="1">
        <v>45736</v>
      </c>
      <c r="B1042" t="s">
        <v>13</v>
      </c>
      <c r="C1042" t="s">
        <v>59</v>
      </c>
      <c r="D1042">
        <v>114</v>
      </c>
      <c r="E1042" t="s">
        <v>50</v>
      </c>
      <c r="F1042">
        <v>117</v>
      </c>
      <c r="G1042" t="s">
        <v>69</v>
      </c>
      <c r="I1042">
        <v>18064</v>
      </c>
      <c r="J1042" t="s">
        <v>74</v>
      </c>
      <c r="K1042" t="s">
        <v>165</v>
      </c>
      <c r="M1042" t="str">
        <f>Table1[[#This Row],[Winner]]&amp;"/"&amp;Table1[[#This Row],[Lost]]</f>
        <v>Golden State Warriors/Toronto Raptors</v>
      </c>
      <c r="N1042" t="str">
        <f t="shared" si="97"/>
        <v>Golden State Warriors</v>
      </c>
      <c r="O1042">
        <f t="shared" si="98"/>
        <v>117</v>
      </c>
      <c r="P1042" s="8">
        <f t="shared" si="99"/>
        <v>3</v>
      </c>
      <c r="Q1042" t="str">
        <f t="shared" si="100"/>
        <v>Toronto Raptors</v>
      </c>
      <c r="R1042">
        <f t="shared" si="101"/>
        <v>114</v>
      </c>
      <c r="S1042" s="3">
        <f t="shared" si="102"/>
        <v>-3</v>
      </c>
    </row>
    <row r="1043" spans="1:19" x14ac:dyDescent="0.35">
      <c r="A1043" s="1">
        <v>45736</v>
      </c>
      <c r="B1043" t="s">
        <v>13</v>
      </c>
      <c r="C1043" t="s">
        <v>47</v>
      </c>
      <c r="D1043">
        <v>128</v>
      </c>
      <c r="E1043" t="s">
        <v>62</v>
      </c>
      <c r="F1043">
        <v>116</v>
      </c>
      <c r="G1043" t="s">
        <v>69</v>
      </c>
      <c r="I1043">
        <v>16960</v>
      </c>
      <c r="J1043" t="s">
        <v>78</v>
      </c>
      <c r="K1043" t="s">
        <v>150</v>
      </c>
      <c r="M1043" t="str">
        <f>Table1[[#This Row],[Winner]]&amp;"/"&amp;Table1[[#This Row],[Lost]]</f>
        <v>Chicago Bulls/Sacramento Kings</v>
      </c>
      <c r="N1043" t="str">
        <f t="shared" si="97"/>
        <v>Chicago Bulls</v>
      </c>
      <c r="O1043">
        <f t="shared" si="98"/>
        <v>128</v>
      </c>
      <c r="P1043" s="8">
        <f t="shared" si="99"/>
        <v>12</v>
      </c>
      <c r="Q1043" t="str">
        <f t="shared" si="100"/>
        <v>Sacramento Kings</v>
      </c>
      <c r="R1043">
        <f t="shared" si="101"/>
        <v>116</v>
      </c>
      <c r="S1043" s="3">
        <f t="shared" si="102"/>
        <v>-12</v>
      </c>
    </row>
    <row r="1044" spans="1:19" x14ac:dyDescent="0.35">
      <c r="A1044" s="1">
        <v>45736</v>
      </c>
      <c r="B1044" t="s">
        <v>20</v>
      </c>
      <c r="C1044" t="s">
        <v>44</v>
      </c>
      <c r="D1044">
        <v>118</v>
      </c>
      <c r="E1044" t="s">
        <v>68</v>
      </c>
      <c r="F1044">
        <v>89</v>
      </c>
      <c r="G1044" t="s">
        <v>69</v>
      </c>
      <c r="I1044">
        <v>17709</v>
      </c>
      <c r="J1044" t="s">
        <v>84</v>
      </c>
      <c r="K1044" t="s">
        <v>137</v>
      </c>
      <c r="M1044" t="str">
        <f>Table1[[#This Row],[Winner]]&amp;"/"&amp;Table1[[#This Row],[Lost]]</f>
        <v>Milwaukee Bucks/Los Angeles Lakers</v>
      </c>
      <c r="N1044" t="str">
        <f t="shared" si="97"/>
        <v>Milwaukee Bucks</v>
      </c>
      <c r="O1044">
        <f t="shared" si="98"/>
        <v>118</v>
      </c>
      <c r="P1044" s="8">
        <f t="shared" si="99"/>
        <v>29</v>
      </c>
      <c r="Q1044" t="str">
        <f t="shared" si="100"/>
        <v>Los Angeles Lakers</v>
      </c>
      <c r="R1044">
        <f t="shared" si="101"/>
        <v>89</v>
      </c>
      <c r="S1044" s="3">
        <f t="shared" si="102"/>
        <v>-29</v>
      </c>
    </row>
    <row r="1045" spans="1:19" x14ac:dyDescent="0.35">
      <c r="A1045" s="1">
        <v>45737</v>
      </c>
      <c r="B1045" t="s">
        <v>14</v>
      </c>
      <c r="C1045" t="s">
        <v>43</v>
      </c>
      <c r="D1045">
        <v>120</v>
      </c>
      <c r="E1045" t="s">
        <v>64</v>
      </c>
      <c r="F1045">
        <v>105</v>
      </c>
      <c r="G1045" t="s">
        <v>69</v>
      </c>
      <c r="I1045">
        <v>18317</v>
      </c>
      <c r="J1045" t="s">
        <v>102</v>
      </c>
      <c r="K1045" t="s">
        <v>148</v>
      </c>
      <c r="M1045" t="str">
        <f>Table1[[#This Row],[Winner]]&amp;"/"&amp;Table1[[#This Row],[Lost]]</f>
        <v>Orlando Magic/Washington Wizards</v>
      </c>
      <c r="N1045" t="str">
        <f t="shared" si="97"/>
        <v>Orlando Magic</v>
      </c>
      <c r="O1045">
        <f t="shared" si="98"/>
        <v>120</v>
      </c>
      <c r="P1045" s="8">
        <f t="shared" si="99"/>
        <v>15</v>
      </c>
      <c r="Q1045" t="str">
        <f t="shared" si="100"/>
        <v>Washington Wizards</v>
      </c>
      <c r="R1045">
        <f t="shared" si="101"/>
        <v>105</v>
      </c>
      <c r="S1045" s="3">
        <f t="shared" si="102"/>
        <v>-15</v>
      </c>
    </row>
    <row r="1046" spans="1:19" x14ac:dyDescent="0.35">
      <c r="A1046" s="1">
        <v>45737</v>
      </c>
      <c r="B1046" t="s">
        <v>15</v>
      </c>
      <c r="C1046" t="s">
        <v>60</v>
      </c>
      <c r="D1046">
        <v>102</v>
      </c>
      <c r="E1046" t="s">
        <v>58</v>
      </c>
      <c r="F1046">
        <v>98</v>
      </c>
      <c r="G1046" t="s">
        <v>69</v>
      </c>
      <c r="I1046">
        <v>19700</v>
      </c>
      <c r="J1046" t="s">
        <v>80</v>
      </c>
      <c r="K1046" t="s">
        <v>140</v>
      </c>
      <c r="M1046" t="str">
        <f>Table1[[#This Row],[Winner]]&amp;"/"&amp;Table1[[#This Row],[Lost]]</f>
        <v>Houston Rockets/Miami Heat</v>
      </c>
      <c r="N1046" t="str">
        <f t="shared" si="97"/>
        <v>Houston Rockets</v>
      </c>
      <c r="O1046">
        <f t="shared" si="98"/>
        <v>102</v>
      </c>
      <c r="P1046" s="8">
        <f t="shared" si="99"/>
        <v>4</v>
      </c>
      <c r="Q1046" t="str">
        <f t="shared" si="100"/>
        <v>Miami Heat</v>
      </c>
      <c r="R1046">
        <f t="shared" si="101"/>
        <v>98</v>
      </c>
      <c r="S1046" s="3">
        <f t="shared" si="102"/>
        <v>-4</v>
      </c>
    </row>
    <row r="1047" spans="1:19" x14ac:dyDescent="0.35">
      <c r="A1047" s="1">
        <v>45737</v>
      </c>
      <c r="B1047" t="s">
        <v>15</v>
      </c>
      <c r="C1047" t="s">
        <v>56</v>
      </c>
      <c r="D1047">
        <v>93</v>
      </c>
      <c r="E1047" t="s">
        <v>40</v>
      </c>
      <c r="F1047">
        <v>134</v>
      </c>
      <c r="G1047" t="s">
        <v>69</v>
      </c>
      <c r="I1047">
        <v>18978</v>
      </c>
      <c r="J1047" t="s">
        <v>92</v>
      </c>
      <c r="K1047" t="s">
        <v>158</v>
      </c>
      <c r="M1047" t="str">
        <f>Table1[[#This Row],[Winner]]&amp;"/"&amp;Table1[[#This Row],[Lost]]</f>
        <v>Minnesota Timberwolves/New Orleans Pelicans</v>
      </c>
      <c r="N1047" t="str">
        <f t="shared" si="97"/>
        <v>Minnesota Timberwolves</v>
      </c>
      <c r="O1047">
        <f t="shared" si="98"/>
        <v>134</v>
      </c>
      <c r="P1047" s="8">
        <f t="shared" si="99"/>
        <v>41</v>
      </c>
      <c r="Q1047" t="str">
        <f t="shared" si="100"/>
        <v>New Orleans Pelicans</v>
      </c>
      <c r="R1047">
        <f t="shared" si="101"/>
        <v>93</v>
      </c>
      <c r="S1047" s="3">
        <f t="shared" si="102"/>
        <v>-41</v>
      </c>
    </row>
    <row r="1048" spans="1:19" x14ac:dyDescent="0.35">
      <c r="A1048" s="1">
        <v>45737</v>
      </c>
      <c r="B1048" t="s">
        <v>15</v>
      </c>
      <c r="C1048" t="s">
        <v>46</v>
      </c>
      <c r="D1048">
        <v>106</v>
      </c>
      <c r="E1048" t="s">
        <v>53</v>
      </c>
      <c r="F1048">
        <v>141</v>
      </c>
      <c r="G1048" t="s">
        <v>69</v>
      </c>
      <c r="I1048">
        <v>18203</v>
      </c>
      <c r="J1048" t="s">
        <v>115</v>
      </c>
      <c r="K1048" t="s">
        <v>164</v>
      </c>
      <c r="M1048" t="str">
        <f>Table1[[#This Row],[Winner]]&amp;"/"&amp;Table1[[#This Row],[Lost]]</f>
        <v>Oklahoma City Thunder/Charlotte Hornets</v>
      </c>
      <c r="N1048" t="str">
        <f t="shared" si="97"/>
        <v>Oklahoma City Thunder</v>
      </c>
      <c r="O1048">
        <f t="shared" si="98"/>
        <v>141</v>
      </c>
      <c r="P1048" s="8">
        <f t="shared" si="99"/>
        <v>35</v>
      </c>
      <c r="Q1048" t="str">
        <f t="shared" si="100"/>
        <v>Charlotte Hornets</v>
      </c>
      <c r="R1048">
        <f t="shared" si="101"/>
        <v>106</v>
      </c>
      <c r="S1048" s="3">
        <f t="shared" si="102"/>
        <v>-35</v>
      </c>
    </row>
    <row r="1049" spans="1:19" x14ac:dyDescent="0.35">
      <c r="A1049" s="1">
        <v>45737</v>
      </c>
      <c r="B1049" t="s">
        <v>15</v>
      </c>
      <c r="C1049" t="s">
        <v>54</v>
      </c>
      <c r="D1049">
        <v>120</v>
      </c>
      <c r="E1049" t="s">
        <v>52</v>
      </c>
      <c r="F1049">
        <v>128</v>
      </c>
      <c r="G1049" t="s">
        <v>69</v>
      </c>
      <c r="I1049">
        <v>17803</v>
      </c>
      <c r="J1049" t="s">
        <v>91</v>
      </c>
      <c r="K1049" t="s">
        <v>160</v>
      </c>
      <c r="M1049" t="str">
        <f>Table1[[#This Row],[Winner]]&amp;"/"&amp;Table1[[#This Row],[Lost]]</f>
        <v>San Antonio Spurs/Philadelphia 76ers</v>
      </c>
      <c r="N1049" t="str">
        <f t="shared" si="97"/>
        <v>San Antonio Spurs</v>
      </c>
      <c r="O1049">
        <f t="shared" si="98"/>
        <v>128</v>
      </c>
      <c r="P1049" s="8">
        <f t="shared" si="99"/>
        <v>8</v>
      </c>
      <c r="Q1049" t="str">
        <f t="shared" si="100"/>
        <v>Philadelphia 76ers</v>
      </c>
      <c r="R1049">
        <f t="shared" si="101"/>
        <v>120</v>
      </c>
      <c r="S1049" s="3">
        <f t="shared" si="102"/>
        <v>-8</v>
      </c>
    </row>
    <row r="1050" spans="1:19" x14ac:dyDescent="0.35">
      <c r="A1050" s="1">
        <v>45737</v>
      </c>
      <c r="B1050" t="s">
        <v>19</v>
      </c>
      <c r="C1050" t="s">
        <v>55</v>
      </c>
      <c r="D1050">
        <v>117</v>
      </c>
      <c r="E1050" t="s">
        <v>61</v>
      </c>
      <c r="F1050">
        <v>123</v>
      </c>
      <c r="G1050" t="s">
        <v>69</v>
      </c>
      <c r="I1050">
        <v>20071</v>
      </c>
      <c r="J1050" t="s">
        <v>114</v>
      </c>
      <c r="K1050" t="s">
        <v>149</v>
      </c>
      <c r="M1050" t="str">
        <f>Table1[[#This Row],[Winner]]&amp;"/"&amp;Table1[[#This Row],[Lost]]</f>
        <v>Dallas Mavericks/Detroit Pistons</v>
      </c>
      <c r="N1050" t="str">
        <f t="shared" si="97"/>
        <v>Dallas Mavericks</v>
      </c>
      <c r="O1050">
        <f t="shared" si="98"/>
        <v>123</v>
      </c>
      <c r="P1050" s="8">
        <f t="shared" si="99"/>
        <v>6</v>
      </c>
      <c r="Q1050" t="str">
        <f t="shared" si="100"/>
        <v>Detroit Pistons</v>
      </c>
      <c r="R1050">
        <f t="shared" si="101"/>
        <v>117</v>
      </c>
      <c r="S1050" s="3">
        <f t="shared" si="102"/>
        <v>-6</v>
      </c>
    </row>
    <row r="1051" spans="1:19" x14ac:dyDescent="0.35">
      <c r="A1051" s="1">
        <v>45737</v>
      </c>
      <c r="B1051" t="s">
        <v>17</v>
      </c>
      <c r="C1051" t="s">
        <v>51</v>
      </c>
      <c r="D1051">
        <v>121</v>
      </c>
      <c r="E1051" t="s">
        <v>66</v>
      </c>
      <c r="F1051">
        <v>99</v>
      </c>
      <c r="G1051" t="s">
        <v>69</v>
      </c>
      <c r="I1051">
        <v>18175</v>
      </c>
      <c r="J1051" t="s">
        <v>115</v>
      </c>
      <c r="K1051" t="s">
        <v>145</v>
      </c>
      <c r="M1051" t="str">
        <f>Table1[[#This Row],[Winner]]&amp;"/"&amp;Table1[[#This Row],[Lost]]</f>
        <v>Boston Celtics/Utah Jazz</v>
      </c>
      <c r="N1051" t="str">
        <f t="shared" si="97"/>
        <v>Boston Celtics</v>
      </c>
      <c r="O1051">
        <f t="shared" si="98"/>
        <v>121</v>
      </c>
      <c r="P1051" s="8">
        <f t="shared" si="99"/>
        <v>22</v>
      </c>
      <c r="Q1051" t="str">
        <f t="shared" si="100"/>
        <v>Utah Jazz</v>
      </c>
      <c r="R1051">
        <f t="shared" si="101"/>
        <v>99</v>
      </c>
      <c r="S1051" s="3">
        <f t="shared" si="102"/>
        <v>-22</v>
      </c>
    </row>
    <row r="1052" spans="1:19" x14ac:dyDescent="0.35">
      <c r="A1052" s="1">
        <v>45737</v>
      </c>
      <c r="B1052" t="s">
        <v>13</v>
      </c>
      <c r="C1052" t="s">
        <v>45</v>
      </c>
      <c r="D1052">
        <v>112</v>
      </c>
      <c r="E1052" t="s">
        <v>49</v>
      </c>
      <c r="F1052">
        <v>123</v>
      </c>
      <c r="G1052" t="s">
        <v>69</v>
      </c>
      <c r="I1052">
        <v>17071</v>
      </c>
      <c r="J1052" t="s">
        <v>122</v>
      </c>
      <c r="K1052" t="s">
        <v>161</v>
      </c>
      <c r="M1052" t="str">
        <f>Table1[[#This Row],[Winner]]&amp;"/"&amp;Table1[[#This Row],[Lost]]</f>
        <v>Phoenix Suns/Cleveland Cavaliers</v>
      </c>
      <c r="N1052" t="str">
        <f t="shared" si="97"/>
        <v>Phoenix Suns</v>
      </c>
      <c r="O1052">
        <f t="shared" si="98"/>
        <v>123</v>
      </c>
      <c r="P1052" s="8">
        <f t="shared" si="99"/>
        <v>11</v>
      </c>
      <c r="Q1052" t="str">
        <f t="shared" si="100"/>
        <v>Cleveland Cavaliers</v>
      </c>
      <c r="R1052">
        <f t="shared" si="101"/>
        <v>112</v>
      </c>
      <c r="S1052" s="3">
        <f t="shared" si="102"/>
        <v>-11</v>
      </c>
    </row>
    <row r="1053" spans="1:19" x14ac:dyDescent="0.35">
      <c r="A1053" s="1">
        <v>45737</v>
      </c>
      <c r="B1053" t="s">
        <v>13</v>
      </c>
      <c r="C1053" t="s">
        <v>65</v>
      </c>
      <c r="D1053">
        <v>109</v>
      </c>
      <c r="E1053" t="s">
        <v>67</v>
      </c>
      <c r="F1053">
        <v>128</v>
      </c>
      <c r="G1053" t="s">
        <v>69</v>
      </c>
      <c r="I1053">
        <v>17410</v>
      </c>
      <c r="J1053" t="s">
        <v>90</v>
      </c>
      <c r="K1053" t="s">
        <v>147</v>
      </c>
      <c r="M1053" t="str">
        <f>Table1[[#This Row],[Winner]]&amp;"/"&amp;Table1[[#This Row],[Lost]]</f>
        <v>Portland Trail Blazers/Denver Nuggets</v>
      </c>
      <c r="N1053" t="str">
        <f t="shared" si="97"/>
        <v>Portland Trail Blazers</v>
      </c>
      <c r="O1053">
        <f t="shared" si="98"/>
        <v>128</v>
      </c>
      <c r="P1053" s="8">
        <f t="shared" si="99"/>
        <v>19</v>
      </c>
      <c r="Q1053" t="str">
        <f t="shared" si="100"/>
        <v>Denver Nuggets</v>
      </c>
      <c r="R1053">
        <f t="shared" si="101"/>
        <v>109</v>
      </c>
      <c r="S1053" s="3">
        <f t="shared" si="102"/>
        <v>-19</v>
      </c>
    </row>
    <row r="1054" spans="1:19" x14ac:dyDescent="0.35">
      <c r="A1054" s="1">
        <v>45737</v>
      </c>
      <c r="B1054" t="s">
        <v>20</v>
      </c>
      <c r="C1054" t="s">
        <v>48</v>
      </c>
      <c r="D1054">
        <v>108</v>
      </c>
      <c r="E1054" t="s">
        <v>57</v>
      </c>
      <c r="F1054">
        <v>128</v>
      </c>
      <c r="G1054" t="s">
        <v>69</v>
      </c>
      <c r="I1054">
        <v>17927</v>
      </c>
      <c r="J1054" t="s">
        <v>92</v>
      </c>
      <c r="K1054" t="s">
        <v>146</v>
      </c>
      <c r="M1054" t="str">
        <f>Table1[[#This Row],[Winner]]&amp;"/"&amp;Table1[[#This Row],[Lost]]</f>
        <v>Los Angeles Clippers/Memphis Grizzlies</v>
      </c>
      <c r="N1054" t="str">
        <f t="shared" si="97"/>
        <v>Los Angeles Clippers</v>
      </c>
      <c r="O1054">
        <f t="shared" si="98"/>
        <v>128</v>
      </c>
      <c r="P1054" s="8">
        <f t="shared" si="99"/>
        <v>20</v>
      </c>
      <c r="Q1054" t="str">
        <f t="shared" si="100"/>
        <v>Memphis Grizzlies</v>
      </c>
      <c r="R1054">
        <f t="shared" si="101"/>
        <v>108</v>
      </c>
      <c r="S1054" s="3">
        <f t="shared" si="102"/>
        <v>-20</v>
      </c>
    </row>
    <row r="1055" spans="1:19" x14ac:dyDescent="0.35">
      <c r="A1055" s="1">
        <v>45738</v>
      </c>
      <c r="B1055" t="s">
        <v>18</v>
      </c>
      <c r="C1055" t="s">
        <v>42</v>
      </c>
      <c r="D1055">
        <v>103</v>
      </c>
      <c r="E1055" t="s">
        <v>41</v>
      </c>
      <c r="F1055">
        <v>108</v>
      </c>
      <c r="G1055" t="s">
        <v>69</v>
      </c>
      <c r="I1055">
        <v>17274</v>
      </c>
      <c r="J1055" t="s">
        <v>74</v>
      </c>
      <c r="K1055" t="s">
        <v>162</v>
      </c>
      <c r="M1055" t="str">
        <f>Table1[[#This Row],[Winner]]&amp;"/"&amp;Table1[[#This Row],[Lost]]</f>
        <v>Indiana Pacers/Brooklyn Nets</v>
      </c>
      <c r="N1055" t="str">
        <f t="shared" si="97"/>
        <v>Indiana Pacers</v>
      </c>
      <c r="O1055">
        <f t="shared" si="98"/>
        <v>108</v>
      </c>
      <c r="P1055" s="8">
        <f t="shared" si="99"/>
        <v>5</v>
      </c>
      <c r="Q1055" t="str">
        <f t="shared" si="100"/>
        <v>Brooklyn Nets</v>
      </c>
      <c r="R1055">
        <f t="shared" si="101"/>
        <v>103</v>
      </c>
      <c r="S1055" s="3">
        <f t="shared" si="102"/>
        <v>-5</v>
      </c>
    </row>
    <row r="1056" spans="1:19" x14ac:dyDescent="0.35">
      <c r="A1056" s="1">
        <v>45738</v>
      </c>
      <c r="B1056" t="s">
        <v>14</v>
      </c>
      <c r="C1056" t="s">
        <v>50</v>
      </c>
      <c r="D1056">
        <v>115</v>
      </c>
      <c r="E1056" t="s">
        <v>63</v>
      </c>
      <c r="F1056">
        <v>124</v>
      </c>
      <c r="G1056" t="s">
        <v>69</v>
      </c>
      <c r="I1056">
        <v>17864</v>
      </c>
      <c r="J1056" t="s">
        <v>84</v>
      </c>
      <c r="K1056" t="s">
        <v>139</v>
      </c>
      <c r="M1056" t="str">
        <f>Table1[[#This Row],[Winner]]&amp;"/"&amp;Table1[[#This Row],[Lost]]</f>
        <v>Atlanta Hawks/Golden State Warriors</v>
      </c>
      <c r="N1056" t="str">
        <f t="shared" si="97"/>
        <v>Atlanta Hawks</v>
      </c>
      <c r="O1056">
        <f t="shared" si="98"/>
        <v>124</v>
      </c>
      <c r="P1056" s="8">
        <f t="shared" si="99"/>
        <v>9</v>
      </c>
      <c r="Q1056" t="str">
        <f t="shared" si="100"/>
        <v>Golden State Warriors</v>
      </c>
      <c r="R1056">
        <f t="shared" si="101"/>
        <v>115</v>
      </c>
      <c r="S1056" s="3">
        <f t="shared" si="102"/>
        <v>-9</v>
      </c>
    </row>
    <row r="1057" spans="1:19" x14ac:dyDescent="0.35">
      <c r="A1057" s="1">
        <v>45738</v>
      </c>
      <c r="B1057" t="s">
        <v>15</v>
      </c>
      <c r="C1057" t="s">
        <v>64</v>
      </c>
      <c r="D1057">
        <v>103</v>
      </c>
      <c r="E1057" t="s">
        <v>39</v>
      </c>
      <c r="F1057">
        <v>122</v>
      </c>
      <c r="G1057" t="s">
        <v>69</v>
      </c>
      <c r="I1057">
        <v>19812</v>
      </c>
      <c r="J1057" t="s">
        <v>99</v>
      </c>
      <c r="K1057" t="s">
        <v>154</v>
      </c>
      <c r="M1057" t="str">
        <f>Table1[[#This Row],[Winner]]&amp;"/"&amp;Table1[[#This Row],[Lost]]</f>
        <v>New York Knicks/Washington Wizards</v>
      </c>
      <c r="N1057" t="str">
        <f t="shared" si="97"/>
        <v>New York Knicks</v>
      </c>
      <c r="O1057">
        <f t="shared" si="98"/>
        <v>122</v>
      </c>
      <c r="P1057" s="8">
        <f t="shared" si="99"/>
        <v>19</v>
      </c>
      <c r="Q1057" t="str">
        <f t="shared" si="100"/>
        <v>Washington Wizards</v>
      </c>
      <c r="R1057">
        <f t="shared" si="101"/>
        <v>103</v>
      </c>
      <c r="S1057" s="3">
        <f t="shared" si="102"/>
        <v>-19</v>
      </c>
    </row>
    <row r="1058" spans="1:19" x14ac:dyDescent="0.35">
      <c r="A1058" s="1">
        <v>45738</v>
      </c>
      <c r="B1058" t="s">
        <v>13</v>
      </c>
      <c r="C1058" t="s">
        <v>44</v>
      </c>
      <c r="D1058">
        <v>114</v>
      </c>
      <c r="E1058" t="s">
        <v>62</v>
      </c>
      <c r="F1058">
        <v>108</v>
      </c>
      <c r="G1058" t="s">
        <v>69</v>
      </c>
      <c r="I1058">
        <v>16911</v>
      </c>
      <c r="J1058" t="s">
        <v>84</v>
      </c>
      <c r="K1058" t="s">
        <v>150</v>
      </c>
      <c r="M1058" t="str">
        <f>Table1[[#This Row],[Winner]]&amp;"/"&amp;Table1[[#This Row],[Lost]]</f>
        <v>Milwaukee Bucks/Sacramento Kings</v>
      </c>
      <c r="N1058" t="str">
        <f t="shared" si="97"/>
        <v>Milwaukee Bucks</v>
      </c>
      <c r="O1058">
        <f t="shared" si="98"/>
        <v>114</v>
      </c>
      <c r="P1058" s="8">
        <f t="shared" si="99"/>
        <v>6</v>
      </c>
      <c r="Q1058" t="str">
        <f t="shared" si="100"/>
        <v>Sacramento Kings</v>
      </c>
      <c r="R1058">
        <f t="shared" si="101"/>
        <v>108</v>
      </c>
      <c r="S1058" s="3">
        <f t="shared" si="102"/>
        <v>-6</v>
      </c>
    </row>
    <row r="1059" spans="1:19" x14ac:dyDescent="0.35">
      <c r="A1059" s="1">
        <v>45738</v>
      </c>
      <c r="B1059" t="s">
        <v>20</v>
      </c>
      <c r="C1059" t="s">
        <v>47</v>
      </c>
      <c r="D1059">
        <v>146</v>
      </c>
      <c r="E1059" t="s">
        <v>68</v>
      </c>
      <c r="F1059">
        <v>115</v>
      </c>
      <c r="G1059" t="s">
        <v>69</v>
      </c>
      <c r="I1059">
        <v>18997</v>
      </c>
      <c r="J1059" t="s">
        <v>84</v>
      </c>
      <c r="K1059" t="s">
        <v>137</v>
      </c>
      <c r="M1059" t="str">
        <f>Table1[[#This Row],[Winner]]&amp;"/"&amp;Table1[[#This Row],[Lost]]</f>
        <v>Chicago Bulls/Los Angeles Lakers</v>
      </c>
      <c r="N1059" t="str">
        <f t="shared" si="97"/>
        <v>Chicago Bulls</v>
      </c>
      <c r="O1059">
        <f t="shared" si="98"/>
        <v>146</v>
      </c>
      <c r="P1059" s="8">
        <f t="shared" si="99"/>
        <v>31</v>
      </c>
      <c r="Q1059" t="str">
        <f t="shared" si="100"/>
        <v>Los Angeles Lakers</v>
      </c>
      <c r="R1059">
        <f t="shared" si="101"/>
        <v>115</v>
      </c>
      <c r="S1059" s="3">
        <f t="shared" si="102"/>
        <v>-31</v>
      </c>
    </row>
    <row r="1060" spans="1:19" x14ac:dyDescent="0.35">
      <c r="A1060" s="1">
        <v>45739</v>
      </c>
      <c r="B1060" t="s">
        <v>30</v>
      </c>
      <c r="C1060" t="s">
        <v>56</v>
      </c>
      <c r="D1060">
        <v>130</v>
      </c>
      <c r="E1060" t="s">
        <v>55</v>
      </c>
      <c r="F1060">
        <v>136</v>
      </c>
      <c r="G1060" t="s">
        <v>69</v>
      </c>
      <c r="I1060">
        <v>20062</v>
      </c>
      <c r="J1060" t="s">
        <v>114</v>
      </c>
      <c r="K1060" t="s">
        <v>138</v>
      </c>
      <c r="M1060" t="str">
        <f>Table1[[#This Row],[Winner]]&amp;"/"&amp;Table1[[#This Row],[Lost]]</f>
        <v>Detroit Pistons/New Orleans Pelicans</v>
      </c>
      <c r="N1060" t="str">
        <f t="shared" si="97"/>
        <v>Detroit Pistons</v>
      </c>
      <c r="O1060">
        <f t="shared" si="98"/>
        <v>136</v>
      </c>
      <c r="P1060" s="8">
        <f t="shared" si="99"/>
        <v>6</v>
      </c>
      <c r="Q1060" t="str">
        <f t="shared" si="100"/>
        <v>New Orleans Pelicans</v>
      </c>
      <c r="R1060">
        <f t="shared" si="101"/>
        <v>130</v>
      </c>
      <c r="S1060" s="3">
        <f t="shared" si="102"/>
        <v>-6</v>
      </c>
    </row>
    <row r="1061" spans="1:19" x14ac:dyDescent="0.35">
      <c r="A1061" s="1">
        <v>45739</v>
      </c>
      <c r="B1061" t="s">
        <v>21</v>
      </c>
      <c r="C1061" t="s">
        <v>45</v>
      </c>
      <c r="D1061">
        <v>120</v>
      </c>
      <c r="E1061" t="s">
        <v>66</v>
      </c>
      <c r="F1061">
        <v>91</v>
      </c>
      <c r="G1061" t="s">
        <v>69</v>
      </c>
      <c r="I1061">
        <v>18175</v>
      </c>
      <c r="J1061" t="s">
        <v>91</v>
      </c>
      <c r="K1061" t="s">
        <v>145</v>
      </c>
      <c r="M1061" t="str">
        <f>Table1[[#This Row],[Winner]]&amp;"/"&amp;Table1[[#This Row],[Lost]]</f>
        <v>Cleveland Cavaliers/Utah Jazz</v>
      </c>
      <c r="N1061" t="str">
        <f t="shared" si="97"/>
        <v>Cleveland Cavaliers</v>
      </c>
      <c r="O1061">
        <f t="shared" si="98"/>
        <v>120</v>
      </c>
      <c r="P1061" s="8">
        <f t="shared" si="99"/>
        <v>29</v>
      </c>
      <c r="Q1061" t="str">
        <f t="shared" si="100"/>
        <v>Utah Jazz</v>
      </c>
      <c r="R1061">
        <f t="shared" si="101"/>
        <v>91</v>
      </c>
      <c r="S1061" s="3">
        <f t="shared" si="102"/>
        <v>-29</v>
      </c>
    </row>
    <row r="1062" spans="1:19" x14ac:dyDescent="0.35">
      <c r="A1062" s="1">
        <v>45739</v>
      </c>
      <c r="B1062" t="s">
        <v>22</v>
      </c>
      <c r="C1062" t="s">
        <v>54</v>
      </c>
      <c r="D1062">
        <v>119</v>
      </c>
      <c r="E1062" t="s">
        <v>63</v>
      </c>
      <c r="F1062">
        <v>132</v>
      </c>
      <c r="G1062" t="s">
        <v>69</v>
      </c>
      <c r="I1062">
        <v>16161</v>
      </c>
      <c r="J1062" t="s">
        <v>80</v>
      </c>
      <c r="K1062" t="s">
        <v>139</v>
      </c>
      <c r="M1062" t="str">
        <f>Table1[[#This Row],[Winner]]&amp;"/"&amp;Table1[[#This Row],[Lost]]</f>
        <v>Atlanta Hawks/Philadelphia 76ers</v>
      </c>
      <c r="N1062" t="str">
        <f t="shared" si="97"/>
        <v>Atlanta Hawks</v>
      </c>
      <c r="O1062">
        <f t="shared" si="98"/>
        <v>132</v>
      </c>
      <c r="P1062" s="8">
        <f t="shared" si="99"/>
        <v>13</v>
      </c>
      <c r="Q1062" t="str">
        <f t="shared" si="100"/>
        <v>Philadelphia 76ers</v>
      </c>
      <c r="R1062">
        <f t="shared" si="101"/>
        <v>119</v>
      </c>
      <c r="S1062" s="3">
        <f t="shared" si="102"/>
        <v>-13</v>
      </c>
    </row>
    <row r="1063" spans="1:19" x14ac:dyDescent="0.35">
      <c r="A1063" s="1">
        <v>45739</v>
      </c>
      <c r="B1063" t="s">
        <v>22</v>
      </c>
      <c r="C1063" t="s">
        <v>46</v>
      </c>
      <c r="D1063">
        <v>105</v>
      </c>
      <c r="E1063" t="s">
        <v>58</v>
      </c>
      <c r="F1063">
        <v>122</v>
      </c>
      <c r="G1063" t="s">
        <v>69</v>
      </c>
      <c r="I1063">
        <v>19700</v>
      </c>
      <c r="J1063" t="s">
        <v>92</v>
      </c>
      <c r="K1063" t="s">
        <v>140</v>
      </c>
      <c r="M1063" t="str">
        <f>Table1[[#This Row],[Winner]]&amp;"/"&amp;Table1[[#This Row],[Lost]]</f>
        <v>Miami Heat/Charlotte Hornets</v>
      </c>
      <c r="N1063" t="str">
        <f t="shared" si="97"/>
        <v>Miami Heat</v>
      </c>
      <c r="O1063">
        <f t="shared" si="98"/>
        <v>122</v>
      </c>
      <c r="P1063" s="8">
        <f t="shared" si="99"/>
        <v>17</v>
      </c>
      <c r="Q1063" t="str">
        <f t="shared" si="100"/>
        <v>Charlotte Hornets</v>
      </c>
      <c r="R1063">
        <f t="shared" si="101"/>
        <v>105</v>
      </c>
      <c r="S1063" s="3">
        <f t="shared" si="102"/>
        <v>-17</v>
      </c>
    </row>
    <row r="1064" spans="1:19" x14ac:dyDescent="0.35">
      <c r="A1064" s="1">
        <v>45739</v>
      </c>
      <c r="B1064" t="s">
        <v>22</v>
      </c>
      <c r="C1064" t="s">
        <v>51</v>
      </c>
      <c r="D1064">
        <v>129</v>
      </c>
      <c r="E1064" t="s">
        <v>67</v>
      </c>
      <c r="F1064">
        <v>116</v>
      </c>
      <c r="G1064" t="s">
        <v>69</v>
      </c>
      <c r="I1064">
        <v>18181</v>
      </c>
      <c r="J1064" t="s">
        <v>119</v>
      </c>
      <c r="K1064" t="s">
        <v>147</v>
      </c>
      <c r="M1064" t="str">
        <f>Table1[[#This Row],[Winner]]&amp;"/"&amp;Table1[[#This Row],[Lost]]</f>
        <v>Boston Celtics/Portland Trail Blazers</v>
      </c>
      <c r="N1064" t="str">
        <f t="shared" si="97"/>
        <v>Boston Celtics</v>
      </c>
      <c r="O1064">
        <f t="shared" si="98"/>
        <v>129</v>
      </c>
      <c r="P1064" s="8">
        <f t="shared" si="99"/>
        <v>13</v>
      </c>
      <c r="Q1064" t="str">
        <f t="shared" si="100"/>
        <v>Portland Trail Blazers</v>
      </c>
      <c r="R1064">
        <f t="shared" si="101"/>
        <v>116</v>
      </c>
      <c r="S1064" s="3">
        <f t="shared" si="102"/>
        <v>-13</v>
      </c>
    </row>
    <row r="1065" spans="1:19" x14ac:dyDescent="0.35">
      <c r="A1065" s="1">
        <v>45739</v>
      </c>
      <c r="B1065" t="s">
        <v>22</v>
      </c>
      <c r="C1065" t="s">
        <v>52</v>
      </c>
      <c r="D1065">
        <v>123</v>
      </c>
      <c r="E1065" t="s">
        <v>59</v>
      </c>
      <c r="F1065">
        <v>89</v>
      </c>
      <c r="G1065" t="s">
        <v>69</v>
      </c>
      <c r="I1065">
        <v>18276</v>
      </c>
      <c r="J1065" t="s">
        <v>89</v>
      </c>
      <c r="K1065" t="s">
        <v>142</v>
      </c>
      <c r="M1065" t="str">
        <f>Table1[[#This Row],[Winner]]&amp;"/"&amp;Table1[[#This Row],[Lost]]</f>
        <v>San Antonio Spurs/Toronto Raptors</v>
      </c>
      <c r="N1065" t="str">
        <f t="shared" si="97"/>
        <v>San Antonio Spurs</v>
      </c>
      <c r="O1065">
        <f t="shared" si="98"/>
        <v>123</v>
      </c>
      <c r="P1065" s="8">
        <f t="shared" si="99"/>
        <v>34</v>
      </c>
      <c r="Q1065" t="str">
        <f t="shared" si="100"/>
        <v>Toronto Raptors</v>
      </c>
      <c r="R1065">
        <f t="shared" si="101"/>
        <v>89</v>
      </c>
      <c r="S1065" s="3">
        <f t="shared" si="102"/>
        <v>-34</v>
      </c>
    </row>
    <row r="1066" spans="1:19" x14ac:dyDescent="0.35">
      <c r="A1066" s="1">
        <v>45739</v>
      </c>
      <c r="B1066" t="s">
        <v>14</v>
      </c>
      <c r="C1066" t="s">
        <v>65</v>
      </c>
      <c r="D1066">
        <v>116</v>
      </c>
      <c r="E1066" t="s">
        <v>60</v>
      </c>
      <c r="F1066">
        <v>111</v>
      </c>
      <c r="G1066" t="s">
        <v>69</v>
      </c>
      <c r="I1066">
        <v>18055</v>
      </c>
      <c r="J1066" t="s">
        <v>75</v>
      </c>
      <c r="K1066" t="s">
        <v>143</v>
      </c>
      <c r="M1066" t="str">
        <f>Table1[[#This Row],[Winner]]&amp;"/"&amp;Table1[[#This Row],[Lost]]</f>
        <v>Denver Nuggets/Houston Rockets</v>
      </c>
      <c r="N1066" t="str">
        <f t="shared" si="97"/>
        <v>Denver Nuggets</v>
      </c>
      <c r="O1066">
        <f t="shared" si="98"/>
        <v>116</v>
      </c>
      <c r="P1066" s="8">
        <f t="shared" si="99"/>
        <v>5</v>
      </c>
      <c r="Q1066" t="str">
        <f t="shared" si="100"/>
        <v>Houston Rockets</v>
      </c>
      <c r="R1066">
        <f t="shared" si="101"/>
        <v>111</v>
      </c>
      <c r="S1066" s="3">
        <f t="shared" si="102"/>
        <v>-5</v>
      </c>
    </row>
    <row r="1067" spans="1:19" x14ac:dyDescent="0.35">
      <c r="A1067" s="1">
        <v>45739</v>
      </c>
      <c r="B1067" t="s">
        <v>16</v>
      </c>
      <c r="C1067" t="s">
        <v>53</v>
      </c>
      <c r="D1067">
        <v>103</v>
      </c>
      <c r="E1067" t="s">
        <v>57</v>
      </c>
      <c r="F1067">
        <v>101</v>
      </c>
      <c r="G1067" t="s">
        <v>69</v>
      </c>
      <c r="I1067">
        <v>17927</v>
      </c>
      <c r="J1067" t="s">
        <v>100</v>
      </c>
      <c r="K1067" t="s">
        <v>146</v>
      </c>
      <c r="M1067" t="str">
        <f>Table1[[#This Row],[Winner]]&amp;"/"&amp;Table1[[#This Row],[Lost]]</f>
        <v>Oklahoma City Thunder/Los Angeles Clippers</v>
      </c>
      <c r="N1067" t="str">
        <f t="shared" si="97"/>
        <v>Oklahoma City Thunder</v>
      </c>
      <c r="O1067">
        <f t="shared" si="98"/>
        <v>103</v>
      </c>
      <c r="P1067" s="8">
        <f t="shared" si="99"/>
        <v>2</v>
      </c>
      <c r="Q1067" t="str">
        <f t="shared" si="100"/>
        <v>Los Angeles Clippers</v>
      </c>
      <c r="R1067">
        <f t="shared" si="101"/>
        <v>101</v>
      </c>
      <c r="S1067" s="3">
        <f t="shared" si="102"/>
        <v>-2</v>
      </c>
    </row>
    <row r="1068" spans="1:19" x14ac:dyDescent="0.35">
      <c r="A1068" s="1">
        <v>45740</v>
      </c>
      <c r="B1068" t="s">
        <v>14</v>
      </c>
      <c r="C1068" t="s">
        <v>40</v>
      </c>
      <c r="D1068">
        <v>103</v>
      </c>
      <c r="E1068" t="s">
        <v>41</v>
      </c>
      <c r="F1068">
        <v>119</v>
      </c>
      <c r="G1068" t="s">
        <v>69</v>
      </c>
      <c r="I1068">
        <v>17274</v>
      </c>
      <c r="J1068" t="s">
        <v>89</v>
      </c>
      <c r="K1068" t="s">
        <v>162</v>
      </c>
      <c r="M1068" t="str">
        <f>Table1[[#This Row],[Winner]]&amp;"/"&amp;Table1[[#This Row],[Lost]]</f>
        <v>Indiana Pacers/Minnesota Timberwolves</v>
      </c>
      <c r="N1068" t="str">
        <f t="shared" si="97"/>
        <v>Indiana Pacers</v>
      </c>
      <c r="O1068">
        <f t="shared" si="98"/>
        <v>119</v>
      </c>
      <c r="P1068" s="8">
        <f t="shared" si="99"/>
        <v>16</v>
      </c>
      <c r="Q1068" t="str">
        <f t="shared" si="100"/>
        <v>Minnesota Timberwolves</v>
      </c>
      <c r="R1068">
        <f t="shared" si="101"/>
        <v>103</v>
      </c>
      <c r="S1068" s="3">
        <f t="shared" si="102"/>
        <v>-16</v>
      </c>
    </row>
    <row r="1069" spans="1:19" x14ac:dyDescent="0.35">
      <c r="A1069" s="1">
        <v>45740</v>
      </c>
      <c r="B1069" t="s">
        <v>14</v>
      </c>
      <c r="C1069" t="s">
        <v>68</v>
      </c>
      <c r="D1069">
        <v>106</v>
      </c>
      <c r="E1069" t="s">
        <v>43</v>
      </c>
      <c r="F1069">
        <v>118</v>
      </c>
      <c r="G1069" t="s">
        <v>69</v>
      </c>
      <c r="I1069">
        <v>19598</v>
      </c>
      <c r="J1069" t="s">
        <v>90</v>
      </c>
      <c r="K1069" t="s">
        <v>152</v>
      </c>
      <c r="M1069" t="str">
        <f>Table1[[#This Row],[Winner]]&amp;"/"&amp;Table1[[#This Row],[Lost]]</f>
        <v>Orlando Magic/Los Angeles Lakers</v>
      </c>
      <c r="N1069" t="str">
        <f t="shared" si="97"/>
        <v>Orlando Magic</v>
      </c>
      <c r="O1069">
        <f t="shared" si="98"/>
        <v>118</v>
      </c>
      <c r="P1069" s="8">
        <f t="shared" si="99"/>
        <v>12</v>
      </c>
      <c r="Q1069" t="str">
        <f t="shared" si="100"/>
        <v>Los Angeles Lakers</v>
      </c>
      <c r="R1069">
        <f t="shared" si="101"/>
        <v>106</v>
      </c>
      <c r="S1069" s="3">
        <f t="shared" si="102"/>
        <v>-12</v>
      </c>
    </row>
    <row r="1070" spans="1:19" x14ac:dyDescent="0.35">
      <c r="A1070" s="1">
        <v>45740</v>
      </c>
      <c r="B1070" t="s">
        <v>14</v>
      </c>
      <c r="C1070" t="s">
        <v>59</v>
      </c>
      <c r="D1070">
        <v>112</v>
      </c>
      <c r="E1070" t="s">
        <v>64</v>
      </c>
      <c r="F1070">
        <v>104</v>
      </c>
      <c r="G1070" t="s">
        <v>69</v>
      </c>
      <c r="I1070">
        <v>13532</v>
      </c>
      <c r="J1070" t="s">
        <v>90</v>
      </c>
      <c r="K1070" t="s">
        <v>148</v>
      </c>
      <c r="M1070" t="str">
        <f>Table1[[#This Row],[Winner]]&amp;"/"&amp;Table1[[#This Row],[Lost]]</f>
        <v>Toronto Raptors/Washington Wizards</v>
      </c>
      <c r="N1070" t="str">
        <f t="shared" si="97"/>
        <v>Toronto Raptors</v>
      </c>
      <c r="O1070">
        <f t="shared" si="98"/>
        <v>112</v>
      </c>
      <c r="P1070" s="8">
        <f t="shared" si="99"/>
        <v>8</v>
      </c>
      <c r="Q1070" t="str">
        <f t="shared" si="100"/>
        <v>Washington Wizards</v>
      </c>
      <c r="R1070">
        <f t="shared" si="101"/>
        <v>104</v>
      </c>
      <c r="S1070" s="3">
        <f t="shared" si="102"/>
        <v>-8</v>
      </c>
    </row>
    <row r="1071" spans="1:19" x14ac:dyDescent="0.35">
      <c r="A1071" s="1">
        <v>45740</v>
      </c>
      <c r="B1071" t="s">
        <v>12</v>
      </c>
      <c r="C1071" t="s">
        <v>61</v>
      </c>
      <c r="D1071">
        <v>120</v>
      </c>
      <c r="E1071" t="s">
        <v>42</v>
      </c>
      <c r="F1071">
        <v>101</v>
      </c>
      <c r="G1071" t="s">
        <v>69</v>
      </c>
      <c r="I1071">
        <v>16434</v>
      </c>
      <c r="J1071" t="s">
        <v>119</v>
      </c>
      <c r="K1071" t="s">
        <v>163</v>
      </c>
      <c r="M1071" t="str">
        <f>Table1[[#This Row],[Winner]]&amp;"/"&amp;Table1[[#This Row],[Lost]]</f>
        <v>Dallas Mavericks/Brooklyn Nets</v>
      </c>
      <c r="N1071" t="str">
        <f t="shared" si="97"/>
        <v>Dallas Mavericks</v>
      </c>
      <c r="O1071">
        <f t="shared" si="98"/>
        <v>120</v>
      </c>
      <c r="P1071" s="8">
        <f t="shared" si="99"/>
        <v>19</v>
      </c>
      <c r="Q1071" t="str">
        <f t="shared" si="100"/>
        <v>Brooklyn Nets</v>
      </c>
      <c r="R1071">
        <f t="shared" si="101"/>
        <v>101</v>
      </c>
      <c r="S1071" s="3">
        <f t="shared" si="102"/>
        <v>-19</v>
      </c>
    </row>
    <row r="1072" spans="1:19" x14ac:dyDescent="0.35">
      <c r="A1072" s="1">
        <v>45740</v>
      </c>
      <c r="B1072" t="s">
        <v>15</v>
      </c>
      <c r="C1072" t="s">
        <v>54</v>
      </c>
      <c r="D1072">
        <v>99</v>
      </c>
      <c r="E1072" t="s">
        <v>56</v>
      </c>
      <c r="F1072">
        <v>112</v>
      </c>
      <c r="G1072" t="s">
        <v>69</v>
      </c>
      <c r="I1072">
        <v>16987</v>
      </c>
      <c r="J1072" t="s">
        <v>72</v>
      </c>
      <c r="K1072" t="s">
        <v>144</v>
      </c>
      <c r="M1072" t="str">
        <f>Table1[[#This Row],[Winner]]&amp;"/"&amp;Table1[[#This Row],[Lost]]</f>
        <v>New Orleans Pelicans/Philadelphia 76ers</v>
      </c>
      <c r="N1072" t="str">
        <f t="shared" si="97"/>
        <v>New Orleans Pelicans</v>
      </c>
      <c r="O1072">
        <f t="shared" si="98"/>
        <v>112</v>
      </c>
      <c r="P1072" s="8">
        <f t="shared" si="99"/>
        <v>13</v>
      </c>
      <c r="Q1072" t="str">
        <f t="shared" si="100"/>
        <v>Philadelphia 76ers</v>
      </c>
      <c r="R1072">
        <f t="shared" si="101"/>
        <v>99</v>
      </c>
      <c r="S1072" s="3">
        <f t="shared" si="102"/>
        <v>-13</v>
      </c>
    </row>
    <row r="1073" spans="1:19" x14ac:dyDescent="0.35">
      <c r="A1073" s="1">
        <v>45740</v>
      </c>
      <c r="B1073" t="s">
        <v>16</v>
      </c>
      <c r="C1073" t="s">
        <v>47</v>
      </c>
      <c r="D1073">
        <v>129</v>
      </c>
      <c r="E1073" t="s">
        <v>65</v>
      </c>
      <c r="F1073">
        <v>119</v>
      </c>
      <c r="G1073" t="s">
        <v>69</v>
      </c>
      <c r="I1073">
        <v>19816</v>
      </c>
      <c r="J1073" t="s">
        <v>91</v>
      </c>
      <c r="K1073" t="s">
        <v>151</v>
      </c>
      <c r="M1073" t="str">
        <f>Table1[[#This Row],[Winner]]&amp;"/"&amp;Table1[[#This Row],[Lost]]</f>
        <v>Chicago Bulls/Denver Nuggets</v>
      </c>
      <c r="N1073" t="str">
        <f t="shared" si="97"/>
        <v>Chicago Bulls</v>
      </c>
      <c r="O1073">
        <f t="shared" si="98"/>
        <v>129</v>
      </c>
      <c r="P1073" s="8">
        <f t="shared" si="99"/>
        <v>10</v>
      </c>
      <c r="Q1073" t="str">
        <f t="shared" si="100"/>
        <v>Denver Nuggets</v>
      </c>
      <c r="R1073">
        <f t="shared" si="101"/>
        <v>119</v>
      </c>
      <c r="S1073" s="3">
        <f t="shared" si="102"/>
        <v>-10</v>
      </c>
    </row>
    <row r="1074" spans="1:19" x14ac:dyDescent="0.35">
      <c r="A1074" s="1">
        <v>45740</v>
      </c>
      <c r="B1074" t="s">
        <v>13</v>
      </c>
      <c r="C1074" t="s">
        <v>44</v>
      </c>
      <c r="D1074">
        <v>106</v>
      </c>
      <c r="E1074" t="s">
        <v>49</v>
      </c>
      <c r="F1074">
        <v>108</v>
      </c>
      <c r="G1074" t="s">
        <v>69</v>
      </c>
      <c r="I1074">
        <v>17071</v>
      </c>
      <c r="J1074" t="s">
        <v>97</v>
      </c>
      <c r="K1074" t="s">
        <v>161</v>
      </c>
      <c r="M1074" t="str">
        <f>Table1[[#This Row],[Winner]]&amp;"/"&amp;Table1[[#This Row],[Lost]]</f>
        <v>Phoenix Suns/Milwaukee Bucks</v>
      </c>
      <c r="N1074" t="str">
        <f t="shared" si="97"/>
        <v>Phoenix Suns</v>
      </c>
      <c r="O1074">
        <f t="shared" si="98"/>
        <v>108</v>
      </c>
      <c r="P1074" s="8">
        <f t="shared" si="99"/>
        <v>2</v>
      </c>
      <c r="Q1074" t="str">
        <f t="shared" si="100"/>
        <v>Milwaukee Bucks</v>
      </c>
      <c r="R1074">
        <f t="shared" si="101"/>
        <v>106</v>
      </c>
      <c r="S1074" s="3">
        <f t="shared" si="102"/>
        <v>-2</v>
      </c>
    </row>
    <row r="1075" spans="1:19" x14ac:dyDescent="0.35">
      <c r="A1075" s="1">
        <v>45740</v>
      </c>
      <c r="B1075" t="s">
        <v>13</v>
      </c>
      <c r="C1075" t="s">
        <v>51</v>
      </c>
      <c r="D1075">
        <v>113</v>
      </c>
      <c r="E1075" t="s">
        <v>62</v>
      </c>
      <c r="F1075">
        <v>95</v>
      </c>
      <c r="G1075" t="s">
        <v>69</v>
      </c>
      <c r="I1075">
        <v>15855</v>
      </c>
      <c r="J1075" t="s">
        <v>80</v>
      </c>
      <c r="K1075" t="s">
        <v>150</v>
      </c>
      <c r="M1075" t="str">
        <f>Table1[[#This Row],[Winner]]&amp;"/"&amp;Table1[[#This Row],[Lost]]</f>
        <v>Boston Celtics/Sacramento Kings</v>
      </c>
      <c r="N1075" t="str">
        <f t="shared" si="97"/>
        <v>Boston Celtics</v>
      </c>
      <c r="O1075">
        <f t="shared" si="98"/>
        <v>113</v>
      </c>
      <c r="P1075" s="8">
        <f t="shared" si="99"/>
        <v>18</v>
      </c>
      <c r="Q1075" t="str">
        <f t="shared" si="100"/>
        <v>Sacramento Kings</v>
      </c>
      <c r="R1075">
        <f t="shared" si="101"/>
        <v>95</v>
      </c>
      <c r="S1075" s="3">
        <f t="shared" si="102"/>
        <v>-18</v>
      </c>
    </row>
    <row r="1076" spans="1:19" x14ac:dyDescent="0.35">
      <c r="A1076" s="1">
        <v>45741</v>
      </c>
      <c r="B1076" t="s">
        <v>14</v>
      </c>
      <c r="C1076" t="s">
        <v>43</v>
      </c>
      <c r="D1076">
        <v>111</v>
      </c>
      <c r="E1076" t="s">
        <v>46</v>
      </c>
      <c r="F1076">
        <v>104</v>
      </c>
      <c r="G1076" t="s">
        <v>69</v>
      </c>
      <c r="I1076">
        <v>14639</v>
      </c>
      <c r="J1076" t="s">
        <v>90</v>
      </c>
      <c r="K1076" t="s">
        <v>156</v>
      </c>
      <c r="M1076" t="str">
        <f>Table1[[#This Row],[Winner]]&amp;"/"&amp;Table1[[#This Row],[Lost]]</f>
        <v>Orlando Magic/Charlotte Hornets</v>
      </c>
      <c r="N1076" t="str">
        <f t="shared" si="97"/>
        <v>Orlando Magic</v>
      </c>
      <c r="O1076">
        <f t="shared" si="98"/>
        <v>111</v>
      </c>
      <c r="P1076" s="8">
        <f t="shared" si="99"/>
        <v>7</v>
      </c>
      <c r="Q1076" t="str">
        <f t="shared" si="100"/>
        <v>Charlotte Hornets</v>
      </c>
      <c r="R1076">
        <f t="shared" si="101"/>
        <v>104</v>
      </c>
      <c r="S1076" s="3">
        <f t="shared" si="102"/>
        <v>-7</v>
      </c>
    </row>
    <row r="1077" spans="1:19" x14ac:dyDescent="0.35">
      <c r="A1077" s="1">
        <v>45741</v>
      </c>
      <c r="B1077" t="s">
        <v>14</v>
      </c>
      <c r="C1077" t="s">
        <v>52</v>
      </c>
      <c r="D1077">
        <v>96</v>
      </c>
      <c r="E1077" t="s">
        <v>55</v>
      </c>
      <c r="F1077">
        <v>122</v>
      </c>
      <c r="G1077" t="s">
        <v>69</v>
      </c>
      <c r="I1077">
        <v>19511</v>
      </c>
      <c r="J1077" t="s">
        <v>112</v>
      </c>
      <c r="K1077" t="s">
        <v>138</v>
      </c>
      <c r="M1077" t="str">
        <f>Table1[[#This Row],[Winner]]&amp;"/"&amp;Table1[[#This Row],[Lost]]</f>
        <v>Detroit Pistons/San Antonio Spurs</v>
      </c>
      <c r="N1077" t="str">
        <f t="shared" si="97"/>
        <v>Detroit Pistons</v>
      </c>
      <c r="O1077">
        <f t="shared" si="98"/>
        <v>122</v>
      </c>
      <c r="P1077" s="8">
        <f t="shared" si="99"/>
        <v>26</v>
      </c>
      <c r="Q1077" t="str">
        <f t="shared" si="100"/>
        <v>San Antonio Spurs</v>
      </c>
      <c r="R1077">
        <f t="shared" si="101"/>
        <v>96</v>
      </c>
      <c r="S1077" s="3">
        <f t="shared" si="102"/>
        <v>-26</v>
      </c>
    </row>
    <row r="1078" spans="1:19" x14ac:dyDescent="0.35">
      <c r="A1078" s="1">
        <v>45741</v>
      </c>
      <c r="B1078" t="s">
        <v>12</v>
      </c>
      <c r="C1078" t="s">
        <v>50</v>
      </c>
      <c r="D1078">
        <v>86</v>
      </c>
      <c r="E1078" t="s">
        <v>58</v>
      </c>
      <c r="F1078">
        <v>112</v>
      </c>
      <c r="G1078" t="s">
        <v>69</v>
      </c>
      <c r="I1078">
        <v>19897</v>
      </c>
      <c r="J1078" t="s">
        <v>78</v>
      </c>
      <c r="K1078" t="s">
        <v>140</v>
      </c>
      <c r="M1078" t="str">
        <f>Table1[[#This Row],[Winner]]&amp;"/"&amp;Table1[[#This Row],[Lost]]</f>
        <v>Miami Heat/Golden State Warriors</v>
      </c>
      <c r="N1078" t="str">
        <f t="shared" si="97"/>
        <v>Miami Heat</v>
      </c>
      <c r="O1078">
        <f t="shared" si="98"/>
        <v>112</v>
      </c>
      <c r="P1078" s="8">
        <f t="shared" si="99"/>
        <v>26</v>
      </c>
      <c r="Q1078" t="str">
        <f t="shared" si="100"/>
        <v>Golden State Warriors</v>
      </c>
      <c r="R1078">
        <f t="shared" si="101"/>
        <v>86</v>
      </c>
      <c r="S1078" s="3">
        <f t="shared" si="102"/>
        <v>-26</v>
      </c>
    </row>
    <row r="1079" spans="1:19" x14ac:dyDescent="0.35">
      <c r="A1079" s="1">
        <v>45741</v>
      </c>
      <c r="B1079" t="s">
        <v>12</v>
      </c>
      <c r="C1079" t="s">
        <v>61</v>
      </c>
      <c r="D1079">
        <v>113</v>
      </c>
      <c r="E1079" t="s">
        <v>39</v>
      </c>
      <c r="F1079">
        <v>128</v>
      </c>
      <c r="G1079" t="s">
        <v>69</v>
      </c>
      <c r="I1079">
        <v>19812</v>
      </c>
      <c r="J1079" t="s">
        <v>110</v>
      </c>
      <c r="K1079" t="s">
        <v>154</v>
      </c>
      <c r="M1079" t="str">
        <f>Table1[[#This Row],[Winner]]&amp;"/"&amp;Table1[[#This Row],[Lost]]</f>
        <v>New York Knicks/Dallas Mavericks</v>
      </c>
      <c r="N1079" t="str">
        <f t="shared" si="97"/>
        <v>New York Knicks</v>
      </c>
      <c r="O1079">
        <f t="shared" si="98"/>
        <v>128</v>
      </c>
      <c r="P1079" s="8">
        <f t="shared" si="99"/>
        <v>15</v>
      </c>
      <c r="Q1079" t="str">
        <f t="shared" si="100"/>
        <v>Dallas Mavericks</v>
      </c>
      <c r="R1079">
        <f t="shared" si="101"/>
        <v>113</v>
      </c>
      <c r="S1079" s="3">
        <f t="shared" si="102"/>
        <v>-15</v>
      </c>
    </row>
    <row r="1080" spans="1:19" x14ac:dyDescent="0.35">
      <c r="A1080" s="1">
        <v>45741</v>
      </c>
      <c r="B1080" t="s">
        <v>15</v>
      </c>
      <c r="C1080" t="s">
        <v>63</v>
      </c>
      <c r="D1080">
        <v>114</v>
      </c>
      <c r="E1080" t="s">
        <v>60</v>
      </c>
      <c r="F1080">
        <v>121</v>
      </c>
      <c r="G1080" t="s">
        <v>69</v>
      </c>
      <c r="I1080">
        <v>16817</v>
      </c>
      <c r="J1080" t="s">
        <v>87</v>
      </c>
      <c r="K1080" t="s">
        <v>143</v>
      </c>
      <c r="M1080" t="str">
        <f>Table1[[#This Row],[Winner]]&amp;"/"&amp;Table1[[#This Row],[Lost]]</f>
        <v>Houston Rockets/Atlanta Hawks</v>
      </c>
      <c r="N1080" t="str">
        <f t="shared" si="97"/>
        <v>Houston Rockets</v>
      </c>
      <c r="O1080">
        <f t="shared" si="98"/>
        <v>121</v>
      </c>
      <c r="P1080" s="8">
        <f t="shared" si="99"/>
        <v>7</v>
      </c>
      <c r="Q1080" t="str">
        <f t="shared" si="100"/>
        <v>Atlanta Hawks</v>
      </c>
      <c r="R1080">
        <f t="shared" si="101"/>
        <v>114</v>
      </c>
      <c r="S1080" s="3">
        <f t="shared" si="102"/>
        <v>-7</v>
      </c>
    </row>
    <row r="1081" spans="1:19" x14ac:dyDescent="0.35">
      <c r="A1081" s="1">
        <v>45741</v>
      </c>
      <c r="B1081" t="s">
        <v>16</v>
      </c>
      <c r="C1081" t="s">
        <v>48</v>
      </c>
      <c r="D1081">
        <v>140</v>
      </c>
      <c r="E1081" t="s">
        <v>66</v>
      </c>
      <c r="F1081">
        <v>103</v>
      </c>
      <c r="G1081" t="s">
        <v>69</v>
      </c>
      <c r="I1081">
        <v>18175</v>
      </c>
      <c r="J1081" t="s">
        <v>89</v>
      </c>
      <c r="K1081" t="s">
        <v>145</v>
      </c>
      <c r="M1081" t="str">
        <f>Table1[[#This Row],[Winner]]&amp;"/"&amp;Table1[[#This Row],[Lost]]</f>
        <v>Memphis Grizzlies/Utah Jazz</v>
      </c>
      <c r="N1081" t="str">
        <f t="shared" si="97"/>
        <v>Memphis Grizzlies</v>
      </c>
      <c r="O1081">
        <f t="shared" si="98"/>
        <v>140</v>
      </c>
      <c r="P1081" s="8">
        <f t="shared" si="99"/>
        <v>37</v>
      </c>
      <c r="Q1081" t="str">
        <f t="shared" si="100"/>
        <v>Utah Jazz</v>
      </c>
      <c r="R1081">
        <f t="shared" si="101"/>
        <v>103</v>
      </c>
      <c r="S1081" s="3">
        <f t="shared" si="102"/>
        <v>-37</v>
      </c>
    </row>
    <row r="1082" spans="1:19" x14ac:dyDescent="0.35">
      <c r="A1082" s="1">
        <v>45741</v>
      </c>
      <c r="B1082" t="s">
        <v>13</v>
      </c>
      <c r="C1082" t="s">
        <v>45</v>
      </c>
      <c r="D1082">
        <v>122</v>
      </c>
      <c r="E1082" t="s">
        <v>67</v>
      </c>
      <c r="F1082">
        <v>111</v>
      </c>
      <c r="G1082" t="s">
        <v>69</v>
      </c>
      <c r="I1082">
        <v>19335</v>
      </c>
      <c r="J1082" t="s">
        <v>110</v>
      </c>
      <c r="K1082" t="s">
        <v>147</v>
      </c>
      <c r="M1082" t="str">
        <f>Table1[[#This Row],[Winner]]&amp;"/"&amp;Table1[[#This Row],[Lost]]</f>
        <v>Cleveland Cavaliers/Portland Trail Blazers</v>
      </c>
      <c r="N1082" t="str">
        <f t="shared" si="97"/>
        <v>Cleveland Cavaliers</v>
      </c>
      <c r="O1082">
        <f t="shared" si="98"/>
        <v>122</v>
      </c>
      <c r="P1082" s="8">
        <f t="shared" si="99"/>
        <v>11</v>
      </c>
      <c r="Q1082" t="str">
        <f t="shared" si="100"/>
        <v>Portland Trail Blazers</v>
      </c>
      <c r="R1082">
        <f t="shared" si="101"/>
        <v>111</v>
      </c>
      <c r="S1082" s="3">
        <f t="shared" si="102"/>
        <v>-11</v>
      </c>
    </row>
    <row r="1083" spans="1:19" x14ac:dyDescent="0.35">
      <c r="A1083" s="1">
        <v>45741</v>
      </c>
      <c r="B1083" t="s">
        <v>13</v>
      </c>
      <c r="C1083" t="s">
        <v>53</v>
      </c>
      <c r="D1083">
        <v>121</v>
      </c>
      <c r="E1083" t="s">
        <v>62</v>
      </c>
      <c r="F1083">
        <v>105</v>
      </c>
      <c r="G1083" t="s">
        <v>69</v>
      </c>
      <c r="I1083">
        <v>16060</v>
      </c>
      <c r="J1083" t="s">
        <v>82</v>
      </c>
      <c r="K1083" t="s">
        <v>150</v>
      </c>
      <c r="M1083" t="str">
        <f>Table1[[#This Row],[Winner]]&amp;"/"&amp;Table1[[#This Row],[Lost]]</f>
        <v>Oklahoma City Thunder/Sacramento Kings</v>
      </c>
      <c r="N1083" t="str">
        <f t="shared" si="97"/>
        <v>Oklahoma City Thunder</v>
      </c>
      <c r="O1083">
        <f t="shared" si="98"/>
        <v>121</v>
      </c>
      <c r="P1083" s="8">
        <f t="shared" si="99"/>
        <v>16</v>
      </c>
      <c r="Q1083" t="str">
        <f t="shared" si="100"/>
        <v>Sacramento Kings</v>
      </c>
      <c r="R1083">
        <f t="shared" si="101"/>
        <v>105</v>
      </c>
      <c r="S1083" s="3">
        <f t="shared" si="102"/>
        <v>-16</v>
      </c>
    </row>
    <row r="1084" spans="1:19" x14ac:dyDescent="0.35">
      <c r="A1084" s="1">
        <v>45742</v>
      </c>
      <c r="B1084" t="s">
        <v>14</v>
      </c>
      <c r="C1084" t="s">
        <v>64</v>
      </c>
      <c r="D1084">
        <v>119</v>
      </c>
      <c r="E1084" t="s">
        <v>54</v>
      </c>
      <c r="F1084">
        <v>114</v>
      </c>
      <c r="G1084" t="s">
        <v>69</v>
      </c>
      <c r="I1084">
        <v>19770</v>
      </c>
      <c r="J1084" t="s">
        <v>72</v>
      </c>
      <c r="K1084" t="s">
        <v>141</v>
      </c>
      <c r="M1084" t="str">
        <f>Table1[[#This Row],[Winner]]&amp;"/"&amp;Table1[[#This Row],[Lost]]</f>
        <v>Washington Wizards/Philadelphia 76ers</v>
      </c>
      <c r="N1084" t="str">
        <f t="shared" si="97"/>
        <v>Washington Wizards</v>
      </c>
      <c r="O1084">
        <f t="shared" si="98"/>
        <v>119</v>
      </c>
      <c r="P1084" s="8">
        <f t="shared" si="99"/>
        <v>5</v>
      </c>
      <c r="Q1084" t="str">
        <f t="shared" si="100"/>
        <v>Philadelphia 76ers</v>
      </c>
      <c r="R1084">
        <f t="shared" si="101"/>
        <v>114</v>
      </c>
      <c r="S1084" s="3">
        <f t="shared" si="102"/>
        <v>-5</v>
      </c>
    </row>
    <row r="1085" spans="1:19" x14ac:dyDescent="0.35">
      <c r="A1085" s="1">
        <v>45742</v>
      </c>
      <c r="B1085" t="s">
        <v>12</v>
      </c>
      <c r="C1085" t="s">
        <v>59</v>
      </c>
      <c r="D1085">
        <v>116</v>
      </c>
      <c r="E1085" t="s">
        <v>42</v>
      </c>
      <c r="F1085">
        <v>86</v>
      </c>
      <c r="G1085" t="s">
        <v>69</v>
      </c>
      <c r="I1085">
        <v>16413</v>
      </c>
      <c r="J1085" t="s">
        <v>88</v>
      </c>
      <c r="K1085" t="s">
        <v>163</v>
      </c>
      <c r="M1085" t="str">
        <f>Table1[[#This Row],[Winner]]&amp;"/"&amp;Table1[[#This Row],[Lost]]</f>
        <v>Toronto Raptors/Brooklyn Nets</v>
      </c>
      <c r="N1085" t="str">
        <f t="shared" si="97"/>
        <v>Toronto Raptors</v>
      </c>
      <c r="O1085">
        <f t="shared" si="98"/>
        <v>116</v>
      </c>
      <c r="P1085" s="8">
        <f t="shared" si="99"/>
        <v>30</v>
      </c>
      <c r="Q1085" t="str">
        <f t="shared" si="100"/>
        <v>Brooklyn Nets</v>
      </c>
      <c r="R1085">
        <f t="shared" si="101"/>
        <v>86</v>
      </c>
      <c r="S1085" s="3">
        <f t="shared" si="102"/>
        <v>-30</v>
      </c>
    </row>
    <row r="1086" spans="1:19" x14ac:dyDescent="0.35">
      <c r="A1086" s="1">
        <v>45742</v>
      </c>
      <c r="B1086" t="s">
        <v>12</v>
      </c>
      <c r="C1086" t="s">
        <v>68</v>
      </c>
      <c r="D1086">
        <v>120</v>
      </c>
      <c r="E1086" t="s">
        <v>41</v>
      </c>
      <c r="F1086">
        <v>119</v>
      </c>
      <c r="G1086" t="s">
        <v>69</v>
      </c>
      <c r="I1086">
        <v>17274</v>
      </c>
      <c r="J1086" t="s">
        <v>78</v>
      </c>
      <c r="K1086" t="s">
        <v>162</v>
      </c>
      <c r="M1086" t="str">
        <f>Table1[[#This Row],[Winner]]&amp;"/"&amp;Table1[[#This Row],[Lost]]</f>
        <v>Los Angeles Lakers/Indiana Pacers</v>
      </c>
      <c r="N1086" t="str">
        <f t="shared" si="97"/>
        <v>Los Angeles Lakers</v>
      </c>
      <c r="O1086">
        <f t="shared" si="98"/>
        <v>120</v>
      </c>
      <c r="P1086" s="8">
        <f t="shared" si="99"/>
        <v>1</v>
      </c>
      <c r="Q1086" t="str">
        <f t="shared" si="100"/>
        <v>Indiana Pacers</v>
      </c>
      <c r="R1086">
        <f t="shared" si="101"/>
        <v>119</v>
      </c>
      <c r="S1086" s="3">
        <f t="shared" si="102"/>
        <v>-1</v>
      </c>
    </row>
    <row r="1087" spans="1:19" x14ac:dyDescent="0.35">
      <c r="A1087" s="1">
        <v>45742</v>
      </c>
      <c r="B1087" t="s">
        <v>12</v>
      </c>
      <c r="C1087" t="s">
        <v>57</v>
      </c>
      <c r="D1087">
        <v>126</v>
      </c>
      <c r="E1087" t="s">
        <v>39</v>
      </c>
      <c r="F1087">
        <v>113</v>
      </c>
      <c r="G1087" t="s">
        <v>69</v>
      </c>
      <c r="I1087">
        <v>19812</v>
      </c>
      <c r="J1087" t="s">
        <v>84</v>
      </c>
      <c r="K1087" t="s">
        <v>154</v>
      </c>
      <c r="M1087" t="str">
        <f>Table1[[#This Row],[Winner]]&amp;"/"&amp;Table1[[#This Row],[Lost]]</f>
        <v>Los Angeles Clippers/New York Knicks</v>
      </c>
      <c r="N1087" t="str">
        <f t="shared" si="97"/>
        <v>Los Angeles Clippers</v>
      </c>
      <c r="O1087">
        <f t="shared" si="98"/>
        <v>126</v>
      </c>
      <c r="P1087" s="8">
        <f t="shared" si="99"/>
        <v>13</v>
      </c>
      <c r="Q1087" t="str">
        <f t="shared" si="100"/>
        <v>New York Knicks</v>
      </c>
      <c r="R1087">
        <f t="shared" si="101"/>
        <v>113</v>
      </c>
      <c r="S1087" s="3">
        <f t="shared" si="102"/>
        <v>-13</v>
      </c>
    </row>
    <row r="1088" spans="1:19" x14ac:dyDescent="0.35">
      <c r="A1088" s="1">
        <v>45742</v>
      </c>
      <c r="B1088" t="s">
        <v>16</v>
      </c>
      <c r="C1088" t="s">
        <v>44</v>
      </c>
      <c r="D1088">
        <v>117</v>
      </c>
      <c r="E1088" t="s">
        <v>65</v>
      </c>
      <c r="F1088">
        <v>127</v>
      </c>
      <c r="G1088" t="s">
        <v>69</v>
      </c>
      <c r="I1088">
        <v>19641</v>
      </c>
      <c r="J1088" t="s">
        <v>72</v>
      </c>
      <c r="K1088" t="s">
        <v>151</v>
      </c>
      <c r="M1088" t="str">
        <f>Table1[[#This Row],[Winner]]&amp;"/"&amp;Table1[[#This Row],[Lost]]</f>
        <v>Denver Nuggets/Milwaukee Bucks</v>
      </c>
      <c r="N1088" t="str">
        <f t="shared" si="97"/>
        <v>Denver Nuggets</v>
      </c>
      <c r="O1088">
        <f t="shared" si="98"/>
        <v>127</v>
      </c>
      <c r="P1088" s="8">
        <f t="shared" si="99"/>
        <v>10</v>
      </c>
      <c r="Q1088" t="str">
        <f t="shared" si="100"/>
        <v>Milwaukee Bucks</v>
      </c>
      <c r="R1088">
        <f t="shared" si="101"/>
        <v>117</v>
      </c>
      <c r="S1088" s="3">
        <f t="shared" si="102"/>
        <v>-10</v>
      </c>
    </row>
    <row r="1089" spans="1:19" x14ac:dyDescent="0.35">
      <c r="A1089" s="1">
        <v>45742</v>
      </c>
      <c r="B1089" t="s">
        <v>13</v>
      </c>
      <c r="C1089" t="s">
        <v>51</v>
      </c>
      <c r="D1089">
        <v>132</v>
      </c>
      <c r="E1089" t="s">
        <v>49</v>
      </c>
      <c r="F1089">
        <v>102</v>
      </c>
      <c r="G1089" t="s">
        <v>69</v>
      </c>
      <c r="I1089">
        <v>17071</v>
      </c>
      <c r="J1089" t="s">
        <v>88</v>
      </c>
      <c r="K1089" t="s">
        <v>161</v>
      </c>
      <c r="M1089" t="str">
        <f>Table1[[#This Row],[Winner]]&amp;"/"&amp;Table1[[#This Row],[Lost]]</f>
        <v>Boston Celtics/Phoenix Suns</v>
      </c>
      <c r="N1089" t="str">
        <f t="shared" si="97"/>
        <v>Boston Celtics</v>
      </c>
      <c r="O1089">
        <f t="shared" si="98"/>
        <v>132</v>
      </c>
      <c r="P1089" s="8">
        <f t="shared" si="99"/>
        <v>30</v>
      </c>
      <c r="Q1089" t="str">
        <f t="shared" si="100"/>
        <v>Phoenix Suns</v>
      </c>
      <c r="R1089">
        <f t="shared" si="101"/>
        <v>102</v>
      </c>
      <c r="S1089" s="3">
        <f t="shared" si="102"/>
        <v>-30</v>
      </c>
    </row>
    <row r="1090" spans="1:19" x14ac:dyDescent="0.35">
      <c r="A1090" s="1">
        <v>45743</v>
      </c>
      <c r="B1090" t="s">
        <v>14</v>
      </c>
      <c r="C1090" t="s">
        <v>52</v>
      </c>
      <c r="D1090">
        <v>116</v>
      </c>
      <c r="E1090" t="s">
        <v>45</v>
      </c>
      <c r="F1090">
        <v>124</v>
      </c>
      <c r="G1090" t="s">
        <v>69</v>
      </c>
      <c r="I1090">
        <v>19432</v>
      </c>
      <c r="J1090" t="s">
        <v>78</v>
      </c>
      <c r="K1090" t="s">
        <v>153</v>
      </c>
      <c r="M1090" t="str">
        <f>Table1[[#This Row],[Winner]]&amp;"/"&amp;Table1[[#This Row],[Lost]]</f>
        <v>Cleveland Cavaliers/San Antonio Spurs</v>
      </c>
      <c r="N1090" t="str">
        <f t="shared" si="97"/>
        <v>Cleveland Cavaliers</v>
      </c>
      <c r="O1090">
        <f t="shared" si="98"/>
        <v>124</v>
      </c>
      <c r="P1090" s="8">
        <f t="shared" si="99"/>
        <v>8</v>
      </c>
      <c r="Q1090" t="str">
        <f t="shared" si="100"/>
        <v>San Antonio Spurs</v>
      </c>
      <c r="R1090">
        <f t="shared" si="101"/>
        <v>116</v>
      </c>
      <c r="S1090" s="3">
        <f t="shared" si="102"/>
        <v>-8</v>
      </c>
    </row>
    <row r="1091" spans="1:19" x14ac:dyDescent="0.35">
      <c r="A1091" s="1">
        <v>45743</v>
      </c>
      <c r="B1091" t="s">
        <v>14</v>
      </c>
      <c r="C1091" t="s">
        <v>61</v>
      </c>
      <c r="D1091">
        <v>101</v>
      </c>
      <c r="E1091" t="s">
        <v>43</v>
      </c>
      <c r="F1091">
        <v>92</v>
      </c>
      <c r="G1091" t="s">
        <v>69</v>
      </c>
      <c r="I1091">
        <v>17269</v>
      </c>
      <c r="J1091" t="s">
        <v>80</v>
      </c>
      <c r="K1091" t="s">
        <v>152</v>
      </c>
      <c r="M1091" t="str">
        <f>Table1[[#This Row],[Winner]]&amp;"/"&amp;Table1[[#This Row],[Lost]]</f>
        <v>Dallas Mavericks/Orlando Magic</v>
      </c>
      <c r="N1091" t="str">
        <f t="shared" ref="N1091:N1154" si="103">IF(D1091&gt;F1091,C1091,E1091)</f>
        <v>Dallas Mavericks</v>
      </c>
      <c r="O1091">
        <f t="shared" ref="O1091:O1154" si="104">IF(D1091&gt;F1091,D1091,F1091)</f>
        <v>101</v>
      </c>
      <c r="P1091" s="8">
        <f t="shared" ref="P1091:P1154" si="105">O1091-R1091</f>
        <v>9</v>
      </c>
      <c r="Q1091" t="str">
        <f t="shared" ref="Q1091:Q1154" si="106">IF(D1091&gt;F1091,E1091,C1091)</f>
        <v>Orlando Magic</v>
      </c>
      <c r="R1091">
        <f t="shared" ref="R1091:R1154" si="107">IF(D1091&gt;F1091,F1091,D1091)</f>
        <v>92</v>
      </c>
      <c r="S1091" s="3">
        <f t="shared" ref="S1091:S1154" si="108">R1091-O1091</f>
        <v>-9</v>
      </c>
    </row>
    <row r="1092" spans="1:19" x14ac:dyDescent="0.35">
      <c r="A1092" s="1">
        <v>45743</v>
      </c>
      <c r="B1092" t="s">
        <v>14</v>
      </c>
      <c r="C1092" t="s">
        <v>41</v>
      </c>
      <c r="D1092">
        <v>162</v>
      </c>
      <c r="E1092" t="s">
        <v>64</v>
      </c>
      <c r="F1092">
        <v>109</v>
      </c>
      <c r="G1092" t="s">
        <v>69</v>
      </c>
      <c r="I1092">
        <v>15393</v>
      </c>
      <c r="J1092" t="s">
        <v>110</v>
      </c>
      <c r="K1092" t="s">
        <v>148</v>
      </c>
      <c r="M1092" t="str">
        <f>Table1[[#This Row],[Winner]]&amp;"/"&amp;Table1[[#This Row],[Lost]]</f>
        <v>Indiana Pacers/Washington Wizards</v>
      </c>
      <c r="N1092" t="str">
        <f t="shared" si="103"/>
        <v>Indiana Pacers</v>
      </c>
      <c r="O1092">
        <f t="shared" si="104"/>
        <v>162</v>
      </c>
      <c r="P1092" s="8">
        <f t="shared" si="105"/>
        <v>53</v>
      </c>
      <c r="Q1092" t="str">
        <f t="shared" si="106"/>
        <v>Washington Wizards</v>
      </c>
      <c r="R1092">
        <f t="shared" si="107"/>
        <v>109</v>
      </c>
      <c r="S1092" s="3">
        <f t="shared" si="108"/>
        <v>-53</v>
      </c>
    </row>
    <row r="1093" spans="1:19" x14ac:dyDescent="0.35">
      <c r="A1093" s="1">
        <v>45743</v>
      </c>
      <c r="B1093" t="s">
        <v>12</v>
      </c>
      <c r="C1093" t="s">
        <v>63</v>
      </c>
      <c r="D1093">
        <v>112</v>
      </c>
      <c r="E1093" t="s">
        <v>58</v>
      </c>
      <c r="F1093">
        <v>122</v>
      </c>
      <c r="G1093" t="s">
        <v>69</v>
      </c>
      <c r="I1093">
        <v>19700</v>
      </c>
      <c r="J1093" t="s">
        <v>72</v>
      </c>
      <c r="K1093" t="s">
        <v>140</v>
      </c>
      <c r="M1093" t="str">
        <f>Table1[[#This Row],[Winner]]&amp;"/"&amp;Table1[[#This Row],[Lost]]</f>
        <v>Miami Heat/Atlanta Hawks</v>
      </c>
      <c r="N1093" t="str">
        <f t="shared" si="103"/>
        <v>Miami Heat</v>
      </c>
      <c r="O1093">
        <f t="shared" si="104"/>
        <v>122</v>
      </c>
      <c r="P1093" s="8">
        <f t="shared" si="105"/>
        <v>10</v>
      </c>
      <c r="Q1093" t="str">
        <f t="shared" si="106"/>
        <v>Atlanta Hawks</v>
      </c>
      <c r="R1093">
        <f t="shared" si="107"/>
        <v>112</v>
      </c>
      <c r="S1093" s="3">
        <f t="shared" si="108"/>
        <v>-10</v>
      </c>
    </row>
    <row r="1094" spans="1:19" x14ac:dyDescent="0.35">
      <c r="A1094" s="1">
        <v>45743</v>
      </c>
      <c r="B1094" t="s">
        <v>15</v>
      </c>
      <c r="C1094" t="s">
        <v>68</v>
      </c>
      <c r="D1094">
        <v>117</v>
      </c>
      <c r="E1094" t="s">
        <v>47</v>
      </c>
      <c r="F1094">
        <v>119</v>
      </c>
      <c r="G1094" t="s">
        <v>69</v>
      </c>
      <c r="I1094">
        <v>21957</v>
      </c>
      <c r="J1094" t="s">
        <v>87</v>
      </c>
      <c r="K1094" t="s">
        <v>159</v>
      </c>
      <c r="M1094" t="str">
        <f>Table1[[#This Row],[Winner]]&amp;"/"&amp;Table1[[#This Row],[Lost]]</f>
        <v>Chicago Bulls/Los Angeles Lakers</v>
      </c>
      <c r="N1094" t="str">
        <f t="shared" si="103"/>
        <v>Chicago Bulls</v>
      </c>
      <c r="O1094">
        <f t="shared" si="104"/>
        <v>119</v>
      </c>
      <c r="P1094" s="8">
        <f t="shared" si="105"/>
        <v>2</v>
      </c>
      <c r="Q1094" t="str">
        <f t="shared" si="106"/>
        <v>Los Angeles Lakers</v>
      </c>
      <c r="R1094">
        <f t="shared" si="107"/>
        <v>117</v>
      </c>
      <c r="S1094" s="3">
        <f t="shared" si="108"/>
        <v>-2</v>
      </c>
    </row>
    <row r="1095" spans="1:19" x14ac:dyDescent="0.35">
      <c r="A1095" s="1">
        <v>45743</v>
      </c>
      <c r="B1095" t="s">
        <v>15</v>
      </c>
      <c r="C1095" t="s">
        <v>48</v>
      </c>
      <c r="D1095">
        <v>104</v>
      </c>
      <c r="E1095" t="s">
        <v>53</v>
      </c>
      <c r="F1095">
        <v>125</v>
      </c>
      <c r="G1095" t="s">
        <v>69</v>
      </c>
      <c r="I1095">
        <v>18203</v>
      </c>
      <c r="J1095" t="s">
        <v>99</v>
      </c>
      <c r="K1095" t="s">
        <v>164</v>
      </c>
      <c r="M1095" t="str">
        <f>Table1[[#This Row],[Winner]]&amp;"/"&amp;Table1[[#This Row],[Lost]]</f>
        <v>Oklahoma City Thunder/Memphis Grizzlies</v>
      </c>
      <c r="N1095" t="str">
        <f t="shared" si="103"/>
        <v>Oklahoma City Thunder</v>
      </c>
      <c r="O1095">
        <f t="shared" si="104"/>
        <v>125</v>
      </c>
      <c r="P1095" s="8">
        <f t="shared" si="105"/>
        <v>21</v>
      </c>
      <c r="Q1095" t="str">
        <f t="shared" si="106"/>
        <v>Memphis Grizzlies</v>
      </c>
      <c r="R1095">
        <f t="shared" si="107"/>
        <v>104</v>
      </c>
      <c r="S1095" s="3">
        <f t="shared" si="108"/>
        <v>-21</v>
      </c>
    </row>
    <row r="1096" spans="1:19" x14ac:dyDescent="0.35">
      <c r="A1096" s="1">
        <v>45743</v>
      </c>
      <c r="B1096" t="s">
        <v>16</v>
      </c>
      <c r="C1096" t="s">
        <v>60</v>
      </c>
      <c r="D1096">
        <v>121</v>
      </c>
      <c r="E1096" t="s">
        <v>66</v>
      </c>
      <c r="F1096">
        <v>110</v>
      </c>
      <c r="G1096" t="s">
        <v>69</v>
      </c>
      <c r="I1096">
        <v>18175</v>
      </c>
      <c r="J1096" t="s">
        <v>112</v>
      </c>
      <c r="K1096" t="s">
        <v>145</v>
      </c>
      <c r="M1096" t="str">
        <f>Table1[[#This Row],[Winner]]&amp;"/"&amp;Table1[[#This Row],[Lost]]</f>
        <v>Houston Rockets/Utah Jazz</v>
      </c>
      <c r="N1096" t="str">
        <f t="shared" si="103"/>
        <v>Houston Rockets</v>
      </c>
      <c r="O1096">
        <f t="shared" si="104"/>
        <v>121</v>
      </c>
      <c r="P1096" s="8">
        <f t="shared" si="105"/>
        <v>11</v>
      </c>
      <c r="Q1096" t="str">
        <f t="shared" si="106"/>
        <v>Utah Jazz</v>
      </c>
      <c r="R1096">
        <f t="shared" si="107"/>
        <v>110</v>
      </c>
      <c r="S1096" s="3">
        <f t="shared" si="108"/>
        <v>-11</v>
      </c>
    </row>
    <row r="1097" spans="1:19" x14ac:dyDescent="0.35">
      <c r="A1097" s="1">
        <v>45743</v>
      </c>
      <c r="B1097" t="s">
        <v>13</v>
      </c>
      <c r="C1097" t="s">
        <v>67</v>
      </c>
      <c r="D1097">
        <v>107</v>
      </c>
      <c r="E1097" t="s">
        <v>62</v>
      </c>
      <c r="F1097">
        <v>128</v>
      </c>
      <c r="G1097" t="s">
        <v>69</v>
      </c>
      <c r="I1097">
        <v>16671</v>
      </c>
      <c r="J1097" t="s">
        <v>80</v>
      </c>
      <c r="K1097" t="s">
        <v>150</v>
      </c>
      <c r="M1097" t="str">
        <f>Table1[[#This Row],[Winner]]&amp;"/"&amp;Table1[[#This Row],[Lost]]</f>
        <v>Sacramento Kings/Portland Trail Blazers</v>
      </c>
      <c r="N1097" t="str">
        <f t="shared" si="103"/>
        <v>Sacramento Kings</v>
      </c>
      <c r="O1097">
        <f t="shared" si="104"/>
        <v>128</v>
      </c>
      <c r="P1097" s="8">
        <f t="shared" si="105"/>
        <v>21</v>
      </c>
      <c r="Q1097" t="str">
        <f t="shared" si="106"/>
        <v>Portland Trail Blazers</v>
      </c>
      <c r="R1097">
        <f t="shared" si="107"/>
        <v>107</v>
      </c>
      <c r="S1097" s="3">
        <f t="shared" si="108"/>
        <v>-21</v>
      </c>
    </row>
    <row r="1098" spans="1:19" x14ac:dyDescent="0.35">
      <c r="A1098" s="1">
        <v>45744</v>
      </c>
      <c r="B1098" t="s">
        <v>14</v>
      </c>
      <c r="C1098" t="s">
        <v>45</v>
      </c>
      <c r="D1098">
        <v>122</v>
      </c>
      <c r="E1098" t="s">
        <v>55</v>
      </c>
      <c r="F1098">
        <v>133</v>
      </c>
      <c r="G1098" t="s">
        <v>69</v>
      </c>
      <c r="I1098">
        <v>20062</v>
      </c>
      <c r="J1098" t="s">
        <v>117</v>
      </c>
      <c r="K1098" t="s">
        <v>138</v>
      </c>
      <c r="M1098" t="str">
        <f>Table1[[#This Row],[Winner]]&amp;"/"&amp;Table1[[#This Row],[Lost]]</f>
        <v>Detroit Pistons/Cleveland Cavaliers</v>
      </c>
      <c r="N1098" t="str">
        <f t="shared" si="103"/>
        <v>Detroit Pistons</v>
      </c>
      <c r="O1098">
        <f t="shared" si="104"/>
        <v>133</v>
      </c>
      <c r="P1098" s="8">
        <f t="shared" si="105"/>
        <v>11</v>
      </c>
      <c r="Q1098" t="str">
        <f t="shared" si="106"/>
        <v>Cleveland Cavaliers</v>
      </c>
      <c r="R1098">
        <f t="shared" si="107"/>
        <v>122</v>
      </c>
      <c r="S1098" s="3">
        <f t="shared" si="108"/>
        <v>-11</v>
      </c>
    </row>
    <row r="1099" spans="1:19" x14ac:dyDescent="0.35">
      <c r="A1099" s="1">
        <v>45744</v>
      </c>
      <c r="B1099" t="s">
        <v>12</v>
      </c>
      <c r="C1099" t="s">
        <v>57</v>
      </c>
      <c r="D1099">
        <v>132</v>
      </c>
      <c r="E1099" t="s">
        <v>42</v>
      </c>
      <c r="F1099">
        <v>100</v>
      </c>
      <c r="G1099" t="s">
        <v>69</v>
      </c>
      <c r="I1099">
        <v>17926</v>
      </c>
      <c r="J1099" t="s">
        <v>90</v>
      </c>
      <c r="K1099" t="s">
        <v>163</v>
      </c>
      <c r="M1099" t="str">
        <f>Table1[[#This Row],[Winner]]&amp;"/"&amp;Table1[[#This Row],[Lost]]</f>
        <v>Los Angeles Clippers/Brooklyn Nets</v>
      </c>
      <c r="N1099" t="str">
        <f t="shared" si="103"/>
        <v>Los Angeles Clippers</v>
      </c>
      <c r="O1099">
        <f t="shared" si="104"/>
        <v>132</v>
      </c>
      <c r="P1099" s="8">
        <f t="shared" si="105"/>
        <v>32</v>
      </c>
      <c r="Q1099" t="str">
        <f t="shared" si="106"/>
        <v>Brooklyn Nets</v>
      </c>
      <c r="R1099">
        <f t="shared" si="107"/>
        <v>100</v>
      </c>
      <c r="S1099" s="3">
        <f t="shared" si="108"/>
        <v>-32</v>
      </c>
    </row>
    <row r="1100" spans="1:19" x14ac:dyDescent="0.35">
      <c r="A1100" s="1">
        <v>45744</v>
      </c>
      <c r="B1100" t="s">
        <v>12</v>
      </c>
      <c r="C1100" t="s">
        <v>46</v>
      </c>
      <c r="D1100">
        <v>97</v>
      </c>
      <c r="E1100" t="s">
        <v>59</v>
      </c>
      <c r="F1100">
        <v>108</v>
      </c>
      <c r="G1100" t="s">
        <v>69</v>
      </c>
      <c r="I1100">
        <v>19276</v>
      </c>
      <c r="J1100" t="s">
        <v>111</v>
      </c>
      <c r="K1100" t="s">
        <v>142</v>
      </c>
      <c r="M1100" t="str">
        <f>Table1[[#This Row],[Winner]]&amp;"/"&amp;Table1[[#This Row],[Lost]]</f>
        <v>Toronto Raptors/Charlotte Hornets</v>
      </c>
      <c r="N1100" t="str">
        <f t="shared" si="103"/>
        <v>Toronto Raptors</v>
      </c>
      <c r="O1100">
        <f t="shared" si="104"/>
        <v>108</v>
      </c>
      <c r="P1100" s="8">
        <f t="shared" si="105"/>
        <v>11</v>
      </c>
      <c r="Q1100" t="str">
        <f t="shared" si="106"/>
        <v>Charlotte Hornets</v>
      </c>
      <c r="R1100">
        <f t="shared" si="107"/>
        <v>97</v>
      </c>
      <c r="S1100" s="3">
        <f t="shared" si="108"/>
        <v>-11</v>
      </c>
    </row>
    <row r="1101" spans="1:19" x14ac:dyDescent="0.35">
      <c r="A1101" s="1">
        <v>45744</v>
      </c>
      <c r="B1101" t="s">
        <v>15</v>
      </c>
      <c r="C1101" t="s">
        <v>39</v>
      </c>
      <c r="D1101">
        <v>116</v>
      </c>
      <c r="E1101" t="s">
        <v>44</v>
      </c>
      <c r="F1101">
        <v>107</v>
      </c>
      <c r="G1101" t="s">
        <v>69</v>
      </c>
      <c r="I1101">
        <v>17605</v>
      </c>
      <c r="J1101" t="s">
        <v>92</v>
      </c>
      <c r="K1101" t="s">
        <v>155</v>
      </c>
      <c r="M1101" t="str">
        <f>Table1[[#This Row],[Winner]]&amp;"/"&amp;Table1[[#This Row],[Lost]]</f>
        <v>New York Knicks/Milwaukee Bucks</v>
      </c>
      <c r="N1101" t="str">
        <f t="shared" si="103"/>
        <v>New York Knicks</v>
      </c>
      <c r="O1101">
        <f t="shared" si="104"/>
        <v>116</v>
      </c>
      <c r="P1101" s="8">
        <f t="shared" si="105"/>
        <v>9</v>
      </c>
      <c r="Q1101" t="str">
        <f t="shared" si="106"/>
        <v>Milwaukee Bucks</v>
      </c>
      <c r="R1101">
        <f t="shared" si="107"/>
        <v>107</v>
      </c>
      <c r="S1101" s="3">
        <f t="shared" si="108"/>
        <v>-9</v>
      </c>
    </row>
    <row r="1102" spans="1:19" x14ac:dyDescent="0.35">
      <c r="A1102" s="1">
        <v>45744</v>
      </c>
      <c r="B1102" t="s">
        <v>15</v>
      </c>
      <c r="C1102" t="s">
        <v>49</v>
      </c>
      <c r="D1102">
        <v>109</v>
      </c>
      <c r="E1102" t="s">
        <v>40</v>
      </c>
      <c r="F1102">
        <v>124</v>
      </c>
      <c r="G1102" t="s">
        <v>69</v>
      </c>
      <c r="I1102">
        <v>18978</v>
      </c>
      <c r="J1102" t="s">
        <v>107</v>
      </c>
      <c r="K1102" t="s">
        <v>158</v>
      </c>
      <c r="M1102" t="str">
        <f>Table1[[#This Row],[Winner]]&amp;"/"&amp;Table1[[#This Row],[Lost]]</f>
        <v>Minnesota Timberwolves/Phoenix Suns</v>
      </c>
      <c r="N1102" t="str">
        <f t="shared" si="103"/>
        <v>Minnesota Timberwolves</v>
      </c>
      <c r="O1102">
        <f t="shared" si="104"/>
        <v>124</v>
      </c>
      <c r="P1102" s="8">
        <f t="shared" si="105"/>
        <v>15</v>
      </c>
      <c r="Q1102" t="str">
        <f t="shared" si="106"/>
        <v>Phoenix Suns</v>
      </c>
      <c r="R1102">
        <f t="shared" si="107"/>
        <v>109</v>
      </c>
      <c r="S1102" s="3">
        <f t="shared" si="108"/>
        <v>-15</v>
      </c>
    </row>
    <row r="1103" spans="1:19" x14ac:dyDescent="0.35">
      <c r="A1103" s="1">
        <v>45744</v>
      </c>
      <c r="B1103" t="s">
        <v>15</v>
      </c>
      <c r="C1103" t="s">
        <v>50</v>
      </c>
      <c r="D1103">
        <v>111</v>
      </c>
      <c r="E1103" t="s">
        <v>56</v>
      </c>
      <c r="F1103">
        <v>95</v>
      </c>
      <c r="G1103" t="s">
        <v>69</v>
      </c>
      <c r="I1103">
        <v>18133</v>
      </c>
      <c r="J1103" t="s">
        <v>83</v>
      </c>
      <c r="K1103" t="s">
        <v>144</v>
      </c>
      <c r="M1103" t="str">
        <f>Table1[[#This Row],[Winner]]&amp;"/"&amp;Table1[[#This Row],[Lost]]</f>
        <v>Golden State Warriors/New Orleans Pelicans</v>
      </c>
      <c r="N1103" t="str">
        <f t="shared" si="103"/>
        <v>Golden State Warriors</v>
      </c>
      <c r="O1103">
        <f t="shared" si="104"/>
        <v>111</v>
      </c>
      <c r="P1103" s="8">
        <f t="shared" si="105"/>
        <v>16</v>
      </c>
      <c r="Q1103" t="str">
        <f t="shared" si="106"/>
        <v>New Orleans Pelicans</v>
      </c>
      <c r="R1103">
        <f t="shared" si="107"/>
        <v>95</v>
      </c>
      <c r="S1103" s="3">
        <f t="shared" si="108"/>
        <v>-16</v>
      </c>
    </row>
    <row r="1104" spans="1:19" x14ac:dyDescent="0.35">
      <c r="A1104" s="1">
        <v>45744</v>
      </c>
      <c r="B1104" t="s">
        <v>16</v>
      </c>
      <c r="C1104" t="s">
        <v>66</v>
      </c>
      <c r="D1104">
        <v>93</v>
      </c>
      <c r="E1104" t="s">
        <v>65</v>
      </c>
      <c r="F1104">
        <v>129</v>
      </c>
      <c r="G1104" t="s">
        <v>69</v>
      </c>
      <c r="I1104">
        <v>19905</v>
      </c>
      <c r="J1104" t="s">
        <v>80</v>
      </c>
      <c r="K1104" t="s">
        <v>151</v>
      </c>
      <c r="M1104" t="str">
        <f>Table1[[#This Row],[Winner]]&amp;"/"&amp;Table1[[#This Row],[Lost]]</f>
        <v>Denver Nuggets/Utah Jazz</v>
      </c>
      <c r="N1104" t="str">
        <f t="shared" si="103"/>
        <v>Denver Nuggets</v>
      </c>
      <c r="O1104">
        <f t="shared" si="104"/>
        <v>129</v>
      </c>
      <c r="P1104" s="8">
        <f t="shared" si="105"/>
        <v>36</v>
      </c>
      <c r="Q1104" t="str">
        <f t="shared" si="106"/>
        <v>Utah Jazz</v>
      </c>
      <c r="R1104">
        <f t="shared" si="107"/>
        <v>93</v>
      </c>
      <c r="S1104" s="3">
        <f t="shared" si="108"/>
        <v>-36</v>
      </c>
    </row>
    <row r="1105" spans="1:19" x14ac:dyDescent="0.35">
      <c r="A1105" s="1">
        <v>45745</v>
      </c>
      <c r="B1105" t="s">
        <v>18</v>
      </c>
      <c r="C1105" t="s">
        <v>62</v>
      </c>
      <c r="D1105">
        <v>91</v>
      </c>
      <c r="E1105" t="s">
        <v>43</v>
      </c>
      <c r="F1105">
        <v>121</v>
      </c>
      <c r="G1105" t="s">
        <v>69</v>
      </c>
      <c r="I1105">
        <v>18846</v>
      </c>
      <c r="J1105" t="s">
        <v>112</v>
      </c>
      <c r="K1105" t="s">
        <v>152</v>
      </c>
      <c r="M1105" t="str">
        <f>Table1[[#This Row],[Winner]]&amp;"/"&amp;Table1[[#This Row],[Lost]]</f>
        <v>Orlando Magic/Sacramento Kings</v>
      </c>
      <c r="N1105" t="str">
        <f t="shared" si="103"/>
        <v>Orlando Magic</v>
      </c>
      <c r="O1105">
        <f t="shared" si="104"/>
        <v>121</v>
      </c>
      <c r="P1105" s="8">
        <f t="shared" si="105"/>
        <v>30</v>
      </c>
      <c r="Q1105" t="str">
        <f t="shared" si="106"/>
        <v>Sacramento Kings</v>
      </c>
      <c r="R1105">
        <f t="shared" si="107"/>
        <v>91</v>
      </c>
      <c r="S1105" s="3">
        <f t="shared" si="108"/>
        <v>-30</v>
      </c>
    </row>
    <row r="1106" spans="1:19" x14ac:dyDescent="0.35">
      <c r="A1106" s="1">
        <v>45745</v>
      </c>
      <c r="B1106" t="s">
        <v>14</v>
      </c>
      <c r="C1106" t="s">
        <v>42</v>
      </c>
      <c r="D1106">
        <v>115</v>
      </c>
      <c r="E1106" t="s">
        <v>64</v>
      </c>
      <c r="F1106">
        <v>112</v>
      </c>
      <c r="G1106" t="s">
        <v>69</v>
      </c>
      <c r="I1106">
        <v>16316</v>
      </c>
      <c r="J1106" t="s">
        <v>79</v>
      </c>
      <c r="K1106" t="s">
        <v>148</v>
      </c>
      <c r="M1106" t="str">
        <f>Table1[[#This Row],[Winner]]&amp;"/"&amp;Table1[[#This Row],[Lost]]</f>
        <v>Brooklyn Nets/Washington Wizards</v>
      </c>
      <c r="N1106" t="str">
        <f t="shared" si="103"/>
        <v>Brooklyn Nets</v>
      </c>
      <c r="O1106">
        <f t="shared" si="104"/>
        <v>115</v>
      </c>
      <c r="P1106" s="8">
        <f t="shared" si="105"/>
        <v>3</v>
      </c>
      <c r="Q1106" t="str">
        <f t="shared" si="106"/>
        <v>Washington Wizards</v>
      </c>
      <c r="R1106">
        <f t="shared" si="107"/>
        <v>112</v>
      </c>
      <c r="S1106" s="3">
        <f t="shared" si="108"/>
        <v>-3</v>
      </c>
    </row>
    <row r="1107" spans="1:19" x14ac:dyDescent="0.35">
      <c r="A1107" s="1">
        <v>45745</v>
      </c>
      <c r="B1107" t="s">
        <v>12</v>
      </c>
      <c r="C1107" t="s">
        <v>58</v>
      </c>
      <c r="D1107">
        <v>118</v>
      </c>
      <c r="E1107" t="s">
        <v>54</v>
      </c>
      <c r="F1107">
        <v>95</v>
      </c>
      <c r="G1107" t="s">
        <v>69</v>
      </c>
      <c r="I1107">
        <v>20079</v>
      </c>
      <c r="J1107" t="s">
        <v>122</v>
      </c>
      <c r="K1107" t="s">
        <v>141</v>
      </c>
      <c r="M1107" t="str">
        <f>Table1[[#This Row],[Winner]]&amp;"/"&amp;Table1[[#This Row],[Lost]]</f>
        <v>Miami Heat/Philadelphia 76ers</v>
      </c>
      <c r="N1107" t="str">
        <f t="shared" si="103"/>
        <v>Miami Heat</v>
      </c>
      <c r="O1107">
        <f t="shared" si="104"/>
        <v>118</v>
      </c>
      <c r="P1107" s="8">
        <f t="shared" si="105"/>
        <v>23</v>
      </c>
      <c r="Q1107" t="str">
        <f t="shared" si="106"/>
        <v>Philadelphia 76ers</v>
      </c>
      <c r="R1107">
        <f t="shared" si="107"/>
        <v>95</v>
      </c>
      <c r="S1107" s="3">
        <f t="shared" si="108"/>
        <v>-23</v>
      </c>
    </row>
    <row r="1108" spans="1:19" x14ac:dyDescent="0.35">
      <c r="A1108" s="1">
        <v>45745</v>
      </c>
      <c r="B1108" t="s">
        <v>15</v>
      </c>
      <c r="C1108" t="s">
        <v>61</v>
      </c>
      <c r="D1108">
        <v>120</v>
      </c>
      <c r="E1108" t="s">
        <v>47</v>
      </c>
      <c r="F1108">
        <v>119</v>
      </c>
      <c r="G1108" t="s">
        <v>69</v>
      </c>
      <c r="I1108">
        <v>21045</v>
      </c>
      <c r="J1108" t="s">
        <v>109</v>
      </c>
      <c r="K1108" t="s">
        <v>159</v>
      </c>
      <c r="M1108" t="str">
        <f>Table1[[#This Row],[Winner]]&amp;"/"&amp;Table1[[#This Row],[Lost]]</f>
        <v>Dallas Mavericks/Chicago Bulls</v>
      </c>
      <c r="N1108" t="str">
        <f t="shared" si="103"/>
        <v>Dallas Mavericks</v>
      </c>
      <c r="O1108">
        <f t="shared" si="104"/>
        <v>120</v>
      </c>
      <c r="P1108" s="8">
        <f t="shared" si="105"/>
        <v>1</v>
      </c>
      <c r="Q1108" t="str">
        <f t="shared" si="106"/>
        <v>Chicago Bulls</v>
      </c>
      <c r="R1108">
        <f t="shared" si="107"/>
        <v>119</v>
      </c>
      <c r="S1108" s="3">
        <f t="shared" si="108"/>
        <v>-1</v>
      </c>
    </row>
    <row r="1109" spans="1:19" x14ac:dyDescent="0.35">
      <c r="A1109" s="1">
        <v>45745</v>
      </c>
      <c r="B1109" t="s">
        <v>15</v>
      </c>
      <c r="C1109" t="s">
        <v>68</v>
      </c>
      <c r="D1109">
        <v>134</v>
      </c>
      <c r="E1109" t="s">
        <v>48</v>
      </c>
      <c r="F1109">
        <v>127</v>
      </c>
      <c r="G1109" t="s">
        <v>69</v>
      </c>
      <c r="I1109">
        <v>18087</v>
      </c>
      <c r="J1109" t="s">
        <v>83</v>
      </c>
      <c r="K1109" t="s">
        <v>157</v>
      </c>
      <c r="M1109" t="str">
        <f>Table1[[#This Row],[Winner]]&amp;"/"&amp;Table1[[#This Row],[Lost]]</f>
        <v>Los Angeles Lakers/Memphis Grizzlies</v>
      </c>
      <c r="N1109" t="str">
        <f t="shared" si="103"/>
        <v>Los Angeles Lakers</v>
      </c>
      <c r="O1109">
        <f t="shared" si="104"/>
        <v>134</v>
      </c>
      <c r="P1109" s="8">
        <f t="shared" si="105"/>
        <v>7</v>
      </c>
      <c r="Q1109" t="str">
        <f t="shared" si="106"/>
        <v>Memphis Grizzlies</v>
      </c>
      <c r="R1109">
        <f t="shared" si="107"/>
        <v>127</v>
      </c>
      <c r="S1109" s="3">
        <f t="shared" si="108"/>
        <v>-7</v>
      </c>
    </row>
    <row r="1110" spans="1:19" x14ac:dyDescent="0.35">
      <c r="A1110" s="1">
        <v>45745</v>
      </c>
      <c r="B1110" t="s">
        <v>15</v>
      </c>
      <c r="C1110" t="s">
        <v>41</v>
      </c>
      <c r="D1110">
        <v>111</v>
      </c>
      <c r="E1110" t="s">
        <v>53</v>
      </c>
      <c r="F1110">
        <v>132</v>
      </c>
      <c r="G1110" t="s">
        <v>69</v>
      </c>
      <c r="I1110">
        <v>18203</v>
      </c>
      <c r="J1110" t="s">
        <v>106</v>
      </c>
      <c r="K1110" t="s">
        <v>164</v>
      </c>
      <c r="M1110" t="str">
        <f>Table1[[#This Row],[Winner]]&amp;"/"&amp;Table1[[#This Row],[Lost]]</f>
        <v>Oklahoma City Thunder/Indiana Pacers</v>
      </c>
      <c r="N1110" t="str">
        <f t="shared" si="103"/>
        <v>Oklahoma City Thunder</v>
      </c>
      <c r="O1110">
        <f t="shared" si="104"/>
        <v>132</v>
      </c>
      <c r="P1110" s="8">
        <f t="shared" si="105"/>
        <v>21</v>
      </c>
      <c r="Q1110" t="str">
        <f t="shared" si="106"/>
        <v>Indiana Pacers</v>
      </c>
      <c r="R1110">
        <f t="shared" si="107"/>
        <v>111</v>
      </c>
      <c r="S1110" s="3">
        <f t="shared" si="108"/>
        <v>-21</v>
      </c>
    </row>
    <row r="1111" spans="1:19" x14ac:dyDescent="0.35">
      <c r="A1111" s="1">
        <v>45745</v>
      </c>
      <c r="B1111" t="s">
        <v>15</v>
      </c>
      <c r="C1111" t="s">
        <v>51</v>
      </c>
      <c r="D1111">
        <v>121</v>
      </c>
      <c r="E1111" t="s">
        <v>52</v>
      </c>
      <c r="F1111">
        <v>111</v>
      </c>
      <c r="G1111" t="s">
        <v>69</v>
      </c>
      <c r="I1111">
        <v>18674</v>
      </c>
      <c r="J1111" t="s">
        <v>92</v>
      </c>
      <c r="K1111" t="s">
        <v>160</v>
      </c>
      <c r="M1111" t="str">
        <f>Table1[[#This Row],[Winner]]&amp;"/"&amp;Table1[[#This Row],[Lost]]</f>
        <v>Boston Celtics/San Antonio Spurs</v>
      </c>
      <c r="N1111" t="str">
        <f t="shared" si="103"/>
        <v>Boston Celtics</v>
      </c>
      <c r="O1111">
        <f t="shared" si="104"/>
        <v>121</v>
      </c>
      <c r="P1111" s="8">
        <f t="shared" si="105"/>
        <v>10</v>
      </c>
      <c r="Q1111" t="str">
        <f t="shared" si="106"/>
        <v>San Antonio Spurs</v>
      </c>
      <c r="R1111">
        <f t="shared" si="107"/>
        <v>111</v>
      </c>
      <c r="S1111" s="3">
        <f t="shared" si="108"/>
        <v>-10</v>
      </c>
    </row>
    <row r="1112" spans="1:19" x14ac:dyDescent="0.35">
      <c r="A1112" s="1">
        <v>45746</v>
      </c>
      <c r="B1112" t="s">
        <v>21</v>
      </c>
      <c r="C1112" t="s">
        <v>57</v>
      </c>
      <c r="D1112">
        <v>122</v>
      </c>
      <c r="E1112" t="s">
        <v>45</v>
      </c>
      <c r="F1112">
        <v>127</v>
      </c>
      <c r="G1112" t="s">
        <v>69</v>
      </c>
      <c r="I1112">
        <v>19432</v>
      </c>
      <c r="J1112" t="s">
        <v>109</v>
      </c>
      <c r="K1112" t="s">
        <v>153</v>
      </c>
      <c r="M1112" t="str">
        <f>Table1[[#This Row],[Winner]]&amp;"/"&amp;Table1[[#This Row],[Lost]]</f>
        <v>Cleveland Cavaliers/Los Angeles Clippers</v>
      </c>
      <c r="N1112" t="str">
        <f t="shared" si="103"/>
        <v>Cleveland Cavaliers</v>
      </c>
      <c r="O1112">
        <f t="shared" si="104"/>
        <v>127</v>
      </c>
      <c r="P1112" s="8">
        <f t="shared" si="105"/>
        <v>5</v>
      </c>
      <c r="Q1112" t="str">
        <f t="shared" si="106"/>
        <v>Los Angeles Clippers</v>
      </c>
      <c r="R1112">
        <f t="shared" si="107"/>
        <v>122</v>
      </c>
      <c r="S1112" s="3">
        <f t="shared" si="108"/>
        <v>-5</v>
      </c>
    </row>
    <row r="1113" spans="1:19" x14ac:dyDescent="0.35">
      <c r="A1113" s="1">
        <v>45746</v>
      </c>
      <c r="B1113" t="s">
        <v>22</v>
      </c>
      <c r="C1113" t="s">
        <v>67</v>
      </c>
      <c r="D1113">
        <v>93</v>
      </c>
      <c r="E1113" t="s">
        <v>39</v>
      </c>
      <c r="F1113">
        <v>110</v>
      </c>
      <c r="G1113" t="s">
        <v>69</v>
      </c>
      <c r="I1113">
        <v>19812</v>
      </c>
      <c r="J1113" t="s">
        <v>89</v>
      </c>
      <c r="K1113" t="s">
        <v>154</v>
      </c>
      <c r="M1113" t="str">
        <f>Table1[[#This Row],[Winner]]&amp;"/"&amp;Table1[[#This Row],[Lost]]</f>
        <v>New York Knicks/Portland Trail Blazers</v>
      </c>
      <c r="N1113" t="str">
        <f t="shared" si="103"/>
        <v>New York Knicks</v>
      </c>
      <c r="O1113">
        <f t="shared" si="104"/>
        <v>110</v>
      </c>
      <c r="P1113" s="8">
        <f t="shared" si="105"/>
        <v>17</v>
      </c>
      <c r="Q1113" t="str">
        <f t="shared" si="106"/>
        <v>Portland Trail Blazers</v>
      </c>
      <c r="R1113">
        <f t="shared" si="107"/>
        <v>93</v>
      </c>
      <c r="S1113" s="3">
        <f t="shared" si="108"/>
        <v>-17</v>
      </c>
    </row>
    <row r="1114" spans="1:19" x14ac:dyDescent="0.35">
      <c r="A1114" s="1">
        <v>45746</v>
      </c>
      <c r="B1114" t="s">
        <v>14</v>
      </c>
      <c r="C1114" t="s">
        <v>63</v>
      </c>
      <c r="D1114">
        <v>145</v>
      </c>
      <c r="E1114" t="s">
        <v>44</v>
      </c>
      <c r="F1114">
        <v>124</v>
      </c>
      <c r="G1114" t="s">
        <v>69</v>
      </c>
      <c r="I1114">
        <v>17341</v>
      </c>
      <c r="J1114" t="s">
        <v>73</v>
      </c>
      <c r="K1114" t="s">
        <v>155</v>
      </c>
      <c r="M1114" t="str">
        <f>Table1[[#This Row],[Winner]]&amp;"/"&amp;Table1[[#This Row],[Lost]]</f>
        <v>Atlanta Hawks/Milwaukee Bucks</v>
      </c>
      <c r="N1114" t="str">
        <f t="shared" si="103"/>
        <v>Atlanta Hawks</v>
      </c>
      <c r="O1114">
        <f t="shared" si="104"/>
        <v>145</v>
      </c>
      <c r="P1114" s="8">
        <f t="shared" si="105"/>
        <v>21</v>
      </c>
      <c r="Q1114" t="str">
        <f t="shared" si="106"/>
        <v>Milwaukee Bucks</v>
      </c>
      <c r="R1114">
        <f t="shared" si="107"/>
        <v>124</v>
      </c>
      <c r="S1114" s="3">
        <f t="shared" si="108"/>
        <v>-21</v>
      </c>
    </row>
    <row r="1115" spans="1:19" x14ac:dyDescent="0.35">
      <c r="A1115" s="1">
        <v>45746</v>
      </c>
      <c r="B1115" t="s">
        <v>14</v>
      </c>
      <c r="C1115" t="s">
        <v>55</v>
      </c>
      <c r="D1115">
        <v>104</v>
      </c>
      <c r="E1115" t="s">
        <v>40</v>
      </c>
      <c r="F1115">
        <v>123</v>
      </c>
      <c r="G1115" t="s">
        <v>69</v>
      </c>
      <c r="I1115">
        <v>18978</v>
      </c>
      <c r="J1115" t="s">
        <v>101</v>
      </c>
      <c r="K1115" t="s">
        <v>158</v>
      </c>
      <c r="M1115" t="str">
        <f>Table1[[#This Row],[Winner]]&amp;"/"&amp;Table1[[#This Row],[Lost]]</f>
        <v>Minnesota Timberwolves/Detroit Pistons</v>
      </c>
      <c r="N1115" t="str">
        <f t="shared" si="103"/>
        <v>Minnesota Timberwolves</v>
      </c>
      <c r="O1115">
        <f t="shared" si="104"/>
        <v>123</v>
      </c>
      <c r="P1115" s="8">
        <f t="shared" si="105"/>
        <v>19</v>
      </c>
      <c r="Q1115" t="str">
        <f t="shared" si="106"/>
        <v>Detroit Pistons</v>
      </c>
      <c r="R1115">
        <f t="shared" si="107"/>
        <v>104</v>
      </c>
      <c r="S1115" s="3">
        <f t="shared" si="108"/>
        <v>-19</v>
      </c>
    </row>
    <row r="1116" spans="1:19" x14ac:dyDescent="0.35">
      <c r="A1116" s="1">
        <v>45746</v>
      </c>
      <c r="B1116" t="s">
        <v>14</v>
      </c>
      <c r="C1116" t="s">
        <v>46</v>
      </c>
      <c r="D1116">
        <v>94</v>
      </c>
      <c r="E1116" t="s">
        <v>56</v>
      </c>
      <c r="F1116">
        <v>98</v>
      </c>
      <c r="G1116" t="s">
        <v>69</v>
      </c>
      <c r="I1116">
        <v>17490</v>
      </c>
      <c r="J1116" t="s">
        <v>84</v>
      </c>
      <c r="K1116" t="s">
        <v>144</v>
      </c>
      <c r="M1116" t="str">
        <f>Table1[[#This Row],[Winner]]&amp;"/"&amp;Table1[[#This Row],[Lost]]</f>
        <v>New Orleans Pelicans/Charlotte Hornets</v>
      </c>
      <c r="N1116" t="str">
        <f t="shared" si="103"/>
        <v>New Orleans Pelicans</v>
      </c>
      <c r="O1116">
        <f t="shared" si="104"/>
        <v>98</v>
      </c>
      <c r="P1116" s="8">
        <f t="shared" si="105"/>
        <v>4</v>
      </c>
      <c r="Q1116" t="str">
        <f t="shared" si="106"/>
        <v>Charlotte Hornets</v>
      </c>
      <c r="R1116">
        <f t="shared" si="107"/>
        <v>94</v>
      </c>
      <c r="S1116" s="3">
        <f t="shared" si="108"/>
        <v>-4</v>
      </c>
    </row>
    <row r="1117" spans="1:19" x14ac:dyDescent="0.35">
      <c r="A1117" s="1">
        <v>45746</v>
      </c>
      <c r="B1117" t="s">
        <v>14</v>
      </c>
      <c r="C1117" t="s">
        <v>50</v>
      </c>
      <c r="D1117">
        <v>148</v>
      </c>
      <c r="E1117" t="s">
        <v>52</v>
      </c>
      <c r="F1117">
        <v>106</v>
      </c>
      <c r="G1117" t="s">
        <v>69</v>
      </c>
      <c r="I1117">
        <v>18558</v>
      </c>
      <c r="J1117" t="s">
        <v>72</v>
      </c>
      <c r="K1117" t="s">
        <v>160</v>
      </c>
      <c r="M1117" t="str">
        <f>Table1[[#This Row],[Winner]]&amp;"/"&amp;Table1[[#This Row],[Lost]]</f>
        <v>Golden State Warriors/San Antonio Spurs</v>
      </c>
      <c r="N1117" t="str">
        <f t="shared" si="103"/>
        <v>Golden State Warriors</v>
      </c>
      <c r="O1117">
        <f t="shared" si="104"/>
        <v>148</v>
      </c>
      <c r="P1117" s="8">
        <f t="shared" si="105"/>
        <v>42</v>
      </c>
      <c r="Q1117" t="str">
        <f t="shared" si="106"/>
        <v>San Antonio Spurs</v>
      </c>
      <c r="R1117">
        <f t="shared" si="107"/>
        <v>106</v>
      </c>
      <c r="S1117" s="3">
        <f t="shared" si="108"/>
        <v>-42</v>
      </c>
    </row>
    <row r="1118" spans="1:19" x14ac:dyDescent="0.35">
      <c r="A1118" s="1">
        <v>45746</v>
      </c>
      <c r="B1118" t="s">
        <v>12</v>
      </c>
      <c r="C1118" t="s">
        <v>59</v>
      </c>
      <c r="D1118">
        <v>127</v>
      </c>
      <c r="E1118" t="s">
        <v>54</v>
      </c>
      <c r="F1118">
        <v>109</v>
      </c>
      <c r="G1118" t="s">
        <v>69</v>
      </c>
      <c r="I1118">
        <v>19785</v>
      </c>
      <c r="J1118" t="s">
        <v>102</v>
      </c>
      <c r="K1118" t="s">
        <v>141</v>
      </c>
      <c r="M1118" t="str">
        <f>Table1[[#This Row],[Winner]]&amp;"/"&amp;Table1[[#This Row],[Lost]]</f>
        <v>Toronto Raptors/Philadelphia 76ers</v>
      </c>
      <c r="N1118" t="str">
        <f t="shared" si="103"/>
        <v>Toronto Raptors</v>
      </c>
      <c r="O1118">
        <f t="shared" si="104"/>
        <v>127</v>
      </c>
      <c r="P1118" s="8">
        <f t="shared" si="105"/>
        <v>18</v>
      </c>
      <c r="Q1118" t="str">
        <f t="shared" si="106"/>
        <v>Philadelphia 76ers</v>
      </c>
      <c r="R1118">
        <f t="shared" si="107"/>
        <v>109</v>
      </c>
      <c r="S1118" s="3">
        <f t="shared" si="108"/>
        <v>-18</v>
      </c>
    </row>
    <row r="1119" spans="1:19" x14ac:dyDescent="0.35">
      <c r="A1119" s="1">
        <v>45746</v>
      </c>
      <c r="B1119" t="s">
        <v>16</v>
      </c>
      <c r="C1119" t="s">
        <v>60</v>
      </c>
      <c r="D1119">
        <v>148</v>
      </c>
      <c r="E1119" t="s">
        <v>49</v>
      </c>
      <c r="F1119">
        <v>109</v>
      </c>
      <c r="G1119" t="s">
        <v>69</v>
      </c>
      <c r="I1119">
        <v>17071</v>
      </c>
      <c r="J1119" t="s">
        <v>92</v>
      </c>
      <c r="K1119" t="s">
        <v>161</v>
      </c>
      <c r="M1119" t="str">
        <f>Table1[[#This Row],[Winner]]&amp;"/"&amp;Table1[[#This Row],[Lost]]</f>
        <v>Houston Rockets/Phoenix Suns</v>
      </c>
      <c r="N1119" t="str">
        <f t="shared" si="103"/>
        <v>Houston Rockets</v>
      </c>
      <c r="O1119">
        <f t="shared" si="104"/>
        <v>148</v>
      </c>
      <c r="P1119" s="8">
        <f t="shared" si="105"/>
        <v>39</v>
      </c>
      <c r="Q1119" t="str">
        <f t="shared" si="106"/>
        <v>Phoenix Suns</v>
      </c>
      <c r="R1119">
        <f t="shared" si="107"/>
        <v>109</v>
      </c>
      <c r="S1119" s="3">
        <f t="shared" si="108"/>
        <v>-39</v>
      </c>
    </row>
    <row r="1120" spans="1:19" x14ac:dyDescent="0.35">
      <c r="A1120" s="1">
        <v>45747</v>
      </c>
      <c r="B1120" t="s">
        <v>14</v>
      </c>
      <c r="C1120" t="s">
        <v>66</v>
      </c>
      <c r="D1120">
        <v>106</v>
      </c>
      <c r="E1120" t="s">
        <v>46</v>
      </c>
      <c r="F1120">
        <v>110</v>
      </c>
      <c r="G1120" t="s">
        <v>69</v>
      </c>
      <c r="I1120">
        <v>14410</v>
      </c>
      <c r="J1120" t="s">
        <v>107</v>
      </c>
      <c r="K1120" t="s">
        <v>156</v>
      </c>
      <c r="M1120" t="str">
        <f>Table1[[#This Row],[Winner]]&amp;"/"&amp;Table1[[#This Row],[Lost]]</f>
        <v>Charlotte Hornets/Utah Jazz</v>
      </c>
      <c r="N1120" t="str">
        <f t="shared" si="103"/>
        <v>Charlotte Hornets</v>
      </c>
      <c r="O1120">
        <f t="shared" si="104"/>
        <v>110</v>
      </c>
      <c r="P1120" s="8">
        <f t="shared" si="105"/>
        <v>4</v>
      </c>
      <c r="Q1120" t="str">
        <f t="shared" si="106"/>
        <v>Utah Jazz</v>
      </c>
      <c r="R1120">
        <f t="shared" si="107"/>
        <v>106</v>
      </c>
      <c r="S1120" s="3">
        <f t="shared" si="108"/>
        <v>-4</v>
      </c>
    </row>
    <row r="1121" spans="1:19" x14ac:dyDescent="0.35">
      <c r="A1121" s="1">
        <v>45747</v>
      </c>
      <c r="B1121" t="s">
        <v>14</v>
      </c>
      <c r="C1121" t="s">
        <v>62</v>
      </c>
      <c r="D1121">
        <v>109</v>
      </c>
      <c r="E1121" t="s">
        <v>41</v>
      </c>
      <c r="F1121">
        <v>111</v>
      </c>
      <c r="G1121" t="s">
        <v>69</v>
      </c>
      <c r="I1121">
        <v>16341</v>
      </c>
      <c r="J1121" t="s">
        <v>89</v>
      </c>
      <c r="K1121" t="s">
        <v>162</v>
      </c>
      <c r="M1121" t="str">
        <f>Table1[[#This Row],[Winner]]&amp;"/"&amp;Table1[[#This Row],[Lost]]</f>
        <v>Indiana Pacers/Sacramento Kings</v>
      </c>
      <c r="N1121" t="str">
        <f t="shared" si="103"/>
        <v>Indiana Pacers</v>
      </c>
      <c r="O1121">
        <f t="shared" si="104"/>
        <v>111</v>
      </c>
      <c r="P1121" s="8">
        <f t="shared" si="105"/>
        <v>2</v>
      </c>
      <c r="Q1121" t="str">
        <f t="shared" si="106"/>
        <v>Sacramento Kings</v>
      </c>
      <c r="R1121">
        <f t="shared" si="107"/>
        <v>109</v>
      </c>
      <c r="S1121" s="3">
        <f t="shared" si="108"/>
        <v>-2</v>
      </c>
    </row>
    <row r="1122" spans="1:19" x14ac:dyDescent="0.35">
      <c r="A1122" s="1">
        <v>45747</v>
      </c>
      <c r="B1122" t="s">
        <v>14</v>
      </c>
      <c r="C1122" t="s">
        <v>57</v>
      </c>
      <c r="D1122">
        <v>96</v>
      </c>
      <c r="E1122" t="s">
        <v>43</v>
      </c>
      <c r="F1122">
        <v>87</v>
      </c>
      <c r="G1122" t="s">
        <v>69</v>
      </c>
      <c r="I1122">
        <v>17522</v>
      </c>
      <c r="J1122" t="s">
        <v>92</v>
      </c>
      <c r="K1122" t="s">
        <v>152</v>
      </c>
      <c r="M1122" t="str">
        <f>Table1[[#This Row],[Winner]]&amp;"/"&amp;Table1[[#This Row],[Lost]]</f>
        <v>Los Angeles Clippers/Orlando Magic</v>
      </c>
      <c r="N1122" t="str">
        <f t="shared" si="103"/>
        <v>Los Angeles Clippers</v>
      </c>
      <c r="O1122">
        <f t="shared" si="104"/>
        <v>96</v>
      </c>
      <c r="P1122" s="8">
        <f t="shared" si="105"/>
        <v>9</v>
      </c>
      <c r="Q1122" t="str">
        <f t="shared" si="106"/>
        <v>Orlando Magic</v>
      </c>
      <c r="R1122">
        <f t="shared" si="107"/>
        <v>87</v>
      </c>
      <c r="S1122" s="3">
        <f t="shared" si="108"/>
        <v>-9</v>
      </c>
    </row>
    <row r="1123" spans="1:19" x14ac:dyDescent="0.35">
      <c r="A1123" s="1">
        <v>45747</v>
      </c>
      <c r="B1123" t="s">
        <v>14</v>
      </c>
      <c r="C1123" t="s">
        <v>58</v>
      </c>
      <c r="D1123">
        <v>120</v>
      </c>
      <c r="E1123" t="s">
        <v>64</v>
      </c>
      <c r="F1123">
        <v>94</v>
      </c>
      <c r="G1123" t="s">
        <v>69</v>
      </c>
      <c r="I1123">
        <v>16901</v>
      </c>
      <c r="J1123" t="s">
        <v>106</v>
      </c>
      <c r="K1123" t="s">
        <v>148</v>
      </c>
      <c r="M1123" t="str">
        <f>Table1[[#This Row],[Winner]]&amp;"/"&amp;Table1[[#This Row],[Lost]]</f>
        <v>Miami Heat/Washington Wizards</v>
      </c>
      <c r="N1123" t="str">
        <f t="shared" si="103"/>
        <v>Miami Heat</v>
      </c>
      <c r="O1123">
        <f t="shared" si="104"/>
        <v>120</v>
      </c>
      <c r="P1123" s="8">
        <f t="shared" si="105"/>
        <v>26</v>
      </c>
      <c r="Q1123" t="str">
        <f t="shared" si="106"/>
        <v>Washington Wizards</v>
      </c>
      <c r="R1123">
        <f t="shared" si="107"/>
        <v>94</v>
      </c>
      <c r="S1123" s="3">
        <f t="shared" si="108"/>
        <v>-26</v>
      </c>
    </row>
    <row r="1124" spans="1:19" x14ac:dyDescent="0.35">
      <c r="A1124" s="1">
        <v>45747</v>
      </c>
      <c r="B1124" t="s">
        <v>12</v>
      </c>
      <c r="C1124" t="s">
        <v>51</v>
      </c>
      <c r="D1124">
        <v>117</v>
      </c>
      <c r="E1124" t="s">
        <v>48</v>
      </c>
      <c r="F1124">
        <v>103</v>
      </c>
      <c r="G1124" t="s">
        <v>69</v>
      </c>
      <c r="I1124">
        <v>16867</v>
      </c>
      <c r="J1124" t="s">
        <v>88</v>
      </c>
      <c r="K1124" t="s">
        <v>157</v>
      </c>
      <c r="M1124" t="str">
        <f>Table1[[#This Row],[Winner]]&amp;"/"&amp;Table1[[#This Row],[Lost]]</f>
        <v>Boston Celtics/Memphis Grizzlies</v>
      </c>
      <c r="N1124" t="str">
        <f t="shared" si="103"/>
        <v>Boston Celtics</v>
      </c>
      <c r="O1124">
        <f t="shared" si="104"/>
        <v>117</v>
      </c>
      <c r="P1124" s="8">
        <f t="shared" si="105"/>
        <v>14</v>
      </c>
      <c r="Q1124" t="str">
        <f t="shared" si="106"/>
        <v>Memphis Grizzlies</v>
      </c>
      <c r="R1124">
        <f t="shared" si="107"/>
        <v>103</v>
      </c>
      <c r="S1124" s="3">
        <f t="shared" si="108"/>
        <v>-14</v>
      </c>
    </row>
    <row r="1125" spans="1:19" x14ac:dyDescent="0.35">
      <c r="A1125" s="1">
        <v>45747</v>
      </c>
      <c r="B1125" t="s">
        <v>15</v>
      </c>
      <c r="C1125" t="s">
        <v>47</v>
      </c>
      <c r="D1125">
        <v>117</v>
      </c>
      <c r="E1125" t="s">
        <v>53</v>
      </c>
      <c r="F1125">
        <v>145</v>
      </c>
      <c r="G1125" t="s">
        <v>69</v>
      </c>
      <c r="I1125">
        <v>18203</v>
      </c>
      <c r="J1125" t="s">
        <v>89</v>
      </c>
      <c r="K1125" t="s">
        <v>164</v>
      </c>
      <c r="M1125" t="str">
        <f>Table1[[#This Row],[Winner]]&amp;"/"&amp;Table1[[#This Row],[Lost]]</f>
        <v>Oklahoma City Thunder/Chicago Bulls</v>
      </c>
      <c r="N1125" t="str">
        <f t="shared" si="103"/>
        <v>Oklahoma City Thunder</v>
      </c>
      <c r="O1125">
        <f t="shared" si="104"/>
        <v>145</v>
      </c>
      <c r="P1125" s="8">
        <f t="shared" si="105"/>
        <v>28</v>
      </c>
      <c r="Q1125" t="str">
        <f t="shared" si="106"/>
        <v>Chicago Bulls</v>
      </c>
      <c r="R1125">
        <f t="shared" si="107"/>
        <v>117</v>
      </c>
      <c r="S1125" s="3">
        <f t="shared" si="108"/>
        <v>-28</v>
      </c>
    </row>
    <row r="1126" spans="1:19" x14ac:dyDescent="0.35">
      <c r="A1126" s="1">
        <v>45747</v>
      </c>
      <c r="B1126" t="s">
        <v>19</v>
      </c>
      <c r="C1126" t="s">
        <v>42</v>
      </c>
      <c r="D1126">
        <v>113</v>
      </c>
      <c r="E1126" t="s">
        <v>61</v>
      </c>
      <c r="F1126">
        <v>109</v>
      </c>
      <c r="G1126" t="s">
        <v>69</v>
      </c>
      <c r="I1126">
        <v>19790</v>
      </c>
      <c r="J1126" t="s">
        <v>82</v>
      </c>
      <c r="K1126" t="s">
        <v>149</v>
      </c>
      <c r="M1126" t="str">
        <f>Table1[[#This Row],[Winner]]&amp;"/"&amp;Table1[[#This Row],[Lost]]</f>
        <v>Brooklyn Nets/Dallas Mavericks</v>
      </c>
      <c r="N1126" t="str">
        <f t="shared" si="103"/>
        <v>Brooklyn Nets</v>
      </c>
      <c r="O1126">
        <f t="shared" si="104"/>
        <v>113</v>
      </c>
      <c r="P1126" s="8">
        <f t="shared" si="105"/>
        <v>4</v>
      </c>
      <c r="Q1126" t="str">
        <f t="shared" si="106"/>
        <v>Dallas Mavericks</v>
      </c>
      <c r="R1126">
        <f t="shared" si="107"/>
        <v>109</v>
      </c>
      <c r="S1126" s="3">
        <f t="shared" si="108"/>
        <v>-4</v>
      </c>
    </row>
    <row r="1127" spans="1:19" x14ac:dyDescent="0.35">
      <c r="A1127" s="1">
        <v>45747</v>
      </c>
      <c r="B1127" t="s">
        <v>13</v>
      </c>
      <c r="C1127" t="s">
        <v>60</v>
      </c>
      <c r="D1127">
        <v>98</v>
      </c>
      <c r="E1127" t="s">
        <v>68</v>
      </c>
      <c r="F1127">
        <v>104</v>
      </c>
      <c r="G1127" t="s">
        <v>69</v>
      </c>
      <c r="I1127">
        <v>18997</v>
      </c>
      <c r="J1127" t="s">
        <v>74</v>
      </c>
      <c r="K1127" t="s">
        <v>137</v>
      </c>
      <c r="M1127" t="str">
        <f>Table1[[#This Row],[Winner]]&amp;"/"&amp;Table1[[#This Row],[Lost]]</f>
        <v>Los Angeles Lakers/Houston Rockets</v>
      </c>
      <c r="N1127" t="str">
        <f t="shared" si="103"/>
        <v>Los Angeles Lakers</v>
      </c>
      <c r="O1127">
        <f t="shared" si="104"/>
        <v>104</v>
      </c>
      <c r="P1127" s="8">
        <f t="shared" si="105"/>
        <v>6</v>
      </c>
      <c r="Q1127" t="str">
        <f t="shared" si="106"/>
        <v>Houston Rockets</v>
      </c>
      <c r="R1127">
        <f t="shared" si="107"/>
        <v>98</v>
      </c>
      <c r="S1127" s="3">
        <f t="shared" si="108"/>
        <v>-6</v>
      </c>
    </row>
    <row r="1128" spans="1:19" x14ac:dyDescent="0.35">
      <c r="A1128" s="1">
        <v>45748</v>
      </c>
      <c r="B1128" t="s">
        <v>12</v>
      </c>
      <c r="C1128" t="s">
        <v>67</v>
      </c>
      <c r="D1128">
        <v>127</v>
      </c>
      <c r="E1128" t="s">
        <v>63</v>
      </c>
      <c r="F1128">
        <v>113</v>
      </c>
      <c r="G1128" t="s">
        <v>69</v>
      </c>
      <c r="I1128">
        <v>17124</v>
      </c>
      <c r="J1128" t="s">
        <v>74</v>
      </c>
      <c r="K1128" t="s">
        <v>139</v>
      </c>
      <c r="M1128" t="str">
        <f>Table1[[#This Row],[Winner]]&amp;"/"&amp;Table1[[#This Row],[Lost]]</f>
        <v>Portland Trail Blazers/Atlanta Hawks</v>
      </c>
      <c r="N1128" t="str">
        <f t="shared" si="103"/>
        <v>Portland Trail Blazers</v>
      </c>
      <c r="O1128">
        <f t="shared" si="104"/>
        <v>127</v>
      </c>
      <c r="P1128" s="8">
        <f t="shared" si="105"/>
        <v>14</v>
      </c>
      <c r="Q1128" t="str">
        <f t="shared" si="106"/>
        <v>Atlanta Hawks</v>
      </c>
      <c r="R1128">
        <f t="shared" si="107"/>
        <v>113</v>
      </c>
      <c r="S1128" s="3">
        <f t="shared" si="108"/>
        <v>-14</v>
      </c>
    </row>
    <row r="1129" spans="1:19" x14ac:dyDescent="0.35">
      <c r="A1129" s="1">
        <v>45748</v>
      </c>
      <c r="B1129" t="s">
        <v>12</v>
      </c>
      <c r="C1129" t="s">
        <v>49</v>
      </c>
      <c r="D1129">
        <v>123</v>
      </c>
      <c r="E1129" t="s">
        <v>44</v>
      </c>
      <c r="F1129">
        <v>133</v>
      </c>
      <c r="G1129" t="s">
        <v>69</v>
      </c>
      <c r="I1129">
        <v>17341</v>
      </c>
      <c r="J1129" t="s">
        <v>77</v>
      </c>
      <c r="K1129" t="s">
        <v>155</v>
      </c>
      <c r="M1129" t="str">
        <f>Table1[[#This Row],[Winner]]&amp;"/"&amp;Table1[[#This Row],[Lost]]</f>
        <v>Milwaukee Bucks/Phoenix Suns</v>
      </c>
      <c r="N1129" t="str">
        <f t="shared" si="103"/>
        <v>Milwaukee Bucks</v>
      </c>
      <c r="O1129">
        <f t="shared" si="104"/>
        <v>133</v>
      </c>
      <c r="P1129" s="8">
        <f t="shared" si="105"/>
        <v>10</v>
      </c>
      <c r="Q1129" t="str">
        <f t="shared" si="106"/>
        <v>Phoenix Suns</v>
      </c>
      <c r="R1129">
        <f t="shared" si="107"/>
        <v>123</v>
      </c>
      <c r="S1129" s="3">
        <f t="shared" si="108"/>
        <v>-10</v>
      </c>
    </row>
    <row r="1130" spans="1:19" x14ac:dyDescent="0.35">
      <c r="A1130" s="1">
        <v>45748</v>
      </c>
      <c r="B1130" t="s">
        <v>12</v>
      </c>
      <c r="C1130" t="s">
        <v>54</v>
      </c>
      <c r="D1130">
        <v>91</v>
      </c>
      <c r="E1130" t="s">
        <v>39</v>
      </c>
      <c r="F1130">
        <v>105</v>
      </c>
      <c r="G1130" t="s">
        <v>69</v>
      </c>
      <c r="I1130">
        <v>19314</v>
      </c>
      <c r="J1130" t="s">
        <v>84</v>
      </c>
      <c r="K1130" t="s">
        <v>154</v>
      </c>
      <c r="M1130" t="str">
        <f>Table1[[#This Row],[Winner]]&amp;"/"&amp;Table1[[#This Row],[Lost]]</f>
        <v>New York Knicks/Philadelphia 76ers</v>
      </c>
      <c r="N1130" t="str">
        <f t="shared" si="103"/>
        <v>New York Knicks</v>
      </c>
      <c r="O1130">
        <f t="shared" si="104"/>
        <v>105</v>
      </c>
      <c r="P1130" s="8">
        <f t="shared" si="105"/>
        <v>14</v>
      </c>
      <c r="Q1130" t="str">
        <f t="shared" si="106"/>
        <v>Philadelphia 76ers</v>
      </c>
      <c r="R1130">
        <f t="shared" si="107"/>
        <v>91</v>
      </c>
      <c r="S1130" s="3">
        <f t="shared" si="108"/>
        <v>-14</v>
      </c>
    </row>
    <row r="1131" spans="1:19" x14ac:dyDescent="0.35">
      <c r="A1131" s="1">
        <v>45748</v>
      </c>
      <c r="B1131" t="s">
        <v>15</v>
      </c>
      <c r="C1131" t="s">
        <v>59</v>
      </c>
      <c r="D1131">
        <v>118</v>
      </c>
      <c r="E1131" t="s">
        <v>47</v>
      </c>
      <c r="F1131">
        <v>137</v>
      </c>
      <c r="G1131" t="s">
        <v>69</v>
      </c>
      <c r="I1131">
        <v>20005</v>
      </c>
      <c r="J1131" t="s">
        <v>102</v>
      </c>
      <c r="K1131" t="s">
        <v>159</v>
      </c>
      <c r="M1131" t="str">
        <f>Table1[[#This Row],[Winner]]&amp;"/"&amp;Table1[[#This Row],[Lost]]</f>
        <v>Chicago Bulls/Toronto Raptors</v>
      </c>
      <c r="N1131" t="str">
        <f t="shared" si="103"/>
        <v>Chicago Bulls</v>
      </c>
      <c r="O1131">
        <f t="shared" si="104"/>
        <v>137</v>
      </c>
      <c r="P1131" s="8">
        <f t="shared" si="105"/>
        <v>19</v>
      </c>
      <c r="Q1131" t="str">
        <f t="shared" si="106"/>
        <v>Toronto Raptors</v>
      </c>
      <c r="R1131">
        <f t="shared" si="107"/>
        <v>118</v>
      </c>
      <c r="S1131" s="3">
        <f t="shared" si="108"/>
        <v>-19</v>
      </c>
    </row>
    <row r="1132" spans="1:19" x14ac:dyDescent="0.35">
      <c r="A1132" s="1">
        <v>45748</v>
      </c>
      <c r="B1132" t="s">
        <v>15</v>
      </c>
      <c r="C1132" t="s">
        <v>50</v>
      </c>
      <c r="D1132">
        <v>134</v>
      </c>
      <c r="E1132" t="s">
        <v>48</v>
      </c>
      <c r="F1132">
        <v>125</v>
      </c>
      <c r="G1132" t="s">
        <v>69</v>
      </c>
      <c r="I1132">
        <v>17794</v>
      </c>
      <c r="J1132" t="s">
        <v>87</v>
      </c>
      <c r="K1132" t="s">
        <v>157</v>
      </c>
      <c r="M1132" t="str">
        <f>Table1[[#This Row],[Winner]]&amp;"/"&amp;Table1[[#This Row],[Lost]]</f>
        <v>Golden State Warriors/Memphis Grizzlies</v>
      </c>
      <c r="N1132" t="str">
        <f t="shared" si="103"/>
        <v>Golden State Warriors</v>
      </c>
      <c r="O1132">
        <f t="shared" si="104"/>
        <v>134</v>
      </c>
      <c r="P1132" s="8">
        <f t="shared" si="105"/>
        <v>9</v>
      </c>
      <c r="Q1132" t="str">
        <f t="shared" si="106"/>
        <v>Memphis Grizzlies</v>
      </c>
      <c r="R1132">
        <f t="shared" si="107"/>
        <v>125</v>
      </c>
      <c r="S1132" s="3">
        <f t="shared" si="108"/>
        <v>-9</v>
      </c>
    </row>
    <row r="1133" spans="1:19" x14ac:dyDescent="0.35">
      <c r="A1133" s="1">
        <v>45748</v>
      </c>
      <c r="B1133" t="s">
        <v>15</v>
      </c>
      <c r="C1133" t="s">
        <v>43</v>
      </c>
      <c r="D1133">
        <v>116</v>
      </c>
      <c r="E1133" t="s">
        <v>52</v>
      </c>
      <c r="F1133">
        <v>105</v>
      </c>
      <c r="G1133" t="s">
        <v>69</v>
      </c>
      <c r="I1133">
        <v>17770</v>
      </c>
      <c r="J1133" t="s">
        <v>89</v>
      </c>
      <c r="K1133" t="s">
        <v>160</v>
      </c>
      <c r="M1133" t="str">
        <f>Table1[[#This Row],[Winner]]&amp;"/"&amp;Table1[[#This Row],[Lost]]</f>
        <v>Orlando Magic/San Antonio Spurs</v>
      </c>
      <c r="N1133" t="str">
        <f t="shared" si="103"/>
        <v>Orlando Magic</v>
      </c>
      <c r="O1133">
        <f t="shared" si="104"/>
        <v>116</v>
      </c>
      <c r="P1133" s="8">
        <f t="shared" si="105"/>
        <v>11</v>
      </c>
      <c r="Q1133" t="str">
        <f t="shared" si="106"/>
        <v>San Antonio Spurs</v>
      </c>
      <c r="R1133">
        <f t="shared" si="107"/>
        <v>105</v>
      </c>
      <c r="S1133" s="3">
        <f t="shared" si="108"/>
        <v>-11</v>
      </c>
    </row>
    <row r="1134" spans="1:19" x14ac:dyDescent="0.35">
      <c r="A1134" s="1">
        <v>45748</v>
      </c>
      <c r="B1134" t="s">
        <v>13</v>
      </c>
      <c r="C1134" t="s">
        <v>40</v>
      </c>
      <c r="D1134">
        <v>140</v>
      </c>
      <c r="E1134" t="s">
        <v>65</v>
      </c>
      <c r="F1134">
        <v>139</v>
      </c>
      <c r="G1134" t="s">
        <v>69</v>
      </c>
      <c r="H1134" t="s">
        <v>71</v>
      </c>
      <c r="I1134">
        <v>19927</v>
      </c>
      <c r="J1134" t="s">
        <v>133</v>
      </c>
      <c r="K1134" t="s">
        <v>151</v>
      </c>
      <c r="M1134" t="str">
        <f>Table1[[#This Row],[Winner]]&amp;"/"&amp;Table1[[#This Row],[Lost]]</f>
        <v>Minnesota Timberwolves/Denver Nuggets</v>
      </c>
      <c r="N1134" t="str">
        <f t="shared" si="103"/>
        <v>Minnesota Timberwolves</v>
      </c>
      <c r="O1134">
        <f t="shared" si="104"/>
        <v>140</v>
      </c>
      <c r="P1134" s="8">
        <f t="shared" si="105"/>
        <v>1</v>
      </c>
      <c r="Q1134" t="str">
        <f t="shared" si="106"/>
        <v>Denver Nuggets</v>
      </c>
      <c r="R1134">
        <f t="shared" si="107"/>
        <v>139</v>
      </c>
      <c r="S1134" s="3">
        <f t="shared" si="108"/>
        <v>-1</v>
      </c>
    </row>
    <row r="1135" spans="1:19" x14ac:dyDescent="0.35">
      <c r="A1135" s="1">
        <v>45749</v>
      </c>
      <c r="B1135" t="s">
        <v>14</v>
      </c>
      <c r="C1135" t="s">
        <v>39</v>
      </c>
      <c r="D1135">
        <v>105</v>
      </c>
      <c r="E1135" t="s">
        <v>45</v>
      </c>
      <c r="F1135">
        <v>124</v>
      </c>
      <c r="G1135" t="s">
        <v>69</v>
      </c>
      <c r="I1135">
        <v>19432</v>
      </c>
      <c r="J1135" t="s">
        <v>84</v>
      </c>
      <c r="K1135" t="s">
        <v>153</v>
      </c>
      <c r="M1135" t="str">
        <f>Table1[[#This Row],[Winner]]&amp;"/"&amp;Table1[[#This Row],[Lost]]</f>
        <v>Cleveland Cavaliers/New York Knicks</v>
      </c>
      <c r="N1135" t="str">
        <f t="shared" si="103"/>
        <v>Cleveland Cavaliers</v>
      </c>
      <c r="O1135">
        <f t="shared" si="104"/>
        <v>124</v>
      </c>
      <c r="P1135" s="8">
        <f t="shared" si="105"/>
        <v>19</v>
      </c>
      <c r="Q1135" t="str">
        <f t="shared" si="106"/>
        <v>New York Knicks</v>
      </c>
      <c r="R1135">
        <f t="shared" si="107"/>
        <v>105</v>
      </c>
      <c r="S1135" s="3">
        <f t="shared" si="108"/>
        <v>-19</v>
      </c>
    </row>
    <row r="1136" spans="1:19" x14ac:dyDescent="0.35">
      <c r="A1136" s="1">
        <v>45749</v>
      </c>
      <c r="B1136" t="s">
        <v>14</v>
      </c>
      <c r="C1136" t="s">
        <v>46</v>
      </c>
      <c r="D1136">
        <v>105</v>
      </c>
      <c r="E1136" t="s">
        <v>41</v>
      </c>
      <c r="F1136">
        <v>119</v>
      </c>
      <c r="G1136" t="s">
        <v>69</v>
      </c>
      <c r="I1136">
        <v>16042</v>
      </c>
      <c r="J1136" t="s">
        <v>72</v>
      </c>
      <c r="K1136" t="s">
        <v>162</v>
      </c>
      <c r="M1136" t="str">
        <f>Table1[[#This Row],[Winner]]&amp;"/"&amp;Table1[[#This Row],[Lost]]</f>
        <v>Indiana Pacers/Charlotte Hornets</v>
      </c>
      <c r="N1136" t="str">
        <f t="shared" si="103"/>
        <v>Indiana Pacers</v>
      </c>
      <c r="O1136">
        <f t="shared" si="104"/>
        <v>119</v>
      </c>
      <c r="P1136" s="8">
        <f t="shared" si="105"/>
        <v>14</v>
      </c>
      <c r="Q1136" t="str">
        <f t="shared" si="106"/>
        <v>Charlotte Hornets</v>
      </c>
      <c r="R1136">
        <f t="shared" si="107"/>
        <v>105</v>
      </c>
      <c r="S1136" s="3">
        <f t="shared" si="108"/>
        <v>-14</v>
      </c>
    </row>
    <row r="1137" spans="1:19" x14ac:dyDescent="0.35">
      <c r="A1137" s="1">
        <v>45749</v>
      </c>
      <c r="B1137" t="s">
        <v>14</v>
      </c>
      <c r="C1137" t="s">
        <v>62</v>
      </c>
      <c r="D1137">
        <v>111</v>
      </c>
      <c r="E1137" t="s">
        <v>64</v>
      </c>
      <c r="F1137">
        <v>116</v>
      </c>
      <c r="G1137" t="s">
        <v>69</v>
      </c>
      <c r="I1137">
        <v>15018</v>
      </c>
      <c r="J1137" t="s">
        <v>90</v>
      </c>
      <c r="K1137" t="s">
        <v>148</v>
      </c>
      <c r="M1137" t="str">
        <f>Table1[[#This Row],[Winner]]&amp;"/"&amp;Table1[[#This Row],[Lost]]</f>
        <v>Washington Wizards/Sacramento Kings</v>
      </c>
      <c r="N1137" t="str">
        <f t="shared" si="103"/>
        <v>Washington Wizards</v>
      </c>
      <c r="O1137">
        <f t="shared" si="104"/>
        <v>116</v>
      </c>
      <c r="P1137" s="8">
        <f t="shared" si="105"/>
        <v>5</v>
      </c>
      <c r="Q1137" t="str">
        <f t="shared" si="106"/>
        <v>Sacramento Kings</v>
      </c>
      <c r="R1137">
        <f t="shared" si="107"/>
        <v>111</v>
      </c>
      <c r="S1137" s="3">
        <f t="shared" si="108"/>
        <v>-5</v>
      </c>
    </row>
    <row r="1138" spans="1:19" x14ac:dyDescent="0.35">
      <c r="A1138" s="1">
        <v>45749</v>
      </c>
      <c r="B1138" t="s">
        <v>12</v>
      </c>
      <c r="C1138" t="s">
        <v>58</v>
      </c>
      <c r="D1138">
        <v>124</v>
      </c>
      <c r="E1138" t="s">
        <v>51</v>
      </c>
      <c r="F1138">
        <v>103</v>
      </c>
      <c r="G1138" t="s">
        <v>69</v>
      </c>
      <c r="I1138">
        <v>19156</v>
      </c>
      <c r="J1138" t="s">
        <v>112</v>
      </c>
      <c r="K1138" t="s">
        <v>136</v>
      </c>
      <c r="M1138" t="str">
        <f>Table1[[#This Row],[Winner]]&amp;"/"&amp;Table1[[#This Row],[Lost]]</f>
        <v>Miami Heat/Boston Celtics</v>
      </c>
      <c r="N1138" t="str">
        <f t="shared" si="103"/>
        <v>Miami Heat</v>
      </c>
      <c r="O1138">
        <f t="shared" si="104"/>
        <v>124</v>
      </c>
      <c r="P1138" s="8">
        <f t="shared" si="105"/>
        <v>21</v>
      </c>
      <c r="Q1138" t="str">
        <f t="shared" si="106"/>
        <v>Boston Celtics</v>
      </c>
      <c r="R1138">
        <f t="shared" si="107"/>
        <v>103</v>
      </c>
      <c r="S1138" s="3">
        <f t="shared" si="108"/>
        <v>-21</v>
      </c>
    </row>
    <row r="1139" spans="1:19" x14ac:dyDescent="0.35">
      <c r="A1139" s="1">
        <v>45749</v>
      </c>
      <c r="B1139" t="s">
        <v>15</v>
      </c>
      <c r="C1139" t="s">
        <v>66</v>
      </c>
      <c r="D1139">
        <v>105</v>
      </c>
      <c r="E1139" t="s">
        <v>60</v>
      </c>
      <c r="F1139">
        <v>143</v>
      </c>
      <c r="G1139" t="s">
        <v>69</v>
      </c>
      <c r="I1139">
        <v>18055</v>
      </c>
      <c r="J1139" t="s">
        <v>112</v>
      </c>
      <c r="K1139" t="s">
        <v>143</v>
      </c>
      <c r="M1139" t="str">
        <f>Table1[[#This Row],[Winner]]&amp;"/"&amp;Table1[[#This Row],[Lost]]</f>
        <v>Houston Rockets/Utah Jazz</v>
      </c>
      <c r="N1139" t="str">
        <f t="shared" si="103"/>
        <v>Houston Rockets</v>
      </c>
      <c r="O1139">
        <f t="shared" si="104"/>
        <v>143</v>
      </c>
      <c r="P1139" s="8">
        <f t="shared" si="105"/>
        <v>38</v>
      </c>
      <c r="Q1139" t="str">
        <f t="shared" si="106"/>
        <v>Utah Jazz</v>
      </c>
      <c r="R1139">
        <f t="shared" si="107"/>
        <v>105</v>
      </c>
      <c r="S1139" s="3">
        <f t="shared" si="108"/>
        <v>-38</v>
      </c>
    </row>
    <row r="1140" spans="1:19" x14ac:dyDescent="0.35">
      <c r="A1140" s="1">
        <v>45749</v>
      </c>
      <c r="B1140" t="s">
        <v>19</v>
      </c>
      <c r="C1140" t="s">
        <v>63</v>
      </c>
      <c r="D1140">
        <v>118</v>
      </c>
      <c r="E1140" t="s">
        <v>61</v>
      </c>
      <c r="F1140">
        <v>120</v>
      </c>
      <c r="G1140" t="s">
        <v>69</v>
      </c>
      <c r="I1140">
        <v>19977</v>
      </c>
      <c r="J1140" t="s">
        <v>109</v>
      </c>
      <c r="K1140" t="s">
        <v>149</v>
      </c>
      <c r="M1140" t="str">
        <f>Table1[[#This Row],[Winner]]&amp;"/"&amp;Table1[[#This Row],[Lost]]</f>
        <v>Dallas Mavericks/Atlanta Hawks</v>
      </c>
      <c r="N1140" t="str">
        <f t="shared" si="103"/>
        <v>Dallas Mavericks</v>
      </c>
      <c r="O1140">
        <f t="shared" si="104"/>
        <v>120</v>
      </c>
      <c r="P1140" s="8">
        <f t="shared" si="105"/>
        <v>2</v>
      </c>
      <c r="Q1140" t="str">
        <f t="shared" si="106"/>
        <v>Atlanta Hawks</v>
      </c>
      <c r="R1140">
        <f t="shared" si="107"/>
        <v>118</v>
      </c>
      <c r="S1140" s="3">
        <f t="shared" si="108"/>
        <v>-2</v>
      </c>
    </row>
    <row r="1141" spans="1:19" x14ac:dyDescent="0.35">
      <c r="A1141" s="1">
        <v>45749</v>
      </c>
      <c r="B1141" t="s">
        <v>16</v>
      </c>
      <c r="C1141" t="s">
        <v>52</v>
      </c>
      <c r="D1141">
        <v>113</v>
      </c>
      <c r="E1141" t="s">
        <v>65</v>
      </c>
      <c r="F1141">
        <v>106</v>
      </c>
      <c r="G1141" t="s">
        <v>69</v>
      </c>
      <c r="I1141">
        <v>19524</v>
      </c>
      <c r="J1141" t="s">
        <v>89</v>
      </c>
      <c r="K1141" t="s">
        <v>151</v>
      </c>
      <c r="M1141" t="str">
        <f>Table1[[#This Row],[Winner]]&amp;"/"&amp;Table1[[#This Row],[Lost]]</f>
        <v>San Antonio Spurs/Denver Nuggets</v>
      </c>
      <c r="N1141" t="str">
        <f t="shared" si="103"/>
        <v>San Antonio Spurs</v>
      </c>
      <c r="O1141">
        <f t="shared" si="104"/>
        <v>113</v>
      </c>
      <c r="P1141" s="8">
        <f t="shared" si="105"/>
        <v>7</v>
      </c>
      <c r="Q1141" t="str">
        <f t="shared" si="106"/>
        <v>Denver Nuggets</v>
      </c>
      <c r="R1141">
        <f t="shared" si="107"/>
        <v>106</v>
      </c>
      <c r="S1141" s="3">
        <f t="shared" si="108"/>
        <v>-7</v>
      </c>
    </row>
    <row r="1142" spans="1:19" x14ac:dyDescent="0.35">
      <c r="A1142" s="1">
        <v>45749</v>
      </c>
      <c r="B1142" t="s">
        <v>17</v>
      </c>
      <c r="C1142" t="s">
        <v>55</v>
      </c>
      <c r="D1142">
        <v>103</v>
      </c>
      <c r="E1142" t="s">
        <v>53</v>
      </c>
      <c r="F1142">
        <v>119</v>
      </c>
      <c r="G1142" t="s">
        <v>69</v>
      </c>
      <c r="I1142">
        <v>18203</v>
      </c>
      <c r="J1142" t="s">
        <v>74</v>
      </c>
      <c r="K1142" t="s">
        <v>164</v>
      </c>
      <c r="M1142" t="str">
        <f>Table1[[#This Row],[Winner]]&amp;"/"&amp;Table1[[#This Row],[Lost]]</f>
        <v>Oklahoma City Thunder/Detroit Pistons</v>
      </c>
      <c r="N1142" t="str">
        <f t="shared" si="103"/>
        <v>Oklahoma City Thunder</v>
      </c>
      <c r="O1142">
        <f t="shared" si="104"/>
        <v>119</v>
      </c>
      <c r="P1142" s="8">
        <f t="shared" si="105"/>
        <v>16</v>
      </c>
      <c r="Q1142" t="str">
        <f t="shared" si="106"/>
        <v>Detroit Pistons</v>
      </c>
      <c r="R1142">
        <f t="shared" si="107"/>
        <v>103</v>
      </c>
      <c r="S1142" s="3">
        <f t="shared" si="108"/>
        <v>-16</v>
      </c>
    </row>
    <row r="1143" spans="1:19" x14ac:dyDescent="0.35">
      <c r="A1143" s="1">
        <v>45749</v>
      </c>
      <c r="B1143" t="s">
        <v>20</v>
      </c>
      <c r="C1143" t="s">
        <v>56</v>
      </c>
      <c r="D1143">
        <v>98</v>
      </c>
      <c r="E1143" t="s">
        <v>57</v>
      </c>
      <c r="F1143">
        <v>114</v>
      </c>
      <c r="G1143" t="s">
        <v>69</v>
      </c>
      <c r="I1143">
        <v>17109</v>
      </c>
      <c r="J1143" t="s">
        <v>110</v>
      </c>
      <c r="K1143" t="s">
        <v>146</v>
      </c>
      <c r="M1143" t="str">
        <f>Table1[[#This Row],[Winner]]&amp;"/"&amp;Table1[[#This Row],[Lost]]</f>
        <v>Los Angeles Clippers/New Orleans Pelicans</v>
      </c>
      <c r="N1143" t="str">
        <f t="shared" si="103"/>
        <v>Los Angeles Clippers</v>
      </c>
      <c r="O1143">
        <f t="shared" si="104"/>
        <v>114</v>
      </c>
      <c r="P1143" s="8">
        <f t="shared" si="105"/>
        <v>16</v>
      </c>
      <c r="Q1143" t="str">
        <f t="shared" si="106"/>
        <v>New Orleans Pelicans</v>
      </c>
      <c r="R1143">
        <f t="shared" si="107"/>
        <v>98</v>
      </c>
      <c r="S1143" s="3">
        <f t="shared" si="108"/>
        <v>-16</v>
      </c>
    </row>
    <row r="1144" spans="1:19" x14ac:dyDescent="0.35">
      <c r="A1144" s="1">
        <v>45750</v>
      </c>
      <c r="B1144" t="s">
        <v>14</v>
      </c>
      <c r="C1144" t="s">
        <v>44</v>
      </c>
      <c r="D1144">
        <v>126</v>
      </c>
      <c r="E1144" t="s">
        <v>54</v>
      </c>
      <c r="F1144">
        <v>113</v>
      </c>
      <c r="G1144" t="s">
        <v>69</v>
      </c>
      <c r="I1144">
        <v>19763</v>
      </c>
      <c r="J1144" t="s">
        <v>88</v>
      </c>
      <c r="K1144" t="s">
        <v>141</v>
      </c>
      <c r="M1144" t="str">
        <f>Table1[[#This Row],[Winner]]&amp;"/"&amp;Table1[[#This Row],[Lost]]</f>
        <v>Milwaukee Bucks/Philadelphia 76ers</v>
      </c>
      <c r="N1144" t="str">
        <f t="shared" si="103"/>
        <v>Milwaukee Bucks</v>
      </c>
      <c r="O1144">
        <f t="shared" si="104"/>
        <v>126</v>
      </c>
      <c r="P1144" s="8">
        <f t="shared" si="105"/>
        <v>13</v>
      </c>
      <c r="Q1144" t="str">
        <f t="shared" si="106"/>
        <v>Philadelphia 76ers</v>
      </c>
      <c r="R1144">
        <f t="shared" si="107"/>
        <v>113</v>
      </c>
      <c r="S1144" s="3">
        <f t="shared" si="108"/>
        <v>-13</v>
      </c>
    </row>
    <row r="1145" spans="1:19" x14ac:dyDescent="0.35">
      <c r="A1145" s="1">
        <v>45750</v>
      </c>
      <c r="B1145" t="s">
        <v>14</v>
      </c>
      <c r="C1145" t="s">
        <v>43</v>
      </c>
      <c r="D1145">
        <v>109</v>
      </c>
      <c r="E1145" t="s">
        <v>64</v>
      </c>
      <c r="F1145">
        <v>97</v>
      </c>
      <c r="G1145" t="s">
        <v>69</v>
      </c>
      <c r="I1145">
        <v>15998</v>
      </c>
      <c r="J1145" t="s">
        <v>99</v>
      </c>
      <c r="K1145" t="s">
        <v>148</v>
      </c>
      <c r="M1145" t="str">
        <f>Table1[[#This Row],[Winner]]&amp;"/"&amp;Table1[[#This Row],[Lost]]</f>
        <v>Orlando Magic/Washington Wizards</v>
      </c>
      <c r="N1145" t="str">
        <f t="shared" si="103"/>
        <v>Orlando Magic</v>
      </c>
      <c r="O1145">
        <f t="shared" si="104"/>
        <v>109</v>
      </c>
      <c r="P1145" s="8">
        <f t="shared" si="105"/>
        <v>12</v>
      </c>
      <c r="Q1145" t="str">
        <f t="shared" si="106"/>
        <v>Washington Wizards</v>
      </c>
      <c r="R1145">
        <f t="shared" si="107"/>
        <v>97</v>
      </c>
      <c r="S1145" s="3">
        <f t="shared" si="108"/>
        <v>-12</v>
      </c>
    </row>
    <row r="1146" spans="1:19" x14ac:dyDescent="0.35">
      <c r="A1146" s="1">
        <v>45750</v>
      </c>
      <c r="B1146" t="s">
        <v>12</v>
      </c>
      <c r="C1146" t="s">
        <v>40</v>
      </c>
      <c r="D1146">
        <v>105</v>
      </c>
      <c r="E1146" t="s">
        <v>42</v>
      </c>
      <c r="F1146">
        <v>90</v>
      </c>
      <c r="G1146" t="s">
        <v>69</v>
      </c>
      <c r="I1146">
        <v>17926</v>
      </c>
      <c r="J1146" t="s">
        <v>80</v>
      </c>
      <c r="K1146" t="s">
        <v>163</v>
      </c>
      <c r="M1146" t="str">
        <f>Table1[[#This Row],[Winner]]&amp;"/"&amp;Table1[[#This Row],[Lost]]</f>
        <v>Minnesota Timberwolves/Brooklyn Nets</v>
      </c>
      <c r="N1146" t="str">
        <f t="shared" si="103"/>
        <v>Minnesota Timberwolves</v>
      </c>
      <c r="O1146">
        <f t="shared" si="104"/>
        <v>105</v>
      </c>
      <c r="P1146" s="8">
        <f t="shared" si="105"/>
        <v>15</v>
      </c>
      <c r="Q1146" t="str">
        <f t="shared" si="106"/>
        <v>Brooklyn Nets</v>
      </c>
      <c r="R1146">
        <f t="shared" si="107"/>
        <v>90</v>
      </c>
      <c r="S1146" s="3">
        <f t="shared" si="108"/>
        <v>-15</v>
      </c>
    </row>
    <row r="1147" spans="1:19" x14ac:dyDescent="0.35">
      <c r="A1147" s="1">
        <v>45750</v>
      </c>
      <c r="B1147" t="s">
        <v>12</v>
      </c>
      <c r="C1147" t="s">
        <v>48</v>
      </c>
      <c r="D1147">
        <v>110</v>
      </c>
      <c r="E1147" t="s">
        <v>58</v>
      </c>
      <c r="F1147">
        <v>108</v>
      </c>
      <c r="G1147" t="s">
        <v>69</v>
      </c>
      <c r="I1147">
        <v>19700</v>
      </c>
      <c r="J1147" t="s">
        <v>87</v>
      </c>
      <c r="K1147" t="s">
        <v>140</v>
      </c>
      <c r="M1147" t="str">
        <f>Table1[[#This Row],[Winner]]&amp;"/"&amp;Table1[[#This Row],[Lost]]</f>
        <v>Memphis Grizzlies/Miami Heat</v>
      </c>
      <c r="N1147" t="str">
        <f t="shared" si="103"/>
        <v>Memphis Grizzlies</v>
      </c>
      <c r="O1147">
        <f t="shared" si="104"/>
        <v>110</v>
      </c>
      <c r="P1147" s="8">
        <f t="shared" si="105"/>
        <v>2</v>
      </c>
      <c r="Q1147" t="str">
        <f t="shared" si="106"/>
        <v>Miami Heat</v>
      </c>
      <c r="R1147">
        <f t="shared" si="107"/>
        <v>108</v>
      </c>
      <c r="S1147" s="3">
        <f t="shared" si="108"/>
        <v>-2</v>
      </c>
    </row>
    <row r="1148" spans="1:19" x14ac:dyDescent="0.35">
      <c r="A1148" s="1">
        <v>45750</v>
      </c>
      <c r="B1148" t="s">
        <v>12</v>
      </c>
      <c r="C1148" t="s">
        <v>67</v>
      </c>
      <c r="D1148">
        <v>112</v>
      </c>
      <c r="E1148" t="s">
        <v>59</v>
      </c>
      <c r="F1148">
        <v>103</v>
      </c>
      <c r="G1148" t="s">
        <v>69</v>
      </c>
      <c r="I1148">
        <v>18548</v>
      </c>
      <c r="J1148" t="s">
        <v>107</v>
      </c>
      <c r="K1148" t="s">
        <v>142</v>
      </c>
      <c r="M1148" t="str">
        <f>Table1[[#This Row],[Winner]]&amp;"/"&amp;Table1[[#This Row],[Lost]]</f>
        <v>Portland Trail Blazers/Toronto Raptors</v>
      </c>
      <c r="N1148" t="str">
        <f t="shared" si="103"/>
        <v>Portland Trail Blazers</v>
      </c>
      <c r="O1148">
        <f t="shared" si="104"/>
        <v>112</v>
      </c>
      <c r="P1148" s="8">
        <f t="shared" si="105"/>
        <v>9</v>
      </c>
      <c r="Q1148" t="str">
        <f t="shared" si="106"/>
        <v>Toronto Raptors</v>
      </c>
      <c r="R1148">
        <f t="shared" si="107"/>
        <v>103</v>
      </c>
      <c r="S1148" s="3">
        <f t="shared" si="108"/>
        <v>-9</v>
      </c>
    </row>
    <row r="1149" spans="1:19" x14ac:dyDescent="0.35">
      <c r="A1149" s="1">
        <v>45750</v>
      </c>
      <c r="B1149" t="s">
        <v>13</v>
      </c>
      <c r="C1149" t="s">
        <v>50</v>
      </c>
      <c r="D1149">
        <v>123</v>
      </c>
      <c r="E1149" t="s">
        <v>68</v>
      </c>
      <c r="F1149">
        <v>116</v>
      </c>
      <c r="G1149" t="s">
        <v>69</v>
      </c>
      <c r="I1149">
        <v>18997</v>
      </c>
      <c r="J1149" t="s">
        <v>118</v>
      </c>
      <c r="K1149" t="s">
        <v>137</v>
      </c>
      <c r="M1149" t="str">
        <f>Table1[[#This Row],[Winner]]&amp;"/"&amp;Table1[[#This Row],[Lost]]</f>
        <v>Golden State Warriors/Los Angeles Lakers</v>
      </c>
      <c r="N1149" t="str">
        <f t="shared" si="103"/>
        <v>Golden State Warriors</v>
      </c>
      <c r="O1149">
        <f t="shared" si="104"/>
        <v>123</v>
      </c>
      <c r="P1149" s="8">
        <f t="shared" si="105"/>
        <v>7</v>
      </c>
      <c r="Q1149" t="str">
        <f t="shared" si="106"/>
        <v>Los Angeles Lakers</v>
      </c>
      <c r="R1149">
        <f t="shared" si="107"/>
        <v>116</v>
      </c>
      <c r="S1149" s="3">
        <f t="shared" si="108"/>
        <v>-7</v>
      </c>
    </row>
    <row r="1150" spans="1:19" x14ac:dyDescent="0.35">
      <c r="A1150" s="1">
        <v>45751</v>
      </c>
      <c r="B1150" t="s">
        <v>14</v>
      </c>
      <c r="C1150" t="s">
        <v>62</v>
      </c>
      <c r="D1150">
        <v>125</v>
      </c>
      <c r="E1150" t="s">
        <v>46</v>
      </c>
      <c r="F1150">
        <v>102</v>
      </c>
      <c r="G1150" t="s">
        <v>69</v>
      </c>
      <c r="I1150">
        <v>15896</v>
      </c>
      <c r="J1150" t="s">
        <v>84</v>
      </c>
      <c r="K1150" t="s">
        <v>156</v>
      </c>
      <c r="M1150" t="str">
        <f>Table1[[#This Row],[Winner]]&amp;"/"&amp;Table1[[#This Row],[Lost]]</f>
        <v>Sacramento Kings/Charlotte Hornets</v>
      </c>
      <c r="N1150" t="str">
        <f t="shared" si="103"/>
        <v>Sacramento Kings</v>
      </c>
      <c r="O1150">
        <f t="shared" si="104"/>
        <v>125</v>
      </c>
      <c r="P1150" s="8">
        <f t="shared" si="105"/>
        <v>23</v>
      </c>
      <c r="Q1150" t="str">
        <f t="shared" si="106"/>
        <v>Charlotte Hornets</v>
      </c>
      <c r="R1150">
        <f t="shared" si="107"/>
        <v>102</v>
      </c>
      <c r="S1150" s="3">
        <f t="shared" si="108"/>
        <v>-23</v>
      </c>
    </row>
    <row r="1151" spans="1:19" x14ac:dyDescent="0.35">
      <c r="A1151" s="1">
        <v>45751</v>
      </c>
      <c r="B1151" t="s">
        <v>14</v>
      </c>
      <c r="C1151" t="s">
        <v>66</v>
      </c>
      <c r="D1151">
        <v>112</v>
      </c>
      <c r="E1151" t="s">
        <v>41</v>
      </c>
      <c r="F1151">
        <v>140</v>
      </c>
      <c r="G1151" t="s">
        <v>69</v>
      </c>
      <c r="I1151">
        <v>17274</v>
      </c>
      <c r="J1151" t="s">
        <v>88</v>
      </c>
      <c r="K1151" t="s">
        <v>162</v>
      </c>
      <c r="M1151" t="str">
        <f>Table1[[#This Row],[Winner]]&amp;"/"&amp;Table1[[#This Row],[Lost]]</f>
        <v>Indiana Pacers/Utah Jazz</v>
      </c>
      <c r="N1151" t="str">
        <f t="shared" si="103"/>
        <v>Indiana Pacers</v>
      </c>
      <c r="O1151">
        <f t="shared" si="104"/>
        <v>140</v>
      </c>
      <c r="P1151" s="8">
        <f t="shared" si="105"/>
        <v>28</v>
      </c>
      <c r="Q1151" t="str">
        <f t="shared" si="106"/>
        <v>Utah Jazz</v>
      </c>
      <c r="R1151">
        <f t="shared" si="107"/>
        <v>112</v>
      </c>
      <c r="S1151" s="3">
        <f t="shared" si="108"/>
        <v>-28</v>
      </c>
    </row>
    <row r="1152" spans="1:19" x14ac:dyDescent="0.35">
      <c r="A1152" s="1">
        <v>45751</v>
      </c>
      <c r="B1152" t="s">
        <v>12</v>
      </c>
      <c r="C1152" t="s">
        <v>49</v>
      </c>
      <c r="D1152">
        <v>103</v>
      </c>
      <c r="E1152" t="s">
        <v>51</v>
      </c>
      <c r="F1152">
        <v>123</v>
      </c>
      <c r="G1152" t="s">
        <v>69</v>
      </c>
      <c r="I1152">
        <v>19156</v>
      </c>
      <c r="J1152" t="s">
        <v>110</v>
      </c>
      <c r="K1152" t="s">
        <v>136</v>
      </c>
      <c r="M1152" t="str">
        <f>Table1[[#This Row],[Winner]]&amp;"/"&amp;Table1[[#This Row],[Lost]]</f>
        <v>Boston Celtics/Phoenix Suns</v>
      </c>
      <c r="N1152" t="str">
        <f t="shared" si="103"/>
        <v>Boston Celtics</v>
      </c>
      <c r="O1152">
        <f t="shared" si="104"/>
        <v>123</v>
      </c>
      <c r="P1152" s="8">
        <f t="shared" si="105"/>
        <v>20</v>
      </c>
      <c r="Q1152" t="str">
        <f t="shared" si="106"/>
        <v>Phoenix Suns</v>
      </c>
      <c r="R1152">
        <f t="shared" si="107"/>
        <v>103</v>
      </c>
      <c r="S1152" s="3">
        <f t="shared" si="108"/>
        <v>-20</v>
      </c>
    </row>
    <row r="1153" spans="1:19" x14ac:dyDescent="0.35">
      <c r="A1153" s="1">
        <v>45751</v>
      </c>
      <c r="B1153" t="s">
        <v>12</v>
      </c>
      <c r="C1153" t="s">
        <v>55</v>
      </c>
      <c r="D1153">
        <v>117</v>
      </c>
      <c r="E1153" t="s">
        <v>59</v>
      </c>
      <c r="F1153">
        <v>105</v>
      </c>
      <c r="G1153" t="s">
        <v>69</v>
      </c>
      <c r="I1153">
        <v>19491</v>
      </c>
      <c r="J1153" t="s">
        <v>99</v>
      </c>
      <c r="K1153" t="s">
        <v>142</v>
      </c>
      <c r="M1153" t="str">
        <f>Table1[[#This Row],[Winner]]&amp;"/"&amp;Table1[[#This Row],[Lost]]</f>
        <v>Detroit Pistons/Toronto Raptors</v>
      </c>
      <c r="N1153" t="str">
        <f t="shared" si="103"/>
        <v>Detroit Pistons</v>
      </c>
      <c r="O1153">
        <f t="shared" si="104"/>
        <v>117</v>
      </c>
      <c r="P1153" s="8">
        <f t="shared" si="105"/>
        <v>12</v>
      </c>
      <c r="Q1153" t="str">
        <f t="shared" si="106"/>
        <v>Toronto Raptors</v>
      </c>
      <c r="R1153">
        <f t="shared" si="107"/>
        <v>105</v>
      </c>
      <c r="S1153" s="3">
        <f t="shared" si="108"/>
        <v>-12</v>
      </c>
    </row>
    <row r="1154" spans="1:19" x14ac:dyDescent="0.35">
      <c r="A1154" s="1">
        <v>45751</v>
      </c>
      <c r="B1154" t="s">
        <v>15</v>
      </c>
      <c r="C1154" t="s">
        <v>67</v>
      </c>
      <c r="D1154">
        <v>113</v>
      </c>
      <c r="E1154" t="s">
        <v>47</v>
      </c>
      <c r="F1154">
        <v>118</v>
      </c>
      <c r="G1154" t="s">
        <v>69</v>
      </c>
      <c r="I1154">
        <v>21572</v>
      </c>
      <c r="J1154" t="s">
        <v>92</v>
      </c>
      <c r="K1154" t="s">
        <v>159</v>
      </c>
      <c r="M1154" t="str">
        <f>Table1[[#This Row],[Winner]]&amp;"/"&amp;Table1[[#This Row],[Lost]]</f>
        <v>Chicago Bulls/Portland Trail Blazers</v>
      </c>
      <c r="N1154" t="str">
        <f t="shared" si="103"/>
        <v>Chicago Bulls</v>
      </c>
      <c r="O1154">
        <f t="shared" si="104"/>
        <v>118</v>
      </c>
      <c r="P1154" s="8">
        <f t="shared" si="105"/>
        <v>5</v>
      </c>
      <c r="Q1154" t="str">
        <f t="shared" si="106"/>
        <v>Portland Trail Blazers</v>
      </c>
      <c r="R1154">
        <f t="shared" si="107"/>
        <v>113</v>
      </c>
      <c r="S1154" s="3">
        <f t="shared" si="108"/>
        <v>-5</v>
      </c>
    </row>
    <row r="1155" spans="1:19" x14ac:dyDescent="0.35">
      <c r="A1155" s="1">
        <v>45751</v>
      </c>
      <c r="B1155" t="s">
        <v>15</v>
      </c>
      <c r="C1155" t="s">
        <v>53</v>
      </c>
      <c r="D1155">
        <v>111</v>
      </c>
      <c r="E1155" t="s">
        <v>60</v>
      </c>
      <c r="F1155">
        <v>125</v>
      </c>
      <c r="G1155" t="s">
        <v>69</v>
      </c>
      <c r="I1155">
        <v>18055</v>
      </c>
      <c r="J1155" t="s">
        <v>88</v>
      </c>
      <c r="K1155" t="s">
        <v>143</v>
      </c>
      <c r="M1155" t="str">
        <f>Table1[[#This Row],[Winner]]&amp;"/"&amp;Table1[[#This Row],[Lost]]</f>
        <v>Houston Rockets/Oklahoma City Thunder</v>
      </c>
      <c r="N1155" t="str">
        <f t="shared" ref="N1155:N1218" si="109">IF(D1155&gt;F1155,C1155,E1155)</f>
        <v>Houston Rockets</v>
      </c>
      <c r="O1155">
        <f t="shared" ref="O1155:O1218" si="110">IF(D1155&gt;F1155,D1155,F1155)</f>
        <v>125</v>
      </c>
      <c r="P1155" s="8">
        <f t="shared" ref="P1155:P1218" si="111">O1155-R1155</f>
        <v>14</v>
      </c>
      <c r="Q1155" t="str">
        <f t="shared" ref="Q1155:Q1218" si="112">IF(D1155&gt;F1155,E1155,C1155)</f>
        <v>Oklahoma City Thunder</v>
      </c>
      <c r="R1155">
        <f t="shared" ref="R1155:R1218" si="113">IF(D1155&gt;F1155,F1155,D1155)</f>
        <v>111</v>
      </c>
      <c r="S1155" s="3">
        <f t="shared" ref="S1155:S1218" si="114">R1155-O1155</f>
        <v>-14</v>
      </c>
    </row>
    <row r="1156" spans="1:19" x14ac:dyDescent="0.35">
      <c r="A1156" s="1">
        <v>45751</v>
      </c>
      <c r="B1156" t="s">
        <v>15</v>
      </c>
      <c r="C1156" t="s">
        <v>45</v>
      </c>
      <c r="D1156">
        <v>114</v>
      </c>
      <c r="E1156" t="s">
        <v>52</v>
      </c>
      <c r="F1156">
        <v>113</v>
      </c>
      <c r="G1156" t="s">
        <v>69</v>
      </c>
      <c r="I1156">
        <v>17819</v>
      </c>
      <c r="J1156" t="s">
        <v>72</v>
      </c>
      <c r="K1156" t="s">
        <v>160</v>
      </c>
      <c r="M1156" t="str">
        <f>Table1[[#This Row],[Winner]]&amp;"/"&amp;Table1[[#This Row],[Lost]]</f>
        <v>Cleveland Cavaliers/San Antonio Spurs</v>
      </c>
      <c r="N1156" t="str">
        <f t="shared" si="109"/>
        <v>Cleveland Cavaliers</v>
      </c>
      <c r="O1156">
        <f t="shared" si="110"/>
        <v>114</v>
      </c>
      <c r="P1156" s="8">
        <f t="shared" si="111"/>
        <v>1</v>
      </c>
      <c r="Q1156" t="str">
        <f t="shared" si="112"/>
        <v>San Antonio Spurs</v>
      </c>
      <c r="R1156">
        <f t="shared" si="113"/>
        <v>113</v>
      </c>
      <c r="S1156" s="3">
        <f t="shared" si="114"/>
        <v>-1</v>
      </c>
    </row>
    <row r="1157" spans="1:19" x14ac:dyDescent="0.35">
      <c r="A1157" s="1">
        <v>45751</v>
      </c>
      <c r="B1157" t="s">
        <v>13</v>
      </c>
      <c r="C1157" t="s">
        <v>65</v>
      </c>
      <c r="D1157">
        <v>104</v>
      </c>
      <c r="E1157" t="s">
        <v>50</v>
      </c>
      <c r="F1157">
        <v>118</v>
      </c>
      <c r="G1157" t="s">
        <v>69</v>
      </c>
      <c r="I1157">
        <v>18064</v>
      </c>
      <c r="J1157" t="s">
        <v>106</v>
      </c>
      <c r="K1157" t="s">
        <v>165</v>
      </c>
      <c r="M1157" t="str">
        <f>Table1[[#This Row],[Winner]]&amp;"/"&amp;Table1[[#This Row],[Lost]]</f>
        <v>Golden State Warriors/Denver Nuggets</v>
      </c>
      <c r="N1157" t="str">
        <f t="shared" si="109"/>
        <v>Golden State Warriors</v>
      </c>
      <c r="O1157">
        <f t="shared" si="110"/>
        <v>118</v>
      </c>
      <c r="P1157" s="8">
        <f t="shared" si="111"/>
        <v>14</v>
      </c>
      <c r="Q1157" t="str">
        <f t="shared" si="112"/>
        <v>Denver Nuggets</v>
      </c>
      <c r="R1157">
        <f t="shared" si="113"/>
        <v>104</v>
      </c>
      <c r="S1157" s="3">
        <f t="shared" si="114"/>
        <v>-14</v>
      </c>
    </row>
    <row r="1158" spans="1:19" x14ac:dyDescent="0.35">
      <c r="A1158" s="1">
        <v>45751</v>
      </c>
      <c r="B1158" t="s">
        <v>20</v>
      </c>
      <c r="C1158" t="s">
        <v>61</v>
      </c>
      <c r="D1158">
        <v>91</v>
      </c>
      <c r="E1158" t="s">
        <v>57</v>
      </c>
      <c r="F1158">
        <v>114</v>
      </c>
      <c r="G1158" t="s">
        <v>69</v>
      </c>
      <c r="I1158">
        <v>17927</v>
      </c>
      <c r="J1158" t="s">
        <v>112</v>
      </c>
      <c r="K1158" t="s">
        <v>146</v>
      </c>
      <c r="M1158" t="str">
        <f>Table1[[#This Row],[Winner]]&amp;"/"&amp;Table1[[#This Row],[Lost]]</f>
        <v>Los Angeles Clippers/Dallas Mavericks</v>
      </c>
      <c r="N1158" t="str">
        <f t="shared" si="109"/>
        <v>Los Angeles Clippers</v>
      </c>
      <c r="O1158">
        <f t="shared" si="110"/>
        <v>114</v>
      </c>
      <c r="P1158" s="8">
        <f t="shared" si="111"/>
        <v>23</v>
      </c>
      <c r="Q1158" t="str">
        <f t="shared" si="112"/>
        <v>Dallas Mavericks</v>
      </c>
      <c r="R1158">
        <f t="shared" si="113"/>
        <v>91</v>
      </c>
      <c r="S1158" s="3">
        <f t="shared" si="114"/>
        <v>-23</v>
      </c>
    </row>
    <row r="1159" spans="1:19" x14ac:dyDescent="0.35">
      <c r="A1159" s="1">
        <v>45751</v>
      </c>
      <c r="B1159" t="s">
        <v>20</v>
      </c>
      <c r="C1159" t="s">
        <v>56</v>
      </c>
      <c r="D1159">
        <v>108</v>
      </c>
      <c r="E1159" t="s">
        <v>68</v>
      </c>
      <c r="F1159">
        <v>124</v>
      </c>
      <c r="G1159" t="s">
        <v>69</v>
      </c>
      <c r="I1159">
        <v>18997</v>
      </c>
      <c r="J1159" t="s">
        <v>88</v>
      </c>
      <c r="K1159" t="s">
        <v>137</v>
      </c>
      <c r="M1159" t="str">
        <f>Table1[[#This Row],[Winner]]&amp;"/"&amp;Table1[[#This Row],[Lost]]</f>
        <v>Los Angeles Lakers/New Orleans Pelicans</v>
      </c>
      <c r="N1159" t="str">
        <f t="shared" si="109"/>
        <v>Los Angeles Lakers</v>
      </c>
      <c r="O1159">
        <f t="shared" si="110"/>
        <v>124</v>
      </c>
      <c r="P1159" s="8">
        <f t="shared" si="111"/>
        <v>16</v>
      </c>
      <c r="Q1159" t="str">
        <f t="shared" si="112"/>
        <v>New Orleans Pelicans</v>
      </c>
      <c r="R1159">
        <f t="shared" si="113"/>
        <v>108</v>
      </c>
      <c r="S1159" s="3">
        <f t="shared" si="114"/>
        <v>-16</v>
      </c>
    </row>
    <row r="1160" spans="1:19" x14ac:dyDescent="0.35">
      <c r="A1160" s="1">
        <v>45752</v>
      </c>
      <c r="B1160" t="s">
        <v>30</v>
      </c>
      <c r="C1160" t="s">
        <v>39</v>
      </c>
      <c r="D1160">
        <v>121</v>
      </c>
      <c r="E1160" t="s">
        <v>63</v>
      </c>
      <c r="F1160">
        <v>105</v>
      </c>
      <c r="G1160" t="s">
        <v>69</v>
      </c>
      <c r="I1160">
        <v>16199</v>
      </c>
      <c r="J1160" t="s">
        <v>72</v>
      </c>
      <c r="K1160" t="s">
        <v>139</v>
      </c>
      <c r="M1160" t="str">
        <f>Table1[[#This Row],[Winner]]&amp;"/"&amp;Table1[[#This Row],[Lost]]</f>
        <v>New York Knicks/Atlanta Hawks</v>
      </c>
      <c r="N1160" t="str">
        <f t="shared" si="109"/>
        <v>New York Knicks</v>
      </c>
      <c r="O1160">
        <f t="shared" si="110"/>
        <v>121</v>
      </c>
      <c r="P1160" s="8">
        <f t="shared" si="111"/>
        <v>16</v>
      </c>
      <c r="Q1160" t="str">
        <f t="shared" si="112"/>
        <v>Atlanta Hawks</v>
      </c>
      <c r="R1160">
        <f t="shared" si="113"/>
        <v>105</v>
      </c>
      <c r="S1160" s="3">
        <f t="shared" si="114"/>
        <v>-16</v>
      </c>
    </row>
    <row r="1161" spans="1:19" x14ac:dyDescent="0.35">
      <c r="A1161" s="1">
        <v>45752</v>
      </c>
      <c r="B1161" t="s">
        <v>14</v>
      </c>
      <c r="C1161" t="s">
        <v>48</v>
      </c>
      <c r="D1161">
        <v>109</v>
      </c>
      <c r="E1161" t="s">
        <v>55</v>
      </c>
      <c r="F1161">
        <v>103</v>
      </c>
      <c r="G1161" t="s">
        <v>69</v>
      </c>
      <c r="I1161">
        <v>20062</v>
      </c>
      <c r="J1161" t="s">
        <v>74</v>
      </c>
      <c r="K1161" t="s">
        <v>138</v>
      </c>
      <c r="M1161" t="str">
        <f>Table1[[#This Row],[Winner]]&amp;"/"&amp;Table1[[#This Row],[Lost]]</f>
        <v>Memphis Grizzlies/Detroit Pistons</v>
      </c>
      <c r="N1161" t="str">
        <f t="shared" si="109"/>
        <v>Memphis Grizzlies</v>
      </c>
      <c r="O1161">
        <f t="shared" si="110"/>
        <v>109</v>
      </c>
      <c r="P1161" s="8">
        <f t="shared" si="111"/>
        <v>6</v>
      </c>
      <c r="Q1161" t="str">
        <f t="shared" si="112"/>
        <v>Detroit Pistons</v>
      </c>
      <c r="R1161">
        <f t="shared" si="113"/>
        <v>103</v>
      </c>
      <c r="S1161" s="3">
        <f t="shared" si="114"/>
        <v>-6</v>
      </c>
    </row>
    <row r="1162" spans="1:19" x14ac:dyDescent="0.35">
      <c r="A1162" s="1">
        <v>45752</v>
      </c>
      <c r="B1162" t="s">
        <v>14</v>
      </c>
      <c r="C1162" t="s">
        <v>40</v>
      </c>
      <c r="D1162">
        <v>114</v>
      </c>
      <c r="E1162" t="s">
        <v>54</v>
      </c>
      <c r="F1162">
        <v>109</v>
      </c>
      <c r="G1162" t="s">
        <v>69</v>
      </c>
      <c r="I1162">
        <v>19755</v>
      </c>
      <c r="J1162" t="s">
        <v>87</v>
      </c>
      <c r="K1162" t="s">
        <v>141</v>
      </c>
      <c r="M1162" t="str">
        <f>Table1[[#This Row],[Winner]]&amp;"/"&amp;Table1[[#This Row],[Lost]]</f>
        <v>Minnesota Timberwolves/Philadelphia 76ers</v>
      </c>
      <c r="N1162" t="str">
        <f t="shared" si="109"/>
        <v>Minnesota Timberwolves</v>
      </c>
      <c r="O1162">
        <f t="shared" si="110"/>
        <v>114</v>
      </c>
      <c r="P1162" s="8">
        <f t="shared" si="111"/>
        <v>5</v>
      </c>
      <c r="Q1162" t="str">
        <f t="shared" si="112"/>
        <v>Philadelphia 76ers</v>
      </c>
      <c r="R1162">
        <f t="shared" si="113"/>
        <v>109</v>
      </c>
      <c r="S1162" s="3">
        <f t="shared" si="114"/>
        <v>-5</v>
      </c>
    </row>
    <row r="1163" spans="1:19" x14ac:dyDescent="0.35">
      <c r="A1163" s="1">
        <v>45752</v>
      </c>
      <c r="B1163" t="s">
        <v>15</v>
      </c>
      <c r="C1163" t="s">
        <v>44</v>
      </c>
      <c r="D1163">
        <v>121</v>
      </c>
      <c r="E1163" t="s">
        <v>58</v>
      </c>
      <c r="F1163">
        <v>115</v>
      </c>
      <c r="G1163" t="s">
        <v>69</v>
      </c>
      <c r="H1163" t="s">
        <v>70</v>
      </c>
      <c r="I1163">
        <v>19734</v>
      </c>
      <c r="J1163" t="s">
        <v>75</v>
      </c>
      <c r="K1163" t="s">
        <v>140</v>
      </c>
      <c r="M1163" t="str">
        <f>Table1[[#This Row],[Winner]]&amp;"/"&amp;Table1[[#This Row],[Lost]]</f>
        <v>Milwaukee Bucks/Miami Heat</v>
      </c>
      <c r="N1163" t="str">
        <f t="shared" si="109"/>
        <v>Milwaukee Bucks</v>
      </c>
      <c r="O1163">
        <f t="shared" si="110"/>
        <v>121</v>
      </c>
      <c r="P1163" s="8">
        <f t="shared" si="111"/>
        <v>6</v>
      </c>
      <c r="Q1163" t="str">
        <f t="shared" si="112"/>
        <v>Miami Heat</v>
      </c>
      <c r="R1163">
        <f t="shared" si="113"/>
        <v>115</v>
      </c>
      <c r="S1163" s="3">
        <f t="shared" si="114"/>
        <v>-6</v>
      </c>
    </row>
    <row r="1164" spans="1:19" x14ac:dyDescent="0.35">
      <c r="A1164" s="1">
        <v>45752</v>
      </c>
      <c r="B1164" t="s">
        <v>20</v>
      </c>
      <c r="C1164" t="s">
        <v>61</v>
      </c>
      <c r="D1164">
        <v>104</v>
      </c>
      <c r="E1164" t="s">
        <v>57</v>
      </c>
      <c r="F1164">
        <v>135</v>
      </c>
      <c r="G1164" t="s">
        <v>69</v>
      </c>
      <c r="I1164">
        <v>17927</v>
      </c>
      <c r="J1164" t="s">
        <v>80</v>
      </c>
      <c r="K1164" t="s">
        <v>146</v>
      </c>
      <c r="M1164" t="str">
        <f>Table1[[#This Row],[Winner]]&amp;"/"&amp;Table1[[#This Row],[Lost]]</f>
        <v>Los Angeles Clippers/Dallas Mavericks</v>
      </c>
      <c r="N1164" t="str">
        <f t="shared" si="109"/>
        <v>Los Angeles Clippers</v>
      </c>
      <c r="O1164">
        <f t="shared" si="110"/>
        <v>135</v>
      </c>
      <c r="P1164" s="8">
        <f t="shared" si="111"/>
        <v>31</v>
      </c>
      <c r="Q1164" t="str">
        <f t="shared" si="112"/>
        <v>Dallas Mavericks</v>
      </c>
      <c r="R1164">
        <f t="shared" si="113"/>
        <v>104</v>
      </c>
      <c r="S1164" s="3">
        <f t="shared" si="114"/>
        <v>-31</v>
      </c>
    </row>
    <row r="1165" spans="1:19" x14ac:dyDescent="0.35">
      <c r="A1165" s="1">
        <v>45753</v>
      </c>
      <c r="B1165" t="s">
        <v>33</v>
      </c>
      <c r="C1165" t="s">
        <v>47</v>
      </c>
      <c r="D1165">
        <v>131</v>
      </c>
      <c r="E1165" t="s">
        <v>46</v>
      </c>
      <c r="F1165">
        <v>117</v>
      </c>
      <c r="G1165" t="s">
        <v>69</v>
      </c>
      <c r="I1165">
        <v>18499</v>
      </c>
      <c r="J1165" t="s">
        <v>84</v>
      </c>
      <c r="K1165" t="s">
        <v>156</v>
      </c>
      <c r="M1165" t="str">
        <f>Table1[[#This Row],[Winner]]&amp;"/"&amp;Table1[[#This Row],[Lost]]</f>
        <v>Chicago Bulls/Charlotte Hornets</v>
      </c>
      <c r="N1165" t="str">
        <f t="shared" si="109"/>
        <v>Chicago Bulls</v>
      </c>
      <c r="O1165">
        <f t="shared" si="110"/>
        <v>131</v>
      </c>
      <c r="P1165" s="8">
        <f t="shared" si="111"/>
        <v>14</v>
      </c>
      <c r="Q1165" t="str">
        <f t="shared" si="112"/>
        <v>Charlotte Hornets</v>
      </c>
      <c r="R1165">
        <f t="shared" si="113"/>
        <v>117</v>
      </c>
      <c r="S1165" s="3">
        <f t="shared" si="114"/>
        <v>-14</v>
      </c>
    </row>
    <row r="1166" spans="1:19" x14ac:dyDescent="0.35">
      <c r="A1166" s="1">
        <v>45753</v>
      </c>
      <c r="B1166" t="s">
        <v>21</v>
      </c>
      <c r="C1166" t="s">
        <v>59</v>
      </c>
      <c r="D1166">
        <v>120</v>
      </c>
      <c r="E1166" t="s">
        <v>42</v>
      </c>
      <c r="F1166">
        <v>109</v>
      </c>
      <c r="G1166" t="s">
        <v>69</v>
      </c>
      <c r="I1166">
        <v>17007</v>
      </c>
      <c r="J1166" t="s">
        <v>91</v>
      </c>
      <c r="K1166" t="s">
        <v>163</v>
      </c>
      <c r="M1166" t="str">
        <f>Table1[[#This Row],[Winner]]&amp;"/"&amp;Table1[[#This Row],[Lost]]</f>
        <v>Toronto Raptors/Brooklyn Nets</v>
      </c>
      <c r="N1166" t="str">
        <f t="shared" si="109"/>
        <v>Toronto Raptors</v>
      </c>
      <c r="O1166">
        <f t="shared" si="110"/>
        <v>120</v>
      </c>
      <c r="P1166" s="8">
        <f t="shared" si="111"/>
        <v>11</v>
      </c>
      <c r="Q1166" t="str">
        <f t="shared" si="112"/>
        <v>Brooklyn Nets</v>
      </c>
      <c r="R1166">
        <f t="shared" si="113"/>
        <v>109</v>
      </c>
      <c r="S1166" s="3">
        <f t="shared" si="114"/>
        <v>-11</v>
      </c>
    </row>
    <row r="1167" spans="1:19" x14ac:dyDescent="0.35">
      <c r="A1167" s="1">
        <v>45753</v>
      </c>
      <c r="B1167" t="s">
        <v>21</v>
      </c>
      <c r="C1167" t="s">
        <v>68</v>
      </c>
      <c r="D1167">
        <v>126</v>
      </c>
      <c r="E1167" t="s">
        <v>53</v>
      </c>
      <c r="F1167">
        <v>99</v>
      </c>
      <c r="G1167" t="s">
        <v>69</v>
      </c>
      <c r="I1167">
        <v>18203</v>
      </c>
      <c r="J1167" t="s">
        <v>106</v>
      </c>
      <c r="K1167" t="s">
        <v>164</v>
      </c>
      <c r="M1167" t="str">
        <f>Table1[[#This Row],[Winner]]&amp;"/"&amp;Table1[[#This Row],[Lost]]</f>
        <v>Los Angeles Lakers/Oklahoma City Thunder</v>
      </c>
      <c r="N1167" t="str">
        <f t="shared" si="109"/>
        <v>Los Angeles Lakers</v>
      </c>
      <c r="O1167">
        <f t="shared" si="110"/>
        <v>126</v>
      </c>
      <c r="P1167" s="8">
        <f t="shared" si="111"/>
        <v>27</v>
      </c>
      <c r="Q1167" t="str">
        <f t="shared" si="112"/>
        <v>Oklahoma City Thunder</v>
      </c>
      <c r="R1167">
        <f t="shared" si="113"/>
        <v>99</v>
      </c>
      <c r="S1167" s="3">
        <f t="shared" si="114"/>
        <v>-27</v>
      </c>
    </row>
    <row r="1168" spans="1:19" x14ac:dyDescent="0.35">
      <c r="A1168" s="1">
        <v>45753</v>
      </c>
      <c r="B1168" t="s">
        <v>22</v>
      </c>
      <c r="C1168" t="s">
        <v>66</v>
      </c>
      <c r="D1168">
        <v>134</v>
      </c>
      <c r="E1168" t="s">
        <v>63</v>
      </c>
      <c r="F1168">
        <v>147</v>
      </c>
      <c r="G1168" t="s">
        <v>69</v>
      </c>
      <c r="I1168">
        <v>16331</v>
      </c>
      <c r="J1168" t="s">
        <v>88</v>
      </c>
      <c r="K1168" t="s">
        <v>139</v>
      </c>
      <c r="M1168" t="str">
        <f>Table1[[#This Row],[Winner]]&amp;"/"&amp;Table1[[#This Row],[Lost]]</f>
        <v>Atlanta Hawks/Utah Jazz</v>
      </c>
      <c r="N1168" t="str">
        <f t="shared" si="109"/>
        <v>Atlanta Hawks</v>
      </c>
      <c r="O1168">
        <f t="shared" si="110"/>
        <v>147</v>
      </c>
      <c r="P1168" s="8">
        <f t="shared" si="111"/>
        <v>13</v>
      </c>
      <c r="Q1168" t="str">
        <f t="shared" si="112"/>
        <v>Utah Jazz</v>
      </c>
      <c r="R1168">
        <f t="shared" si="113"/>
        <v>134</v>
      </c>
      <c r="S1168" s="3">
        <f t="shared" si="114"/>
        <v>-13</v>
      </c>
    </row>
    <row r="1169" spans="1:19" x14ac:dyDescent="0.35">
      <c r="A1169" s="1">
        <v>45753</v>
      </c>
      <c r="B1169" t="s">
        <v>22</v>
      </c>
      <c r="C1169" t="s">
        <v>64</v>
      </c>
      <c r="D1169">
        <v>90</v>
      </c>
      <c r="E1169" t="s">
        <v>51</v>
      </c>
      <c r="F1169">
        <v>124</v>
      </c>
      <c r="G1169" t="s">
        <v>69</v>
      </c>
      <c r="I1169">
        <v>19156</v>
      </c>
      <c r="J1169" t="s">
        <v>134</v>
      </c>
      <c r="K1169" t="s">
        <v>136</v>
      </c>
      <c r="M1169" t="str">
        <f>Table1[[#This Row],[Winner]]&amp;"/"&amp;Table1[[#This Row],[Lost]]</f>
        <v>Boston Celtics/Washington Wizards</v>
      </c>
      <c r="N1169" t="str">
        <f t="shared" si="109"/>
        <v>Boston Celtics</v>
      </c>
      <c r="O1169">
        <f t="shared" si="110"/>
        <v>124</v>
      </c>
      <c r="P1169" s="8">
        <f t="shared" si="111"/>
        <v>34</v>
      </c>
      <c r="Q1169" t="str">
        <f t="shared" si="112"/>
        <v>Washington Wizards</v>
      </c>
      <c r="R1169">
        <f t="shared" si="113"/>
        <v>90</v>
      </c>
      <c r="S1169" s="3">
        <f t="shared" si="114"/>
        <v>-34</v>
      </c>
    </row>
    <row r="1170" spans="1:19" x14ac:dyDescent="0.35">
      <c r="A1170" s="1">
        <v>45753</v>
      </c>
      <c r="B1170" t="s">
        <v>22</v>
      </c>
      <c r="C1170" t="s">
        <v>62</v>
      </c>
      <c r="D1170">
        <v>120</v>
      </c>
      <c r="E1170" t="s">
        <v>45</v>
      </c>
      <c r="F1170">
        <v>113</v>
      </c>
      <c r="G1170" t="s">
        <v>69</v>
      </c>
      <c r="I1170">
        <v>19432</v>
      </c>
      <c r="J1170" t="s">
        <v>90</v>
      </c>
      <c r="K1170" t="s">
        <v>153</v>
      </c>
      <c r="M1170" t="str">
        <f>Table1[[#This Row],[Winner]]&amp;"/"&amp;Table1[[#This Row],[Lost]]</f>
        <v>Sacramento Kings/Cleveland Cavaliers</v>
      </c>
      <c r="N1170" t="str">
        <f t="shared" si="109"/>
        <v>Sacramento Kings</v>
      </c>
      <c r="O1170">
        <f t="shared" si="110"/>
        <v>120</v>
      </c>
      <c r="P1170" s="8">
        <f t="shared" si="111"/>
        <v>7</v>
      </c>
      <c r="Q1170" t="str">
        <f t="shared" si="112"/>
        <v>Cleveland Cavaliers</v>
      </c>
      <c r="R1170">
        <f t="shared" si="113"/>
        <v>113</v>
      </c>
      <c r="S1170" s="3">
        <f t="shared" si="114"/>
        <v>-7</v>
      </c>
    </row>
    <row r="1171" spans="1:19" x14ac:dyDescent="0.35">
      <c r="A1171" s="1">
        <v>45753</v>
      </c>
      <c r="B1171" t="s">
        <v>22</v>
      </c>
      <c r="C1171" t="s">
        <v>52</v>
      </c>
      <c r="D1171">
        <v>109</v>
      </c>
      <c r="E1171" t="s">
        <v>67</v>
      </c>
      <c r="F1171">
        <v>120</v>
      </c>
      <c r="G1171" t="s">
        <v>69</v>
      </c>
      <c r="I1171">
        <v>17928</v>
      </c>
      <c r="J1171" t="s">
        <v>82</v>
      </c>
      <c r="K1171" t="s">
        <v>147</v>
      </c>
      <c r="M1171" t="str">
        <f>Table1[[#This Row],[Winner]]&amp;"/"&amp;Table1[[#This Row],[Lost]]</f>
        <v>Portland Trail Blazers/San Antonio Spurs</v>
      </c>
      <c r="N1171" t="str">
        <f t="shared" si="109"/>
        <v>Portland Trail Blazers</v>
      </c>
      <c r="O1171">
        <f t="shared" si="110"/>
        <v>120</v>
      </c>
      <c r="P1171" s="8">
        <f t="shared" si="111"/>
        <v>11</v>
      </c>
      <c r="Q1171" t="str">
        <f t="shared" si="112"/>
        <v>San Antonio Spurs</v>
      </c>
      <c r="R1171">
        <f t="shared" si="113"/>
        <v>109</v>
      </c>
      <c r="S1171" s="3">
        <f t="shared" si="114"/>
        <v>-11</v>
      </c>
    </row>
    <row r="1172" spans="1:19" x14ac:dyDescent="0.35">
      <c r="A1172" s="1">
        <v>45753</v>
      </c>
      <c r="B1172" t="s">
        <v>14</v>
      </c>
      <c r="C1172" t="s">
        <v>49</v>
      </c>
      <c r="D1172">
        <v>98</v>
      </c>
      <c r="E1172" t="s">
        <v>39</v>
      </c>
      <c r="F1172">
        <v>112</v>
      </c>
      <c r="G1172" t="s">
        <v>69</v>
      </c>
      <c r="I1172">
        <v>19812</v>
      </c>
      <c r="J1172" t="s">
        <v>109</v>
      </c>
      <c r="K1172" t="s">
        <v>154</v>
      </c>
      <c r="M1172" t="str">
        <f>Table1[[#This Row],[Winner]]&amp;"/"&amp;Table1[[#This Row],[Lost]]</f>
        <v>New York Knicks/Phoenix Suns</v>
      </c>
      <c r="N1172" t="str">
        <f t="shared" si="109"/>
        <v>New York Knicks</v>
      </c>
      <c r="O1172">
        <f t="shared" si="110"/>
        <v>112</v>
      </c>
      <c r="P1172" s="8">
        <f t="shared" si="111"/>
        <v>14</v>
      </c>
      <c r="Q1172" t="str">
        <f t="shared" si="112"/>
        <v>Phoenix Suns</v>
      </c>
      <c r="R1172">
        <f t="shared" si="113"/>
        <v>98</v>
      </c>
      <c r="S1172" s="3">
        <f t="shared" si="114"/>
        <v>-14</v>
      </c>
    </row>
    <row r="1173" spans="1:19" x14ac:dyDescent="0.35">
      <c r="A1173" s="1">
        <v>45753</v>
      </c>
      <c r="B1173" t="s">
        <v>15</v>
      </c>
      <c r="C1173" t="s">
        <v>41</v>
      </c>
      <c r="D1173">
        <v>125</v>
      </c>
      <c r="E1173" t="s">
        <v>65</v>
      </c>
      <c r="F1173">
        <v>120</v>
      </c>
      <c r="G1173" t="s">
        <v>69</v>
      </c>
      <c r="I1173">
        <v>19932</v>
      </c>
      <c r="J1173" t="s">
        <v>90</v>
      </c>
      <c r="K1173" t="s">
        <v>151</v>
      </c>
      <c r="M1173" t="str">
        <f>Table1[[#This Row],[Winner]]&amp;"/"&amp;Table1[[#This Row],[Lost]]</f>
        <v>Indiana Pacers/Denver Nuggets</v>
      </c>
      <c r="N1173" t="str">
        <f t="shared" si="109"/>
        <v>Indiana Pacers</v>
      </c>
      <c r="O1173">
        <f t="shared" si="110"/>
        <v>125</v>
      </c>
      <c r="P1173" s="8">
        <f t="shared" si="111"/>
        <v>5</v>
      </c>
      <c r="Q1173" t="str">
        <f t="shared" si="112"/>
        <v>Denver Nuggets</v>
      </c>
      <c r="R1173">
        <f t="shared" si="113"/>
        <v>120</v>
      </c>
      <c r="S1173" s="3">
        <f t="shared" si="114"/>
        <v>-5</v>
      </c>
    </row>
    <row r="1174" spans="1:19" x14ac:dyDescent="0.35">
      <c r="A1174" s="1">
        <v>45753</v>
      </c>
      <c r="B1174" t="s">
        <v>19</v>
      </c>
      <c r="C1174" t="s">
        <v>60</v>
      </c>
      <c r="D1174">
        <v>106</v>
      </c>
      <c r="E1174" t="s">
        <v>50</v>
      </c>
      <c r="F1174">
        <v>96</v>
      </c>
      <c r="G1174" t="s">
        <v>69</v>
      </c>
      <c r="I1174">
        <v>18064</v>
      </c>
      <c r="J1174" t="s">
        <v>109</v>
      </c>
      <c r="K1174" t="s">
        <v>165</v>
      </c>
      <c r="M1174" t="str">
        <f>Table1[[#This Row],[Winner]]&amp;"/"&amp;Table1[[#This Row],[Lost]]</f>
        <v>Houston Rockets/Golden State Warriors</v>
      </c>
      <c r="N1174" t="str">
        <f t="shared" si="109"/>
        <v>Houston Rockets</v>
      </c>
      <c r="O1174">
        <f t="shared" si="110"/>
        <v>106</v>
      </c>
      <c r="P1174" s="8">
        <f t="shared" si="111"/>
        <v>10</v>
      </c>
      <c r="Q1174" t="str">
        <f t="shared" si="112"/>
        <v>Golden State Warriors</v>
      </c>
      <c r="R1174">
        <f t="shared" si="113"/>
        <v>96</v>
      </c>
      <c r="S1174" s="3">
        <f t="shared" si="114"/>
        <v>-10</v>
      </c>
    </row>
    <row r="1175" spans="1:19" x14ac:dyDescent="0.35">
      <c r="A1175" s="1">
        <v>45753</v>
      </c>
      <c r="B1175" t="s">
        <v>19</v>
      </c>
      <c r="C1175" t="s">
        <v>44</v>
      </c>
      <c r="D1175">
        <v>111</v>
      </c>
      <c r="E1175" t="s">
        <v>56</v>
      </c>
      <c r="F1175">
        <v>107</v>
      </c>
      <c r="G1175" t="s">
        <v>69</v>
      </c>
      <c r="I1175">
        <v>17561</v>
      </c>
      <c r="J1175" t="s">
        <v>112</v>
      </c>
      <c r="K1175" t="s">
        <v>144</v>
      </c>
      <c r="M1175" t="str">
        <f>Table1[[#This Row],[Winner]]&amp;"/"&amp;Table1[[#This Row],[Lost]]</f>
        <v>Milwaukee Bucks/New Orleans Pelicans</v>
      </c>
      <c r="N1175" t="str">
        <f t="shared" si="109"/>
        <v>Milwaukee Bucks</v>
      </c>
      <c r="O1175">
        <f t="shared" si="110"/>
        <v>111</v>
      </c>
      <c r="P1175" s="8">
        <f t="shared" si="111"/>
        <v>4</v>
      </c>
      <c r="Q1175" t="str">
        <f t="shared" si="112"/>
        <v>New Orleans Pelicans</v>
      </c>
      <c r="R1175">
        <f t="shared" si="113"/>
        <v>107</v>
      </c>
      <c r="S1175" s="3">
        <f t="shared" si="114"/>
        <v>-4</v>
      </c>
    </row>
    <row r="1176" spans="1:19" x14ac:dyDescent="0.35">
      <c r="A1176" s="1">
        <v>45754</v>
      </c>
      <c r="B1176" t="s">
        <v>14</v>
      </c>
      <c r="C1176" t="s">
        <v>62</v>
      </c>
      <c r="D1176">
        <v>127</v>
      </c>
      <c r="E1176" t="s">
        <v>55</v>
      </c>
      <c r="F1176">
        <v>117</v>
      </c>
      <c r="G1176" t="s">
        <v>69</v>
      </c>
      <c r="I1176">
        <v>19208</v>
      </c>
      <c r="J1176" t="s">
        <v>97</v>
      </c>
      <c r="K1176" t="s">
        <v>138</v>
      </c>
      <c r="M1176" t="str">
        <f>Table1[[#This Row],[Winner]]&amp;"/"&amp;Table1[[#This Row],[Lost]]</f>
        <v>Sacramento Kings/Detroit Pistons</v>
      </c>
      <c r="N1176" t="str">
        <f t="shared" si="109"/>
        <v>Sacramento Kings</v>
      </c>
      <c r="O1176">
        <f t="shared" si="110"/>
        <v>127</v>
      </c>
      <c r="P1176" s="8">
        <f t="shared" si="111"/>
        <v>10</v>
      </c>
      <c r="Q1176" t="str">
        <f t="shared" si="112"/>
        <v>Detroit Pistons</v>
      </c>
      <c r="R1176">
        <f t="shared" si="113"/>
        <v>117</v>
      </c>
      <c r="S1176" s="3">
        <f t="shared" si="114"/>
        <v>-10</v>
      </c>
    </row>
    <row r="1177" spans="1:19" x14ac:dyDescent="0.35">
      <c r="A1177" s="1">
        <v>45754</v>
      </c>
      <c r="B1177" t="s">
        <v>12</v>
      </c>
      <c r="C1177" t="s">
        <v>54</v>
      </c>
      <c r="D1177">
        <v>105</v>
      </c>
      <c r="E1177" t="s">
        <v>58</v>
      </c>
      <c r="F1177">
        <v>117</v>
      </c>
      <c r="G1177" t="s">
        <v>69</v>
      </c>
      <c r="I1177">
        <v>19700</v>
      </c>
      <c r="J1177" t="s">
        <v>112</v>
      </c>
      <c r="K1177" t="s">
        <v>140</v>
      </c>
      <c r="M1177" t="str">
        <f>Table1[[#This Row],[Winner]]&amp;"/"&amp;Table1[[#This Row],[Lost]]</f>
        <v>Miami Heat/Philadelphia 76ers</v>
      </c>
      <c r="N1177" t="str">
        <f t="shared" si="109"/>
        <v>Miami Heat</v>
      </c>
      <c r="O1177">
        <f t="shared" si="110"/>
        <v>117</v>
      </c>
      <c r="P1177" s="8">
        <f t="shared" si="111"/>
        <v>12</v>
      </c>
      <c r="Q1177" t="str">
        <f t="shared" si="112"/>
        <v>Philadelphia 76ers</v>
      </c>
      <c r="R1177">
        <f t="shared" si="113"/>
        <v>105</v>
      </c>
      <c r="S1177" s="3">
        <f t="shared" si="114"/>
        <v>-12</v>
      </c>
    </row>
    <row r="1178" spans="1:19" x14ac:dyDescent="0.35">
      <c r="A1178" s="1">
        <v>45755</v>
      </c>
      <c r="B1178" t="s">
        <v>14</v>
      </c>
      <c r="C1178" t="s">
        <v>48</v>
      </c>
      <c r="D1178">
        <v>124</v>
      </c>
      <c r="E1178" t="s">
        <v>46</v>
      </c>
      <c r="F1178">
        <v>100</v>
      </c>
      <c r="G1178" t="s">
        <v>69</v>
      </c>
      <c r="I1178">
        <v>17125</v>
      </c>
      <c r="J1178" t="s">
        <v>114</v>
      </c>
      <c r="K1178" t="s">
        <v>156</v>
      </c>
      <c r="M1178" t="str">
        <f>Table1[[#This Row],[Winner]]&amp;"/"&amp;Table1[[#This Row],[Lost]]</f>
        <v>Memphis Grizzlies/Charlotte Hornets</v>
      </c>
      <c r="N1178" t="str">
        <f t="shared" si="109"/>
        <v>Memphis Grizzlies</v>
      </c>
      <c r="O1178">
        <f t="shared" si="110"/>
        <v>124</v>
      </c>
      <c r="P1178" s="8">
        <f t="shared" si="111"/>
        <v>24</v>
      </c>
      <c r="Q1178" t="str">
        <f t="shared" si="112"/>
        <v>Charlotte Hornets</v>
      </c>
      <c r="R1178">
        <f t="shared" si="113"/>
        <v>100</v>
      </c>
      <c r="S1178" s="3">
        <f t="shared" si="114"/>
        <v>-24</v>
      </c>
    </row>
    <row r="1179" spans="1:19" x14ac:dyDescent="0.35">
      <c r="A1179" s="1">
        <v>45755</v>
      </c>
      <c r="B1179" t="s">
        <v>14</v>
      </c>
      <c r="C1179" t="s">
        <v>47</v>
      </c>
      <c r="D1179">
        <v>113</v>
      </c>
      <c r="E1179" t="s">
        <v>45</v>
      </c>
      <c r="F1179">
        <v>135</v>
      </c>
      <c r="G1179" t="s">
        <v>69</v>
      </c>
      <c r="I1179">
        <v>19432</v>
      </c>
      <c r="J1179" t="s">
        <v>102</v>
      </c>
      <c r="K1179" t="s">
        <v>153</v>
      </c>
      <c r="M1179" t="str">
        <f>Table1[[#This Row],[Winner]]&amp;"/"&amp;Table1[[#This Row],[Lost]]</f>
        <v>Cleveland Cavaliers/Chicago Bulls</v>
      </c>
      <c r="N1179" t="str">
        <f t="shared" si="109"/>
        <v>Cleveland Cavaliers</v>
      </c>
      <c r="O1179">
        <f t="shared" si="110"/>
        <v>135</v>
      </c>
      <c r="P1179" s="8">
        <f t="shared" si="111"/>
        <v>22</v>
      </c>
      <c r="Q1179" t="str">
        <f t="shared" si="112"/>
        <v>Chicago Bulls</v>
      </c>
      <c r="R1179">
        <f t="shared" si="113"/>
        <v>113</v>
      </c>
      <c r="S1179" s="3">
        <f t="shared" si="114"/>
        <v>-22</v>
      </c>
    </row>
    <row r="1180" spans="1:19" x14ac:dyDescent="0.35">
      <c r="A1180" s="1">
        <v>45755</v>
      </c>
      <c r="B1180" t="s">
        <v>14</v>
      </c>
      <c r="C1180" t="s">
        <v>64</v>
      </c>
      <c r="D1180">
        <v>98</v>
      </c>
      <c r="E1180" t="s">
        <v>41</v>
      </c>
      <c r="F1180">
        <v>104</v>
      </c>
      <c r="G1180" t="s">
        <v>69</v>
      </c>
      <c r="I1180">
        <v>16144</v>
      </c>
      <c r="J1180" t="s">
        <v>89</v>
      </c>
      <c r="K1180" t="s">
        <v>162</v>
      </c>
      <c r="M1180" t="str">
        <f>Table1[[#This Row],[Winner]]&amp;"/"&amp;Table1[[#This Row],[Lost]]</f>
        <v>Indiana Pacers/Washington Wizards</v>
      </c>
      <c r="N1180" t="str">
        <f t="shared" si="109"/>
        <v>Indiana Pacers</v>
      </c>
      <c r="O1180">
        <f t="shared" si="110"/>
        <v>104</v>
      </c>
      <c r="P1180" s="8">
        <f t="shared" si="111"/>
        <v>6</v>
      </c>
      <c r="Q1180" t="str">
        <f t="shared" si="112"/>
        <v>Washington Wizards</v>
      </c>
      <c r="R1180">
        <f t="shared" si="113"/>
        <v>98</v>
      </c>
      <c r="S1180" s="3">
        <f t="shared" si="114"/>
        <v>-6</v>
      </c>
    </row>
    <row r="1181" spans="1:19" x14ac:dyDescent="0.35">
      <c r="A1181" s="1">
        <v>45755</v>
      </c>
      <c r="B1181" t="s">
        <v>14</v>
      </c>
      <c r="C1181" t="s">
        <v>63</v>
      </c>
      <c r="D1181">
        <v>112</v>
      </c>
      <c r="E1181" t="s">
        <v>43</v>
      </c>
      <c r="F1181">
        <v>119</v>
      </c>
      <c r="G1181" t="s">
        <v>69</v>
      </c>
      <c r="I1181">
        <v>18846</v>
      </c>
      <c r="J1181" t="s">
        <v>87</v>
      </c>
      <c r="K1181" t="s">
        <v>152</v>
      </c>
      <c r="M1181" t="str">
        <f>Table1[[#This Row],[Winner]]&amp;"/"&amp;Table1[[#This Row],[Lost]]</f>
        <v>Orlando Magic/Atlanta Hawks</v>
      </c>
      <c r="N1181" t="str">
        <f t="shared" si="109"/>
        <v>Orlando Magic</v>
      </c>
      <c r="O1181">
        <f t="shared" si="110"/>
        <v>119</v>
      </c>
      <c r="P1181" s="8">
        <f t="shared" si="111"/>
        <v>7</v>
      </c>
      <c r="Q1181" t="str">
        <f t="shared" si="112"/>
        <v>Atlanta Hawks</v>
      </c>
      <c r="R1181">
        <f t="shared" si="113"/>
        <v>112</v>
      </c>
      <c r="S1181" s="3">
        <f t="shared" si="114"/>
        <v>-7</v>
      </c>
    </row>
    <row r="1182" spans="1:19" x14ac:dyDescent="0.35">
      <c r="A1182" s="1">
        <v>45755</v>
      </c>
      <c r="B1182" t="s">
        <v>12</v>
      </c>
      <c r="C1182" t="s">
        <v>56</v>
      </c>
      <c r="D1182">
        <v>114</v>
      </c>
      <c r="E1182" t="s">
        <v>42</v>
      </c>
      <c r="F1182">
        <v>119</v>
      </c>
      <c r="G1182" t="s">
        <v>69</v>
      </c>
      <c r="I1182">
        <v>16407</v>
      </c>
      <c r="J1182" t="s">
        <v>80</v>
      </c>
      <c r="K1182" t="s">
        <v>163</v>
      </c>
      <c r="M1182" t="str">
        <f>Table1[[#This Row],[Winner]]&amp;"/"&amp;Table1[[#This Row],[Lost]]</f>
        <v>Brooklyn Nets/New Orleans Pelicans</v>
      </c>
      <c r="N1182" t="str">
        <f t="shared" si="109"/>
        <v>Brooklyn Nets</v>
      </c>
      <c r="O1182">
        <f t="shared" si="110"/>
        <v>119</v>
      </c>
      <c r="P1182" s="8">
        <f t="shared" si="111"/>
        <v>5</v>
      </c>
      <c r="Q1182" t="str">
        <f t="shared" si="112"/>
        <v>New Orleans Pelicans</v>
      </c>
      <c r="R1182">
        <f t="shared" si="113"/>
        <v>114</v>
      </c>
      <c r="S1182" s="3">
        <f t="shared" si="114"/>
        <v>-5</v>
      </c>
    </row>
    <row r="1183" spans="1:19" x14ac:dyDescent="0.35">
      <c r="A1183" s="1">
        <v>45755</v>
      </c>
      <c r="B1183" t="s">
        <v>12</v>
      </c>
      <c r="C1183" t="s">
        <v>51</v>
      </c>
      <c r="D1183">
        <v>119</v>
      </c>
      <c r="E1183" t="s">
        <v>39</v>
      </c>
      <c r="F1183">
        <v>117</v>
      </c>
      <c r="G1183" t="s">
        <v>69</v>
      </c>
      <c r="H1183" t="s">
        <v>70</v>
      </c>
      <c r="I1183">
        <v>19812</v>
      </c>
      <c r="J1183" t="s">
        <v>121</v>
      </c>
      <c r="K1183" t="s">
        <v>154</v>
      </c>
      <c r="M1183" t="str">
        <f>Table1[[#This Row],[Winner]]&amp;"/"&amp;Table1[[#This Row],[Lost]]</f>
        <v>Boston Celtics/New York Knicks</v>
      </c>
      <c r="N1183" t="str">
        <f t="shared" si="109"/>
        <v>Boston Celtics</v>
      </c>
      <c r="O1183">
        <f t="shared" si="110"/>
        <v>119</v>
      </c>
      <c r="P1183" s="8">
        <f t="shared" si="111"/>
        <v>2</v>
      </c>
      <c r="Q1183" t="str">
        <f t="shared" si="112"/>
        <v>New York Knicks</v>
      </c>
      <c r="R1183">
        <f t="shared" si="113"/>
        <v>117</v>
      </c>
      <c r="S1183" s="3">
        <f t="shared" si="114"/>
        <v>-2</v>
      </c>
    </row>
    <row r="1184" spans="1:19" x14ac:dyDescent="0.35">
      <c r="A1184" s="1">
        <v>45755</v>
      </c>
      <c r="B1184" t="s">
        <v>15</v>
      </c>
      <c r="C1184" t="s">
        <v>40</v>
      </c>
      <c r="D1184">
        <v>103</v>
      </c>
      <c r="E1184" t="s">
        <v>44</v>
      </c>
      <c r="F1184">
        <v>110</v>
      </c>
      <c r="G1184" t="s">
        <v>69</v>
      </c>
      <c r="I1184">
        <v>17341</v>
      </c>
      <c r="J1184" t="s">
        <v>82</v>
      </c>
      <c r="K1184" t="s">
        <v>155</v>
      </c>
      <c r="M1184" t="str">
        <f>Table1[[#This Row],[Winner]]&amp;"/"&amp;Table1[[#This Row],[Lost]]</f>
        <v>Milwaukee Bucks/Minnesota Timberwolves</v>
      </c>
      <c r="N1184" t="str">
        <f t="shared" si="109"/>
        <v>Milwaukee Bucks</v>
      </c>
      <c r="O1184">
        <f t="shared" si="110"/>
        <v>110</v>
      </c>
      <c r="P1184" s="8">
        <f t="shared" si="111"/>
        <v>7</v>
      </c>
      <c r="Q1184" t="str">
        <f t="shared" si="112"/>
        <v>Minnesota Timberwolves</v>
      </c>
      <c r="R1184">
        <f t="shared" si="113"/>
        <v>103</v>
      </c>
      <c r="S1184" s="3">
        <f t="shared" si="114"/>
        <v>-7</v>
      </c>
    </row>
    <row r="1185" spans="1:19" x14ac:dyDescent="0.35">
      <c r="A1185" s="1">
        <v>45755</v>
      </c>
      <c r="B1185" t="s">
        <v>15</v>
      </c>
      <c r="C1185" t="s">
        <v>68</v>
      </c>
      <c r="D1185">
        <v>120</v>
      </c>
      <c r="E1185" t="s">
        <v>53</v>
      </c>
      <c r="F1185">
        <v>136</v>
      </c>
      <c r="G1185" t="s">
        <v>69</v>
      </c>
      <c r="I1185">
        <v>18203</v>
      </c>
      <c r="J1185" t="s">
        <v>79</v>
      </c>
      <c r="K1185" t="s">
        <v>164</v>
      </c>
      <c r="M1185" t="str">
        <f>Table1[[#This Row],[Winner]]&amp;"/"&amp;Table1[[#This Row],[Lost]]</f>
        <v>Oklahoma City Thunder/Los Angeles Lakers</v>
      </c>
      <c r="N1185" t="str">
        <f t="shared" si="109"/>
        <v>Oklahoma City Thunder</v>
      </c>
      <c r="O1185">
        <f t="shared" si="110"/>
        <v>136</v>
      </c>
      <c r="P1185" s="8">
        <f t="shared" si="111"/>
        <v>16</v>
      </c>
      <c r="Q1185" t="str">
        <f t="shared" si="112"/>
        <v>Los Angeles Lakers</v>
      </c>
      <c r="R1185">
        <f t="shared" si="113"/>
        <v>120</v>
      </c>
      <c r="S1185" s="3">
        <f t="shared" si="114"/>
        <v>-16</v>
      </c>
    </row>
    <row r="1186" spans="1:19" x14ac:dyDescent="0.35">
      <c r="A1186" s="1">
        <v>45755</v>
      </c>
      <c r="B1186" t="s">
        <v>13</v>
      </c>
      <c r="C1186" t="s">
        <v>50</v>
      </c>
      <c r="D1186">
        <v>133</v>
      </c>
      <c r="E1186" t="s">
        <v>49</v>
      </c>
      <c r="F1186">
        <v>95</v>
      </c>
      <c r="G1186" t="s">
        <v>69</v>
      </c>
      <c r="I1186">
        <v>17071</v>
      </c>
      <c r="J1186" t="s">
        <v>92</v>
      </c>
      <c r="K1186" t="s">
        <v>161</v>
      </c>
      <c r="M1186" t="str">
        <f>Table1[[#This Row],[Winner]]&amp;"/"&amp;Table1[[#This Row],[Lost]]</f>
        <v>Golden State Warriors/Phoenix Suns</v>
      </c>
      <c r="N1186" t="str">
        <f t="shared" si="109"/>
        <v>Golden State Warriors</v>
      </c>
      <c r="O1186">
        <f t="shared" si="110"/>
        <v>133</v>
      </c>
      <c r="P1186" s="8">
        <f t="shared" si="111"/>
        <v>38</v>
      </c>
      <c r="Q1186" t="str">
        <f t="shared" si="112"/>
        <v>Phoenix Suns</v>
      </c>
      <c r="R1186">
        <f t="shared" si="113"/>
        <v>95</v>
      </c>
      <c r="S1186" s="3">
        <f t="shared" si="114"/>
        <v>-38</v>
      </c>
    </row>
    <row r="1187" spans="1:19" x14ac:dyDescent="0.35">
      <c r="A1187" s="1">
        <v>45755</v>
      </c>
      <c r="B1187" t="s">
        <v>20</v>
      </c>
      <c r="C1187" t="s">
        <v>52</v>
      </c>
      <c r="D1187">
        <v>117</v>
      </c>
      <c r="E1187" t="s">
        <v>57</v>
      </c>
      <c r="F1187">
        <v>122</v>
      </c>
      <c r="G1187" t="s">
        <v>69</v>
      </c>
      <c r="I1187">
        <v>17927</v>
      </c>
      <c r="J1187" t="s">
        <v>112</v>
      </c>
      <c r="K1187" t="s">
        <v>146</v>
      </c>
      <c r="M1187" t="str">
        <f>Table1[[#This Row],[Winner]]&amp;"/"&amp;Table1[[#This Row],[Lost]]</f>
        <v>Los Angeles Clippers/San Antonio Spurs</v>
      </c>
      <c r="N1187" t="str">
        <f t="shared" si="109"/>
        <v>Los Angeles Clippers</v>
      </c>
      <c r="O1187">
        <f t="shared" si="110"/>
        <v>122</v>
      </c>
      <c r="P1187" s="8">
        <f t="shared" si="111"/>
        <v>5</v>
      </c>
      <c r="Q1187" t="str">
        <f t="shared" si="112"/>
        <v>San Antonio Spurs</v>
      </c>
      <c r="R1187">
        <f t="shared" si="113"/>
        <v>117</v>
      </c>
      <c r="S1187" s="3">
        <f t="shared" si="114"/>
        <v>-5</v>
      </c>
    </row>
    <row r="1188" spans="1:19" x14ac:dyDescent="0.35">
      <c r="A1188" s="1">
        <v>45756</v>
      </c>
      <c r="B1188" t="s">
        <v>14</v>
      </c>
      <c r="C1188" t="s">
        <v>51</v>
      </c>
      <c r="D1188">
        <v>76</v>
      </c>
      <c r="E1188" t="s">
        <v>43</v>
      </c>
      <c r="F1188">
        <v>96</v>
      </c>
      <c r="G1188" t="s">
        <v>69</v>
      </c>
      <c r="I1188">
        <v>19128</v>
      </c>
      <c r="J1188" t="s">
        <v>135</v>
      </c>
      <c r="K1188" t="s">
        <v>152</v>
      </c>
      <c r="M1188" t="str">
        <f>Table1[[#This Row],[Winner]]&amp;"/"&amp;Table1[[#This Row],[Lost]]</f>
        <v>Orlando Magic/Boston Celtics</v>
      </c>
      <c r="N1188" t="str">
        <f t="shared" si="109"/>
        <v>Orlando Magic</v>
      </c>
      <c r="O1188">
        <f t="shared" si="110"/>
        <v>96</v>
      </c>
      <c r="P1188" s="8">
        <f t="shared" si="111"/>
        <v>20</v>
      </c>
      <c r="Q1188" t="str">
        <f t="shared" si="112"/>
        <v>Boston Celtics</v>
      </c>
      <c r="R1188">
        <f t="shared" si="113"/>
        <v>76</v>
      </c>
      <c r="S1188" s="3">
        <f t="shared" si="114"/>
        <v>-20</v>
      </c>
    </row>
    <row r="1189" spans="1:19" x14ac:dyDescent="0.35">
      <c r="A1189" s="1">
        <v>45756</v>
      </c>
      <c r="B1189" t="s">
        <v>14</v>
      </c>
      <c r="C1189" t="s">
        <v>54</v>
      </c>
      <c r="D1189">
        <v>122</v>
      </c>
      <c r="E1189" t="s">
        <v>64</v>
      </c>
      <c r="F1189">
        <v>103</v>
      </c>
      <c r="G1189" t="s">
        <v>69</v>
      </c>
      <c r="I1189">
        <v>17222</v>
      </c>
      <c r="J1189" t="s">
        <v>90</v>
      </c>
      <c r="K1189" t="s">
        <v>148</v>
      </c>
      <c r="M1189" t="str">
        <f>Table1[[#This Row],[Winner]]&amp;"/"&amp;Table1[[#This Row],[Lost]]</f>
        <v>Philadelphia 76ers/Washington Wizards</v>
      </c>
      <c r="N1189" t="str">
        <f t="shared" si="109"/>
        <v>Philadelphia 76ers</v>
      </c>
      <c r="O1189">
        <f t="shared" si="110"/>
        <v>122</v>
      </c>
      <c r="P1189" s="8">
        <f t="shared" si="111"/>
        <v>19</v>
      </c>
      <c r="Q1189" t="str">
        <f t="shared" si="112"/>
        <v>Washington Wizards</v>
      </c>
      <c r="R1189">
        <f t="shared" si="113"/>
        <v>103</v>
      </c>
      <c r="S1189" s="3">
        <f t="shared" si="114"/>
        <v>-19</v>
      </c>
    </row>
    <row r="1190" spans="1:19" x14ac:dyDescent="0.35">
      <c r="A1190" s="1">
        <v>45756</v>
      </c>
      <c r="B1190" t="s">
        <v>12</v>
      </c>
      <c r="C1190" t="s">
        <v>68</v>
      </c>
      <c r="D1190">
        <v>112</v>
      </c>
      <c r="E1190" t="s">
        <v>61</v>
      </c>
      <c r="F1190">
        <v>97</v>
      </c>
      <c r="G1190" t="s">
        <v>69</v>
      </c>
      <c r="I1190">
        <v>20841</v>
      </c>
      <c r="J1190" t="s">
        <v>82</v>
      </c>
      <c r="K1190" t="s">
        <v>149</v>
      </c>
      <c r="M1190" t="str">
        <f>Table1[[#This Row],[Winner]]&amp;"/"&amp;Table1[[#This Row],[Lost]]</f>
        <v>Los Angeles Lakers/Dallas Mavericks</v>
      </c>
      <c r="N1190" t="str">
        <f t="shared" si="109"/>
        <v>Los Angeles Lakers</v>
      </c>
      <c r="O1190">
        <f t="shared" si="110"/>
        <v>112</v>
      </c>
      <c r="P1190" s="8">
        <f t="shared" si="111"/>
        <v>15</v>
      </c>
      <c r="Q1190" t="str">
        <f t="shared" si="112"/>
        <v>Dallas Mavericks</v>
      </c>
      <c r="R1190">
        <f t="shared" si="113"/>
        <v>97</v>
      </c>
      <c r="S1190" s="3">
        <f t="shared" si="114"/>
        <v>-15</v>
      </c>
    </row>
    <row r="1191" spans="1:19" x14ac:dyDescent="0.35">
      <c r="A1191" s="1">
        <v>45756</v>
      </c>
      <c r="B1191" t="s">
        <v>12</v>
      </c>
      <c r="C1191" t="s">
        <v>46</v>
      </c>
      <c r="D1191">
        <v>96</v>
      </c>
      <c r="E1191" t="s">
        <v>59</v>
      </c>
      <c r="F1191">
        <v>126</v>
      </c>
      <c r="G1191" t="s">
        <v>69</v>
      </c>
      <c r="I1191">
        <v>19800</v>
      </c>
      <c r="J1191" t="s">
        <v>122</v>
      </c>
      <c r="K1191" t="s">
        <v>142</v>
      </c>
      <c r="M1191" t="str">
        <f>Table1[[#This Row],[Winner]]&amp;"/"&amp;Table1[[#This Row],[Lost]]</f>
        <v>Toronto Raptors/Charlotte Hornets</v>
      </c>
      <c r="N1191" t="str">
        <f t="shared" si="109"/>
        <v>Toronto Raptors</v>
      </c>
      <c r="O1191">
        <f t="shared" si="110"/>
        <v>126</v>
      </c>
      <c r="P1191" s="8">
        <f t="shared" si="111"/>
        <v>30</v>
      </c>
      <c r="Q1191" t="str">
        <f t="shared" si="112"/>
        <v>Charlotte Hornets</v>
      </c>
      <c r="R1191">
        <f t="shared" si="113"/>
        <v>96</v>
      </c>
      <c r="S1191" s="3">
        <f t="shared" si="114"/>
        <v>-30</v>
      </c>
    </row>
    <row r="1192" spans="1:19" x14ac:dyDescent="0.35">
      <c r="A1192" s="1">
        <v>45756</v>
      </c>
      <c r="B1192" t="s">
        <v>15</v>
      </c>
      <c r="C1192" t="s">
        <v>58</v>
      </c>
      <c r="D1192">
        <v>111</v>
      </c>
      <c r="E1192" t="s">
        <v>47</v>
      </c>
      <c r="F1192">
        <v>119</v>
      </c>
      <c r="G1192" t="s">
        <v>69</v>
      </c>
      <c r="I1192">
        <v>20509</v>
      </c>
      <c r="J1192" t="s">
        <v>92</v>
      </c>
      <c r="K1192" t="s">
        <v>159</v>
      </c>
      <c r="M1192" t="str">
        <f>Table1[[#This Row],[Winner]]&amp;"/"&amp;Table1[[#This Row],[Lost]]</f>
        <v>Chicago Bulls/Miami Heat</v>
      </c>
      <c r="N1192" t="str">
        <f t="shared" si="109"/>
        <v>Chicago Bulls</v>
      </c>
      <c r="O1192">
        <f t="shared" si="110"/>
        <v>119</v>
      </c>
      <c r="P1192" s="8">
        <f t="shared" si="111"/>
        <v>8</v>
      </c>
      <c r="Q1192" t="str">
        <f t="shared" si="112"/>
        <v>Miami Heat</v>
      </c>
      <c r="R1192">
        <f t="shared" si="113"/>
        <v>111</v>
      </c>
      <c r="S1192" s="3">
        <f t="shared" si="114"/>
        <v>-8</v>
      </c>
    </row>
    <row r="1193" spans="1:19" x14ac:dyDescent="0.35">
      <c r="A1193" s="1">
        <v>45756</v>
      </c>
      <c r="B1193" t="s">
        <v>16</v>
      </c>
      <c r="C1193" t="s">
        <v>67</v>
      </c>
      <c r="D1193">
        <v>126</v>
      </c>
      <c r="E1193" t="s">
        <v>66</v>
      </c>
      <c r="F1193">
        <v>133</v>
      </c>
      <c r="G1193" t="s">
        <v>69</v>
      </c>
      <c r="H1193" t="s">
        <v>70</v>
      </c>
      <c r="I1193">
        <v>18175</v>
      </c>
      <c r="J1193" t="s">
        <v>77</v>
      </c>
      <c r="K1193" t="s">
        <v>145</v>
      </c>
      <c r="M1193" t="str">
        <f>Table1[[#This Row],[Winner]]&amp;"/"&amp;Table1[[#This Row],[Lost]]</f>
        <v>Utah Jazz/Portland Trail Blazers</v>
      </c>
      <c r="N1193" t="str">
        <f t="shared" si="109"/>
        <v>Utah Jazz</v>
      </c>
      <c r="O1193">
        <f t="shared" si="110"/>
        <v>133</v>
      </c>
      <c r="P1193" s="8">
        <f t="shared" si="111"/>
        <v>7</v>
      </c>
      <c r="Q1193" t="str">
        <f t="shared" si="112"/>
        <v>Portland Trail Blazers</v>
      </c>
      <c r="R1193">
        <f t="shared" si="113"/>
        <v>126</v>
      </c>
      <c r="S1193" s="3">
        <f t="shared" si="114"/>
        <v>-7</v>
      </c>
    </row>
    <row r="1194" spans="1:19" x14ac:dyDescent="0.35">
      <c r="A1194" s="1">
        <v>45756</v>
      </c>
      <c r="B1194" t="s">
        <v>13</v>
      </c>
      <c r="C1194" t="s">
        <v>52</v>
      </c>
      <c r="D1194">
        <v>114</v>
      </c>
      <c r="E1194" t="s">
        <v>50</v>
      </c>
      <c r="F1194">
        <v>111</v>
      </c>
      <c r="G1194" t="s">
        <v>69</v>
      </c>
      <c r="I1194">
        <v>18064</v>
      </c>
      <c r="J1194" t="s">
        <v>82</v>
      </c>
      <c r="K1194" t="s">
        <v>165</v>
      </c>
      <c r="M1194" t="str">
        <f>Table1[[#This Row],[Winner]]&amp;"/"&amp;Table1[[#This Row],[Lost]]</f>
        <v>San Antonio Spurs/Golden State Warriors</v>
      </c>
      <c r="N1194" t="str">
        <f t="shared" si="109"/>
        <v>San Antonio Spurs</v>
      </c>
      <c r="O1194">
        <f t="shared" si="110"/>
        <v>114</v>
      </c>
      <c r="P1194" s="8">
        <f t="shared" si="111"/>
        <v>3</v>
      </c>
      <c r="Q1194" t="str">
        <f t="shared" si="112"/>
        <v>Golden State Warriors</v>
      </c>
      <c r="R1194">
        <f t="shared" si="113"/>
        <v>111</v>
      </c>
      <c r="S1194" s="3">
        <f t="shared" si="114"/>
        <v>-3</v>
      </c>
    </row>
    <row r="1195" spans="1:19" x14ac:dyDescent="0.35">
      <c r="A1195" s="1">
        <v>45756</v>
      </c>
      <c r="B1195" t="s">
        <v>13</v>
      </c>
      <c r="C1195" t="s">
        <v>53</v>
      </c>
      <c r="D1195">
        <v>125</v>
      </c>
      <c r="E1195" t="s">
        <v>49</v>
      </c>
      <c r="F1195">
        <v>112</v>
      </c>
      <c r="G1195" t="s">
        <v>69</v>
      </c>
      <c r="I1195">
        <v>17071</v>
      </c>
      <c r="J1195" t="s">
        <v>91</v>
      </c>
      <c r="K1195" t="s">
        <v>161</v>
      </c>
      <c r="M1195" t="str">
        <f>Table1[[#This Row],[Winner]]&amp;"/"&amp;Table1[[#This Row],[Lost]]</f>
        <v>Oklahoma City Thunder/Phoenix Suns</v>
      </c>
      <c r="N1195" t="str">
        <f t="shared" si="109"/>
        <v>Oklahoma City Thunder</v>
      </c>
      <c r="O1195">
        <f t="shared" si="110"/>
        <v>125</v>
      </c>
      <c r="P1195" s="8">
        <f t="shared" si="111"/>
        <v>13</v>
      </c>
      <c r="Q1195" t="str">
        <f t="shared" si="112"/>
        <v>Phoenix Suns</v>
      </c>
      <c r="R1195">
        <f t="shared" si="113"/>
        <v>112</v>
      </c>
      <c r="S1195" s="3">
        <f t="shared" si="114"/>
        <v>-13</v>
      </c>
    </row>
    <row r="1196" spans="1:19" x14ac:dyDescent="0.35">
      <c r="A1196" s="1">
        <v>45756</v>
      </c>
      <c r="B1196" t="s">
        <v>13</v>
      </c>
      <c r="C1196" t="s">
        <v>65</v>
      </c>
      <c r="D1196">
        <v>124</v>
      </c>
      <c r="E1196" t="s">
        <v>62</v>
      </c>
      <c r="F1196">
        <v>116</v>
      </c>
      <c r="G1196" t="s">
        <v>69</v>
      </c>
      <c r="I1196">
        <v>16161</v>
      </c>
      <c r="J1196" t="s">
        <v>83</v>
      </c>
      <c r="K1196" t="s">
        <v>150</v>
      </c>
      <c r="M1196" t="str">
        <f>Table1[[#This Row],[Winner]]&amp;"/"&amp;Table1[[#This Row],[Lost]]</f>
        <v>Denver Nuggets/Sacramento Kings</v>
      </c>
      <c r="N1196" t="str">
        <f t="shared" si="109"/>
        <v>Denver Nuggets</v>
      </c>
      <c r="O1196">
        <f t="shared" si="110"/>
        <v>124</v>
      </c>
      <c r="P1196" s="8">
        <f t="shared" si="111"/>
        <v>8</v>
      </c>
      <c r="Q1196" t="str">
        <f t="shared" si="112"/>
        <v>Sacramento Kings</v>
      </c>
      <c r="R1196">
        <f t="shared" si="113"/>
        <v>116</v>
      </c>
      <c r="S1196" s="3">
        <f t="shared" si="114"/>
        <v>-8</v>
      </c>
    </row>
    <row r="1197" spans="1:19" x14ac:dyDescent="0.35">
      <c r="A1197" s="1">
        <v>45756</v>
      </c>
      <c r="B1197" t="s">
        <v>20</v>
      </c>
      <c r="C1197" t="s">
        <v>60</v>
      </c>
      <c r="D1197">
        <v>117</v>
      </c>
      <c r="E1197" t="s">
        <v>57</v>
      </c>
      <c r="F1197">
        <v>134</v>
      </c>
      <c r="G1197" t="s">
        <v>69</v>
      </c>
      <c r="I1197">
        <v>17927</v>
      </c>
      <c r="J1197" t="s">
        <v>98</v>
      </c>
      <c r="K1197" t="s">
        <v>146</v>
      </c>
      <c r="M1197" t="str">
        <f>Table1[[#This Row],[Winner]]&amp;"/"&amp;Table1[[#This Row],[Lost]]</f>
        <v>Los Angeles Clippers/Houston Rockets</v>
      </c>
      <c r="N1197" t="str">
        <f t="shared" si="109"/>
        <v>Los Angeles Clippers</v>
      </c>
      <c r="O1197">
        <f t="shared" si="110"/>
        <v>134</v>
      </c>
      <c r="P1197" s="8">
        <f t="shared" si="111"/>
        <v>17</v>
      </c>
      <c r="Q1197" t="str">
        <f t="shared" si="112"/>
        <v>Houston Rockets</v>
      </c>
      <c r="R1197">
        <f t="shared" si="113"/>
        <v>117</v>
      </c>
      <c r="S1197" s="3">
        <f t="shared" si="114"/>
        <v>-17</v>
      </c>
    </row>
    <row r="1198" spans="1:19" x14ac:dyDescent="0.35">
      <c r="A1198" s="1">
        <v>45757</v>
      </c>
      <c r="B1198" t="s">
        <v>14</v>
      </c>
      <c r="C1198" t="s">
        <v>39</v>
      </c>
      <c r="D1198">
        <v>106</v>
      </c>
      <c r="E1198" t="s">
        <v>55</v>
      </c>
      <c r="F1198">
        <v>115</v>
      </c>
      <c r="G1198" t="s">
        <v>69</v>
      </c>
      <c r="I1198">
        <v>20062</v>
      </c>
      <c r="J1198" t="s">
        <v>90</v>
      </c>
      <c r="K1198" t="s">
        <v>138</v>
      </c>
      <c r="M1198" t="str">
        <f>Table1[[#This Row],[Winner]]&amp;"/"&amp;Table1[[#This Row],[Lost]]</f>
        <v>Detroit Pistons/New York Knicks</v>
      </c>
      <c r="N1198" t="str">
        <f t="shared" si="109"/>
        <v>Detroit Pistons</v>
      </c>
      <c r="O1198">
        <f t="shared" si="110"/>
        <v>115</v>
      </c>
      <c r="P1198" s="8">
        <f t="shared" si="111"/>
        <v>9</v>
      </c>
      <c r="Q1198" t="str">
        <f t="shared" si="112"/>
        <v>New York Knicks</v>
      </c>
      <c r="R1198">
        <f t="shared" si="113"/>
        <v>106</v>
      </c>
      <c r="S1198" s="3">
        <f t="shared" si="114"/>
        <v>-9</v>
      </c>
    </row>
    <row r="1199" spans="1:19" x14ac:dyDescent="0.35">
      <c r="A1199" s="1">
        <v>45757</v>
      </c>
      <c r="B1199" t="s">
        <v>14</v>
      </c>
      <c r="C1199" t="s">
        <v>45</v>
      </c>
      <c r="D1199">
        <v>112</v>
      </c>
      <c r="E1199" t="s">
        <v>41</v>
      </c>
      <c r="F1199">
        <v>114</v>
      </c>
      <c r="G1199" t="s">
        <v>69</v>
      </c>
      <c r="I1199">
        <v>17020</v>
      </c>
      <c r="J1199" t="s">
        <v>87</v>
      </c>
      <c r="K1199" t="s">
        <v>162</v>
      </c>
      <c r="M1199" t="str">
        <f>Table1[[#This Row],[Winner]]&amp;"/"&amp;Table1[[#This Row],[Lost]]</f>
        <v>Indiana Pacers/Cleveland Cavaliers</v>
      </c>
      <c r="N1199" t="str">
        <f t="shared" si="109"/>
        <v>Indiana Pacers</v>
      </c>
      <c r="O1199">
        <f t="shared" si="110"/>
        <v>114</v>
      </c>
      <c r="P1199" s="8">
        <f t="shared" si="111"/>
        <v>2</v>
      </c>
      <c r="Q1199" t="str">
        <f t="shared" si="112"/>
        <v>Cleveland Cavaliers</v>
      </c>
      <c r="R1199">
        <f t="shared" si="113"/>
        <v>112</v>
      </c>
      <c r="S1199" s="3">
        <f t="shared" si="114"/>
        <v>-2</v>
      </c>
    </row>
    <row r="1200" spans="1:19" x14ac:dyDescent="0.35">
      <c r="A1200" s="1">
        <v>45757</v>
      </c>
      <c r="B1200" t="s">
        <v>12</v>
      </c>
      <c r="C1200" t="s">
        <v>63</v>
      </c>
      <c r="D1200">
        <v>133</v>
      </c>
      <c r="E1200" t="s">
        <v>42</v>
      </c>
      <c r="F1200">
        <v>109</v>
      </c>
      <c r="G1200" t="s">
        <v>69</v>
      </c>
      <c r="I1200">
        <v>17926</v>
      </c>
      <c r="J1200" t="s">
        <v>99</v>
      </c>
      <c r="K1200" t="s">
        <v>163</v>
      </c>
      <c r="M1200" t="str">
        <f>Table1[[#This Row],[Winner]]&amp;"/"&amp;Table1[[#This Row],[Lost]]</f>
        <v>Atlanta Hawks/Brooklyn Nets</v>
      </c>
      <c r="N1200" t="str">
        <f t="shared" si="109"/>
        <v>Atlanta Hawks</v>
      </c>
      <c r="O1200">
        <f t="shared" si="110"/>
        <v>133</v>
      </c>
      <c r="P1200" s="8">
        <f t="shared" si="111"/>
        <v>24</v>
      </c>
      <c r="Q1200" t="str">
        <f t="shared" si="112"/>
        <v>Brooklyn Nets</v>
      </c>
      <c r="R1200">
        <f t="shared" si="113"/>
        <v>109</v>
      </c>
      <c r="S1200" s="3">
        <f t="shared" si="114"/>
        <v>-24</v>
      </c>
    </row>
    <row r="1201" spans="1:19" x14ac:dyDescent="0.35">
      <c r="A1201" s="1">
        <v>45757</v>
      </c>
      <c r="B1201" t="s">
        <v>15</v>
      </c>
      <c r="C1201" t="s">
        <v>56</v>
      </c>
      <c r="D1201">
        <v>111</v>
      </c>
      <c r="E1201" t="s">
        <v>44</v>
      </c>
      <c r="F1201">
        <v>136</v>
      </c>
      <c r="G1201" t="s">
        <v>69</v>
      </c>
      <c r="I1201">
        <v>17341</v>
      </c>
      <c r="J1201" t="s">
        <v>112</v>
      </c>
      <c r="K1201" t="s">
        <v>155</v>
      </c>
      <c r="M1201" t="str">
        <f>Table1[[#This Row],[Winner]]&amp;"/"&amp;Table1[[#This Row],[Lost]]</f>
        <v>Milwaukee Bucks/New Orleans Pelicans</v>
      </c>
      <c r="N1201" t="str">
        <f t="shared" si="109"/>
        <v>Milwaukee Bucks</v>
      </c>
      <c r="O1201">
        <f t="shared" si="110"/>
        <v>136</v>
      </c>
      <c r="P1201" s="8">
        <f t="shared" si="111"/>
        <v>25</v>
      </c>
      <c r="Q1201" t="str">
        <f t="shared" si="112"/>
        <v>New Orleans Pelicans</v>
      </c>
      <c r="R1201">
        <f t="shared" si="113"/>
        <v>111</v>
      </c>
      <c r="S1201" s="3">
        <f t="shared" si="114"/>
        <v>-25</v>
      </c>
    </row>
    <row r="1202" spans="1:19" x14ac:dyDescent="0.35">
      <c r="A1202" s="1">
        <v>45757</v>
      </c>
      <c r="B1202" t="s">
        <v>17</v>
      </c>
      <c r="C1202" t="s">
        <v>40</v>
      </c>
      <c r="D1202">
        <v>141</v>
      </c>
      <c r="E1202" t="s">
        <v>48</v>
      </c>
      <c r="F1202">
        <v>125</v>
      </c>
      <c r="G1202" t="s">
        <v>69</v>
      </c>
      <c r="I1202">
        <v>17007</v>
      </c>
      <c r="J1202" t="s">
        <v>114</v>
      </c>
      <c r="K1202" t="s">
        <v>157</v>
      </c>
      <c r="M1202" t="str">
        <f>Table1[[#This Row],[Winner]]&amp;"/"&amp;Table1[[#This Row],[Lost]]</f>
        <v>Minnesota Timberwolves/Memphis Grizzlies</v>
      </c>
      <c r="N1202" t="str">
        <f t="shared" si="109"/>
        <v>Minnesota Timberwolves</v>
      </c>
      <c r="O1202">
        <f t="shared" si="110"/>
        <v>141</v>
      </c>
      <c r="P1202" s="8">
        <f t="shared" si="111"/>
        <v>16</v>
      </c>
      <c r="Q1202" t="str">
        <f t="shared" si="112"/>
        <v>Memphis Grizzlies</v>
      </c>
      <c r="R1202">
        <f t="shared" si="113"/>
        <v>125</v>
      </c>
      <c r="S1202" s="3">
        <f t="shared" si="114"/>
        <v>-16</v>
      </c>
    </row>
    <row r="1203" spans="1:19" x14ac:dyDescent="0.35">
      <c r="A1203" s="1">
        <v>45758</v>
      </c>
      <c r="B1203" t="s">
        <v>14</v>
      </c>
      <c r="C1203" t="s">
        <v>44</v>
      </c>
      <c r="D1203">
        <v>125</v>
      </c>
      <c r="E1203" t="s">
        <v>55</v>
      </c>
      <c r="F1203">
        <v>119</v>
      </c>
      <c r="G1203" t="s">
        <v>69</v>
      </c>
      <c r="I1203">
        <v>20062</v>
      </c>
      <c r="J1203" t="s">
        <v>87</v>
      </c>
      <c r="K1203" t="s">
        <v>138</v>
      </c>
      <c r="M1203" t="str">
        <f>Table1[[#This Row],[Winner]]&amp;"/"&amp;Table1[[#This Row],[Lost]]</f>
        <v>Milwaukee Bucks/Detroit Pistons</v>
      </c>
      <c r="N1203" t="str">
        <f t="shared" si="109"/>
        <v>Milwaukee Bucks</v>
      </c>
      <c r="O1203">
        <f t="shared" si="110"/>
        <v>125</v>
      </c>
      <c r="P1203" s="8">
        <f t="shared" si="111"/>
        <v>6</v>
      </c>
      <c r="Q1203" t="str">
        <f t="shared" si="112"/>
        <v>Detroit Pistons</v>
      </c>
      <c r="R1203">
        <f t="shared" si="113"/>
        <v>119</v>
      </c>
      <c r="S1203" s="3">
        <f t="shared" si="114"/>
        <v>-6</v>
      </c>
    </row>
    <row r="1204" spans="1:19" x14ac:dyDescent="0.35">
      <c r="A1204" s="1">
        <v>45758</v>
      </c>
      <c r="B1204" t="s">
        <v>14</v>
      </c>
      <c r="C1204" t="s">
        <v>43</v>
      </c>
      <c r="D1204">
        <v>129</v>
      </c>
      <c r="E1204" t="s">
        <v>41</v>
      </c>
      <c r="F1204">
        <v>115</v>
      </c>
      <c r="G1204" t="s">
        <v>69</v>
      </c>
      <c r="I1204">
        <v>17010</v>
      </c>
      <c r="J1204" t="s">
        <v>94</v>
      </c>
      <c r="K1204" t="s">
        <v>162</v>
      </c>
      <c r="M1204" t="str">
        <f>Table1[[#This Row],[Winner]]&amp;"/"&amp;Table1[[#This Row],[Lost]]</f>
        <v>Orlando Magic/Indiana Pacers</v>
      </c>
      <c r="N1204" t="str">
        <f t="shared" si="109"/>
        <v>Orlando Magic</v>
      </c>
      <c r="O1204">
        <f t="shared" si="110"/>
        <v>129</v>
      </c>
      <c r="P1204" s="8">
        <f t="shared" si="111"/>
        <v>14</v>
      </c>
      <c r="Q1204" t="str">
        <f t="shared" si="112"/>
        <v>Indiana Pacers</v>
      </c>
      <c r="R1204">
        <f t="shared" si="113"/>
        <v>115</v>
      </c>
      <c r="S1204" s="3">
        <f t="shared" si="114"/>
        <v>-14</v>
      </c>
    </row>
    <row r="1205" spans="1:19" x14ac:dyDescent="0.35">
      <c r="A1205" s="1">
        <v>45758</v>
      </c>
      <c r="B1205" t="s">
        <v>14</v>
      </c>
      <c r="C1205" t="s">
        <v>63</v>
      </c>
      <c r="D1205">
        <v>124</v>
      </c>
      <c r="E1205" t="s">
        <v>54</v>
      </c>
      <c r="F1205">
        <v>110</v>
      </c>
      <c r="G1205" t="s">
        <v>69</v>
      </c>
      <c r="I1205">
        <v>19752</v>
      </c>
      <c r="J1205" t="s">
        <v>92</v>
      </c>
      <c r="K1205" t="s">
        <v>141</v>
      </c>
      <c r="M1205" t="str">
        <f>Table1[[#This Row],[Winner]]&amp;"/"&amp;Table1[[#This Row],[Lost]]</f>
        <v>Atlanta Hawks/Philadelphia 76ers</v>
      </c>
      <c r="N1205" t="str">
        <f t="shared" si="109"/>
        <v>Atlanta Hawks</v>
      </c>
      <c r="O1205">
        <f t="shared" si="110"/>
        <v>124</v>
      </c>
      <c r="P1205" s="8">
        <f t="shared" si="111"/>
        <v>14</v>
      </c>
      <c r="Q1205" t="str">
        <f t="shared" si="112"/>
        <v>Philadelphia 76ers</v>
      </c>
      <c r="R1205">
        <f t="shared" si="113"/>
        <v>110</v>
      </c>
      <c r="S1205" s="3">
        <f t="shared" si="114"/>
        <v>-14</v>
      </c>
    </row>
    <row r="1206" spans="1:19" x14ac:dyDescent="0.35">
      <c r="A1206" s="1">
        <v>45758</v>
      </c>
      <c r="B1206" t="s">
        <v>12</v>
      </c>
      <c r="C1206" t="s">
        <v>46</v>
      </c>
      <c r="D1206">
        <v>94</v>
      </c>
      <c r="E1206" t="s">
        <v>51</v>
      </c>
      <c r="F1206">
        <v>130</v>
      </c>
      <c r="G1206" t="s">
        <v>69</v>
      </c>
      <c r="I1206">
        <v>19156</v>
      </c>
      <c r="J1206" t="s">
        <v>134</v>
      </c>
      <c r="K1206" t="s">
        <v>136</v>
      </c>
      <c r="M1206" t="str">
        <f>Table1[[#This Row],[Winner]]&amp;"/"&amp;Table1[[#This Row],[Lost]]</f>
        <v>Boston Celtics/Charlotte Hornets</v>
      </c>
      <c r="N1206" t="str">
        <f t="shared" si="109"/>
        <v>Boston Celtics</v>
      </c>
      <c r="O1206">
        <f t="shared" si="110"/>
        <v>130</v>
      </c>
      <c r="P1206" s="8">
        <f t="shared" si="111"/>
        <v>36</v>
      </c>
      <c r="Q1206" t="str">
        <f t="shared" si="112"/>
        <v>Charlotte Hornets</v>
      </c>
      <c r="R1206">
        <f t="shared" si="113"/>
        <v>94</v>
      </c>
      <c r="S1206" s="3">
        <f t="shared" si="114"/>
        <v>-36</v>
      </c>
    </row>
    <row r="1207" spans="1:19" x14ac:dyDescent="0.35">
      <c r="A1207" s="1">
        <v>45758</v>
      </c>
      <c r="B1207" t="s">
        <v>12</v>
      </c>
      <c r="C1207" t="s">
        <v>45</v>
      </c>
      <c r="D1207">
        <v>108</v>
      </c>
      <c r="E1207" t="s">
        <v>39</v>
      </c>
      <c r="F1207">
        <v>102</v>
      </c>
      <c r="G1207" t="s">
        <v>69</v>
      </c>
      <c r="I1207">
        <v>19812</v>
      </c>
      <c r="J1207" t="s">
        <v>78</v>
      </c>
      <c r="K1207" t="s">
        <v>154</v>
      </c>
      <c r="M1207" t="str">
        <f>Table1[[#This Row],[Winner]]&amp;"/"&amp;Table1[[#This Row],[Lost]]</f>
        <v>Cleveland Cavaliers/New York Knicks</v>
      </c>
      <c r="N1207" t="str">
        <f t="shared" si="109"/>
        <v>Cleveland Cavaliers</v>
      </c>
      <c r="O1207">
        <f t="shared" si="110"/>
        <v>108</v>
      </c>
      <c r="P1207" s="8">
        <f t="shared" si="111"/>
        <v>6</v>
      </c>
      <c r="Q1207" t="str">
        <f t="shared" si="112"/>
        <v>New York Knicks</v>
      </c>
      <c r="R1207">
        <f t="shared" si="113"/>
        <v>102</v>
      </c>
      <c r="S1207" s="3">
        <f t="shared" si="114"/>
        <v>-6</v>
      </c>
    </row>
    <row r="1208" spans="1:19" x14ac:dyDescent="0.35">
      <c r="A1208" s="1">
        <v>45758</v>
      </c>
      <c r="B1208" t="s">
        <v>15</v>
      </c>
      <c r="C1208" t="s">
        <v>64</v>
      </c>
      <c r="D1208">
        <v>89</v>
      </c>
      <c r="E1208" t="s">
        <v>47</v>
      </c>
      <c r="F1208">
        <v>119</v>
      </c>
      <c r="G1208" t="s">
        <v>69</v>
      </c>
      <c r="I1208">
        <v>21400</v>
      </c>
      <c r="J1208" t="s">
        <v>112</v>
      </c>
      <c r="K1208" t="s">
        <v>159</v>
      </c>
      <c r="M1208" t="str">
        <f>Table1[[#This Row],[Winner]]&amp;"/"&amp;Table1[[#This Row],[Lost]]</f>
        <v>Chicago Bulls/Washington Wizards</v>
      </c>
      <c r="N1208" t="str">
        <f t="shared" si="109"/>
        <v>Chicago Bulls</v>
      </c>
      <c r="O1208">
        <f t="shared" si="110"/>
        <v>119</v>
      </c>
      <c r="P1208" s="8">
        <f t="shared" si="111"/>
        <v>30</v>
      </c>
      <c r="Q1208" t="str">
        <f t="shared" si="112"/>
        <v>Washington Wizards</v>
      </c>
      <c r="R1208">
        <f t="shared" si="113"/>
        <v>89</v>
      </c>
      <c r="S1208" s="3">
        <f t="shared" si="114"/>
        <v>-30</v>
      </c>
    </row>
    <row r="1209" spans="1:19" x14ac:dyDescent="0.35">
      <c r="A1209" s="1">
        <v>45758</v>
      </c>
      <c r="B1209" t="s">
        <v>15</v>
      </c>
      <c r="C1209" t="s">
        <v>58</v>
      </c>
      <c r="D1209">
        <v>153</v>
      </c>
      <c r="E1209" t="s">
        <v>56</v>
      </c>
      <c r="F1209">
        <v>104</v>
      </c>
      <c r="G1209" t="s">
        <v>69</v>
      </c>
      <c r="I1209">
        <v>17087</v>
      </c>
      <c r="J1209" t="s">
        <v>102</v>
      </c>
      <c r="K1209" t="s">
        <v>144</v>
      </c>
      <c r="M1209" t="str">
        <f>Table1[[#This Row],[Winner]]&amp;"/"&amp;Table1[[#This Row],[Lost]]</f>
        <v>Miami Heat/New Orleans Pelicans</v>
      </c>
      <c r="N1209" t="str">
        <f t="shared" si="109"/>
        <v>Miami Heat</v>
      </c>
      <c r="O1209">
        <f t="shared" si="110"/>
        <v>153</v>
      </c>
      <c r="P1209" s="8">
        <f t="shared" si="111"/>
        <v>49</v>
      </c>
      <c r="Q1209" t="str">
        <f t="shared" si="112"/>
        <v>New Orleans Pelicans</v>
      </c>
      <c r="R1209">
        <f t="shared" si="113"/>
        <v>104</v>
      </c>
      <c r="S1209" s="3">
        <f t="shared" si="114"/>
        <v>-49</v>
      </c>
    </row>
    <row r="1210" spans="1:19" x14ac:dyDescent="0.35">
      <c r="A1210" s="1">
        <v>45758</v>
      </c>
      <c r="B1210" t="s">
        <v>19</v>
      </c>
      <c r="C1210" t="s">
        <v>59</v>
      </c>
      <c r="D1210">
        <v>102</v>
      </c>
      <c r="E1210" t="s">
        <v>61</v>
      </c>
      <c r="F1210">
        <v>124</v>
      </c>
      <c r="G1210" t="s">
        <v>69</v>
      </c>
      <c r="I1210">
        <v>20177</v>
      </c>
      <c r="J1210" t="s">
        <v>119</v>
      </c>
      <c r="K1210" t="s">
        <v>149</v>
      </c>
      <c r="M1210" t="str">
        <f>Table1[[#This Row],[Winner]]&amp;"/"&amp;Table1[[#This Row],[Lost]]</f>
        <v>Dallas Mavericks/Toronto Raptors</v>
      </c>
      <c r="N1210" t="str">
        <f t="shared" si="109"/>
        <v>Dallas Mavericks</v>
      </c>
      <c r="O1210">
        <f t="shared" si="110"/>
        <v>124</v>
      </c>
      <c r="P1210" s="8">
        <f t="shared" si="111"/>
        <v>22</v>
      </c>
      <c r="Q1210" t="str">
        <f t="shared" si="112"/>
        <v>Toronto Raptors</v>
      </c>
      <c r="R1210">
        <f t="shared" si="113"/>
        <v>102</v>
      </c>
      <c r="S1210" s="3">
        <f t="shared" si="114"/>
        <v>-22</v>
      </c>
    </row>
    <row r="1211" spans="1:19" x14ac:dyDescent="0.35">
      <c r="A1211" s="1">
        <v>45758</v>
      </c>
      <c r="B1211" t="s">
        <v>16</v>
      </c>
      <c r="C1211" t="s">
        <v>48</v>
      </c>
      <c r="D1211">
        <v>109</v>
      </c>
      <c r="E1211" t="s">
        <v>65</v>
      </c>
      <c r="F1211">
        <v>117</v>
      </c>
      <c r="G1211" t="s">
        <v>69</v>
      </c>
      <c r="I1211">
        <v>20015</v>
      </c>
      <c r="J1211" t="s">
        <v>80</v>
      </c>
      <c r="K1211" t="s">
        <v>151</v>
      </c>
      <c r="M1211" t="str">
        <f>Table1[[#This Row],[Winner]]&amp;"/"&amp;Table1[[#This Row],[Lost]]</f>
        <v>Denver Nuggets/Memphis Grizzlies</v>
      </c>
      <c r="N1211" t="str">
        <f t="shared" si="109"/>
        <v>Denver Nuggets</v>
      </c>
      <c r="O1211">
        <f t="shared" si="110"/>
        <v>117</v>
      </c>
      <c r="P1211" s="8">
        <f t="shared" si="111"/>
        <v>8</v>
      </c>
      <c r="Q1211" t="str">
        <f t="shared" si="112"/>
        <v>Memphis Grizzlies</v>
      </c>
      <c r="R1211">
        <f t="shared" si="113"/>
        <v>109</v>
      </c>
      <c r="S1211" s="3">
        <f t="shared" si="114"/>
        <v>-8</v>
      </c>
    </row>
    <row r="1212" spans="1:19" x14ac:dyDescent="0.35">
      <c r="A1212" s="1">
        <v>45758</v>
      </c>
      <c r="B1212" t="s">
        <v>16</v>
      </c>
      <c r="C1212" t="s">
        <v>42</v>
      </c>
      <c r="D1212">
        <v>91</v>
      </c>
      <c r="E1212" t="s">
        <v>40</v>
      </c>
      <c r="F1212">
        <v>117</v>
      </c>
      <c r="G1212" t="s">
        <v>69</v>
      </c>
      <c r="I1212">
        <v>18978</v>
      </c>
      <c r="J1212" t="s">
        <v>92</v>
      </c>
      <c r="K1212" t="s">
        <v>158</v>
      </c>
      <c r="M1212" t="str">
        <f>Table1[[#This Row],[Winner]]&amp;"/"&amp;Table1[[#This Row],[Lost]]</f>
        <v>Minnesota Timberwolves/Brooklyn Nets</v>
      </c>
      <c r="N1212" t="str">
        <f t="shared" si="109"/>
        <v>Minnesota Timberwolves</v>
      </c>
      <c r="O1212">
        <f t="shared" si="110"/>
        <v>117</v>
      </c>
      <c r="P1212" s="8">
        <f t="shared" si="111"/>
        <v>26</v>
      </c>
      <c r="Q1212" t="str">
        <f t="shared" si="112"/>
        <v>Brooklyn Nets</v>
      </c>
      <c r="R1212">
        <f t="shared" si="113"/>
        <v>91</v>
      </c>
      <c r="S1212" s="3">
        <f t="shared" si="114"/>
        <v>-26</v>
      </c>
    </row>
    <row r="1213" spans="1:19" x14ac:dyDescent="0.35">
      <c r="A1213" s="1">
        <v>45758</v>
      </c>
      <c r="B1213" t="s">
        <v>17</v>
      </c>
      <c r="C1213" t="s">
        <v>53</v>
      </c>
      <c r="D1213">
        <v>145</v>
      </c>
      <c r="E1213" t="s">
        <v>66</v>
      </c>
      <c r="F1213">
        <v>111</v>
      </c>
      <c r="G1213" t="s">
        <v>69</v>
      </c>
      <c r="I1213">
        <v>18175</v>
      </c>
      <c r="J1213" t="s">
        <v>122</v>
      </c>
      <c r="K1213" t="s">
        <v>145</v>
      </c>
      <c r="M1213" t="str">
        <f>Table1[[#This Row],[Winner]]&amp;"/"&amp;Table1[[#This Row],[Lost]]</f>
        <v>Oklahoma City Thunder/Utah Jazz</v>
      </c>
      <c r="N1213" t="str">
        <f t="shared" si="109"/>
        <v>Oklahoma City Thunder</v>
      </c>
      <c r="O1213">
        <f t="shared" si="110"/>
        <v>145</v>
      </c>
      <c r="P1213" s="8">
        <f t="shared" si="111"/>
        <v>34</v>
      </c>
      <c r="Q1213" t="str">
        <f t="shared" si="112"/>
        <v>Utah Jazz</v>
      </c>
      <c r="R1213">
        <f t="shared" si="113"/>
        <v>111</v>
      </c>
      <c r="S1213" s="3">
        <f t="shared" si="114"/>
        <v>-34</v>
      </c>
    </row>
    <row r="1214" spans="1:19" x14ac:dyDescent="0.35">
      <c r="A1214" s="1">
        <v>45758</v>
      </c>
      <c r="B1214" t="s">
        <v>13</v>
      </c>
      <c r="C1214" t="s">
        <v>52</v>
      </c>
      <c r="D1214">
        <v>98</v>
      </c>
      <c r="E1214" t="s">
        <v>49</v>
      </c>
      <c r="F1214">
        <v>117</v>
      </c>
      <c r="G1214" t="s">
        <v>69</v>
      </c>
      <c r="I1214">
        <v>17071</v>
      </c>
      <c r="J1214" t="s">
        <v>119</v>
      </c>
      <c r="K1214" t="s">
        <v>161</v>
      </c>
      <c r="M1214" t="str">
        <f>Table1[[#This Row],[Winner]]&amp;"/"&amp;Table1[[#This Row],[Lost]]</f>
        <v>Phoenix Suns/San Antonio Spurs</v>
      </c>
      <c r="N1214" t="str">
        <f t="shared" si="109"/>
        <v>Phoenix Suns</v>
      </c>
      <c r="O1214">
        <f t="shared" si="110"/>
        <v>117</v>
      </c>
      <c r="P1214" s="8">
        <f t="shared" si="111"/>
        <v>19</v>
      </c>
      <c r="Q1214" t="str">
        <f t="shared" si="112"/>
        <v>San Antonio Spurs</v>
      </c>
      <c r="R1214">
        <f t="shared" si="113"/>
        <v>98</v>
      </c>
      <c r="S1214" s="3">
        <f t="shared" si="114"/>
        <v>-19</v>
      </c>
    </row>
    <row r="1215" spans="1:19" x14ac:dyDescent="0.35">
      <c r="A1215" s="1">
        <v>45758</v>
      </c>
      <c r="B1215" t="s">
        <v>13</v>
      </c>
      <c r="C1215" t="s">
        <v>50</v>
      </c>
      <c r="D1215">
        <v>103</v>
      </c>
      <c r="E1215" t="s">
        <v>67</v>
      </c>
      <c r="F1215">
        <v>86</v>
      </c>
      <c r="G1215" t="s">
        <v>69</v>
      </c>
      <c r="I1215">
        <v>19335</v>
      </c>
      <c r="J1215" t="s">
        <v>106</v>
      </c>
      <c r="K1215" t="s">
        <v>147</v>
      </c>
      <c r="M1215" t="str">
        <f>Table1[[#This Row],[Winner]]&amp;"/"&amp;Table1[[#This Row],[Lost]]</f>
        <v>Golden State Warriors/Portland Trail Blazers</v>
      </c>
      <c r="N1215" t="str">
        <f t="shared" si="109"/>
        <v>Golden State Warriors</v>
      </c>
      <c r="O1215">
        <f t="shared" si="110"/>
        <v>103</v>
      </c>
      <c r="P1215" s="8">
        <f t="shared" si="111"/>
        <v>17</v>
      </c>
      <c r="Q1215" t="str">
        <f t="shared" si="112"/>
        <v>Portland Trail Blazers</v>
      </c>
      <c r="R1215">
        <f t="shared" si="113"/>
        <v>86</v>
      </c>
      <c r="S1215" s="3">
        <f t="shared" si="114"/>
        <v>-17</v>
      </c>
    </row>
    <row r="1216" spans="1:19" x14ac:dyDescent="0.35">
      <c r="A1216" s="1">
        <v>45758</v>
      </c>
      <c r="B1216" t="s">
        <v>13</v>
      </c>
      <c r="C1216" t="s">
        <v>57</v>
      </c>
      <c r="D1216">
        <v>101</v>
      </c>
      <c r="E1216" t="s">
        <v>62</v>
      </c>
      <c r="F1216">
        <v>100</v>
      </c>
      <c r="G1216" t="s">
        <v>69</v>
      </c>
      <c r="I1216">
        <v>16435</v>
      </c>
      <c r="J1216" t="s">
        <v>94</v>
      </c>
      <c r="K1216" t="s">
        <v>150</v>
      </c>
      <c r="M1216" t="str">
        <f>Table1[[#This Row],[Winner]]&amp;"/"&amp;Table1[[#This Row],[Lost]]</f>
        <v>Los Angeles Clippers/Sacramento Kings</v>
      </c>
      <c r="N1216" t="str">
        <f t="shared" si="109"/>
        <v>Los Angeles Clippers</v>
      </c>
      <c r="O1216">
        <f t="shared" si="110"/>
        <v>101</v>
      </c>
      <c r="P1216" s="8">
        <f t="shared" si="111"/>
        <v>1</v>
      </c>
      <c r="Q1216" t="str">
        <f t="shared" si="112"/>
        <v>Sacramento Kings</v>
      </c>
      <c r="R1216">
        <f t="shared" si="113"/>
        <v>100</v>
      </c>
      <c r="S1216" s="3">
        <f t="shared" si="114"/>
        <v>-1</v>
      </c>
    </row>
    <row r="1217" spans="1:19" x14ac:dyDescent="0.35">
      <c r="A1217" s="1">
        <v>45758</v>
      </c>
      <c r="B1217" t="s">
        <v>20</v>
      </c>
      <c r="C1217" t="s">
        <v>60</v>
      </c>
      <c r="D1217">
        <v>109</v>
      </c>
      <c r="E1217" t="s">
        <v>68</v>
      </c>
      <c r="F1217">
        <v>140</v>
      </c>
      <c r="G1217" t="s">
        <v>69</v>
      </c>
      <c r="I1217">
        <v>18997</v>
      </c>
      <c r="J1217" t="s">
        <v>72</v>
      </c>
      <c r="K1217" t="s">
        <v>137</v>
      </c>
      <c r="M1217" t="str">
        <f>Table1[[#This Row],[Winner]]&amp;"/"&amp;Table1[[#This Row],[Lost]]</f>
        <v>Los Angeles Lakers/Houston Rockets</v>
      </c>
      <c r="N1217" t="str">
        <f t="shared" si="109"/>
        <v>Los Angeles Lakers</v>
      </c>
      <c r="O1217">
        <f t="shared" si="110"/>
        <v>140</v>
      </c>
      <c r="P1217" s="8">
        <f t="shared" si="111"/>
        <v>31</v>
      </c>
      <c r="Q1217" t="str">
        <f t="shared" si="112"/>
        <v>Houston Rockets</v>
      </c>
      <c r="R1217">
        <f t="shared" si="113"/>
        <v>109</v>
      </c>
      <c r="S1217" s="3">
        <f t="shared" si="114"/>
        <v>-31</v>
      </c>
    </row>
    <row r="1218" spans="1:19" x14ac:dyDescent="0.35">
      <c r="A1218" s="1">
        <v>45760</v>
      </c>
      <c r="B1218" t="s">
        <v>33</v>
      </c>
      <c r="C1218" t="s">
        <v>43</v>
      </c>
      <c r="D1218">
        <v>105</v>
      </c>
      <c r="E1218" t="s">
        <v>63</v>
      </c>
      <c r="F1218">
        <v>117</v>
      </c>
      <c r="G1218" t="s">
        <v>69</v>
      </c>
      <c r="I1218">
        <v>17714</v>
      </c>
      <c r="J1218" t="s">
        <v>129</v>
      </c>
      <c r="K1218" t="s">
        <v>139</v>
      </c>
      <c r="M1218" t="str">
        <f>Table1[[#This Row],[Winner]]&amp;"/"&amp;Table1[[#This Row],[Lost]]</f>
        <v>Atlanta Hawks/Orlando Magic</v>
      </c>
      <c r="N1218" t="str">
        <f t="shared" si="109"/>
        <v>Atlanta Hawks</v>
      </c>
      <c r="O1218">
        <f t="shared" si="110"/>
        <v>117</v>
      </c>
      <c r="P1218" s="8">
        <f t="shared" si="111"/>
        <v>12</v>
      </c>
      <c r="Q1218" t="str">
        <f t="shared" si="112"/>
        <v>Orlando Magic</v>
      </c>
      <c r="R1218">
        <f t="shared" si="113"/>
        <v>105</v>
      </c>
      <c r="S1218" s="3">
        <f t="shared" si="114"/>
        <v>-12</v>
      </c>
    </row>
    <row r="1219" spans="1:19" x14ac:dyDescent="0.35">
      <c r="A1219" s="1">
        <v>45760</v>
      </c>
      <c r="B1219" t="s">
        <v>33</v>
      </c>
      <c r="C1219" t="s">
        <v>46</v>
      </c>
      <c r="D1219">
        <v>86</v>
      </c>
      <c r="E1219" t="s">
        <v>51</v>
      </c>
      <c r="F1219">
        <v>93</v>
      </c>
      <c r="G1219" t="s">
        <v>69</v>
      </c>
      <c r="I1219">
        <v>19156</v>
      </c>
      <c r="J1219" t="s">
        <v>115</v>
      </c>
      <c r="K1219" t="s">
        <v>136</v>
      </c>
      <c r="M1219" t="str">
        <f>Table1[[#This Row],[Winner]]&amp;"/"&amp;Table1[[#This Row],[Lost]]</f>
        <v>Boston Celtics/Charlotte Hornets</v>
      </c>
      <c r="N1219" t="str">
        <f t="shared" ref="N1219:N1232" si="115">IF(D1219&gt;F1219,C1219,E1219)</f>
        <v>Boston Celtics</v>
      </c>
      <c r="O1219">
        <f t="shared" ref="O1219:O1232" si="116">IF(D1219&gt;F1219,D1219,F1219)</f>
        <v>93</v>
      </c>
      <c r="P1219" s="8">
        <f t="shared" ref="P1219:P1232" si="117">O1219-R1219</f>
        <v>7</v>
      </c>
      <c r="Q1219" t="str">
        <f t="shared" ref="Q1219:Q1232" si="118">IF(D1219&gt;F1219,E1219,C1219)</f>
        <v>Charlotte Hornets</v>
      </c>
      <c r="R1219">
        <f t="shared" ref="R1219:R1232" si="119">IF(D1219&gt;F1219,F1219,D1219)</f>
        <v>86</v>
      </c>
      <c r="S1219" s="3">
        <f t="shared" ref="S1219:S1232" si="120">R1219-O1219</f>
        <v>-7</v>
      </c>
    </row>
    <row r="1220" spans="1:19" x14ac:dyDescent="0.35">
      <c r="A1220" s="1">
        <v>45760</v>
      </c>
      <c r="B1220" t="s">
        <v>33</v>
      </c>
      <c r="C1220" t="s">
        <v>39</v>
      </c>
      <c r="D1220">
        <v>113</v>
      </c>
      <c r="E1220" t="s">
        <v>42</v>
      </c>
      <c r="F1220">
        <v>105</v>
      </c>
      <c r="G1220" t="s">
        <v>69</v>
      </c>
      <c r="I1220">
        <v>17926</v>
      </c>
      <c r="J1220" t="s">
        <v>83</v>
      </c>
      <c r="K1220" t="s">
        <v>163</v>
      </c>
      <c r="M1220" t="str">
        <f>Table1[[#This Row],[Winner]]&amp;"/"&amp;Table1[[#This Row],[Lost]]</f>
        <v>New York Knicks/Brooklyn Nets</v>
      </c>
      <c r="N1220" t="str">
        <f t="shared" si="115"/>
        <v>New York Knicks</v>
      </c>
      <c r="O1220">
        <f t="shared" si="116"/>
        <v>113</v>
      </c>
      <c r="P1220" s="8">
        <f t="shared" si="117"/>
        <v>8</v>
      </c>
      <c r="Q1220" t="str">
        <f t="shared" si="118"/>
        <v>Brooklyn Nets</v>
      </c>
      <c r="R1220">
        <f t="shared" si="119"/>
        <v>105</v>
      </c>
      <c r="S1220" s="3">
        <f t="shared" si="120"/>
        <v>-8</v>
      </c>
    </row>
    <row r="1221" spans="1:19" x14ac:dyDescent="0.35">
      <c r="A1221" s="1">
        <v>45760</v>
      </c>
      <c r="B1221" t="s">
        <v>33</v>
      </c>
      <c r="C1221" t="s">
        <v>41</v>
      </c>
      <c r="D1221">
        <v>126</v>
      </c>
      <c r="E1221" t="s">
        <v>45</v>
      </c>
      <c r="F1221">
        <v>118</v>
      </c>
      <c r="G1221" t="s">
        <v>69</v>
      </c>
      <c r="H1221" t="s">
        <v>71</v>
      </c>
      <c r="I1221">
        <v>19432</v>
      </c>
      <c r="J1221" t="s">
        <v>128</v>
      </c>
      <c r="K1221" t="s">
        <v>153</v>
      </c>
      <c r="M1221" t="str">
        <f>Table1[[#This Row],[Winner]]&amp;"/"&amp;Table1[[#This Row],[Lost]]</f>
        <v>Indiana Pacers/Cleveland Cavaliers</v>
      </c>
      <c r="N1221" t="str">
        <f t="shared" si="115"/>
        <v>Indiana Pacers</v>
      </c>
      <c r="O1221">
        <f t="shared" si="116"/>
        <v>126</v>
      </c>
      <c r="P1221" s="8">
        <f t="shared" si="117"/>
        <v>8</v>
      </c>
      <c r="Q1221" t="str">
        <f t="shared" si="118"/>
        <v>Cleveland Cavaliers</v>
      </c>
      <c r="R1221">
        <f t="shared" si="119"/>
        <v>118</v>
      </c>
      <c r="S1221" s="3">
        <f t="shared" si="120"/>
        <v>-8</v>
      </c>
    </row>
    <row r="1222" spans="1:19" x14ac:dyDescent="0.35">
      <c r="A1222" s="1">
        <v>45760</v>
      </c>
      <c r="B1222" t="s">
        <v>33</v>
      </c>
      <c r="C1222" t="s">
        <v>64</v>
      </c>
      <c r="D1222">
        <v>119</v>
      </c>
      <c r="E1222" t="s">
        <v>58</v>
      </c>
      <c r="F1222">
        <v>118</v>
      </c>
      <c r="G1222" t="s">
        <v>69</v>
      </c>
      <c r="I1222">
        <v>19968</v>
      </c>
      <c r="J1222" t="s">
        <v>119</v>
      </c>
      <c r="K1222" t="s">
        <v>140</v>
      </c>
      <c r="M1222" t="str">
        <f>Table1[[#This Row],[Winner]]&amp;"/"&amp;Table1[[#This Row],[Lost]]</f>
        <v>Washington Wizards/Miami Heat</v>
      </c>
      <c r="N1222" t="str">
        <f t="shared" si="115"/>
        <v>Washington Wizards</v>
      </c>
      <c r="O1222">
        <f t="shared" si="116"/>
        <v>119</v>
      </c>
      <c r="P1222" s="8">
        <f t="shared" si="117"/>
        <v>1</v>
      </c>
      <c r="Q1222" t="str">
        <f t="shared" si="118"/>
        <v>Miami Heat</v>
      </c>
      <c r="R1222">
        <f t="shared" si="119"/>
        <v>118</v>
      </c>
      <c r="S1222" s="3">
        <f t="shared" si="120"/>
        <v>-1</v>
      </c>
    </row>
    <row r="1223" spans="1:19" x14ac:dyDescent="0.35">
      <c r="A1223" s="1">
        <v>45760</v>
      </c>
      <c r="B1223" t="s">
        <v>33</v>
      </c>
      <c r="C1223" t="s">
        <v>55</v>
      </c>
      <c r="D1223">
        <v>133</v>
      </c>
      <c r="E1223" t="s">
        <v>44</v>
      </c>
      <c r="F1223">
        <v>140</v>
      </c>
      <c r="G1223" t="s">
        <v>69</v>
      </c>
      <c r="H1223" t="s">
        <v>70</v>
      </c>
      <c r="I1223">
        <v>17796</v>
      </c>
      <c r="J1223" t="s">
        <v>74</v>
      </c>
      <c r="K1223" t="s">
        <v>155</v>
      </c>
      <c r="M1223" t="str">
        <f>Table1[[#This Row],[Winner]]&amp;"/"&amp;Table1[[#This Row],[Lost]]</f>
        <v>Milwaukee Bucks/Detroit Pistons</v>
      </c>
      <c r="N1223" t="str">
        <f t="shared" si="115"/>
        <v>Milwaukee Bucks</v>
      </c>
      <c r="O1223">
        <f t="shared" si="116"/>
        <v>140</v>
      </c>
      <c r="P1223" s="8">
        <f t="shared" si="117"/>
        <v>7</v>
      </c>
      <c r="Q1223" t="str">
        <f t="shared" si="118"/>
        <v>Detroit Pistons</v>
      </c>
      <c r="R1223">
        <f t="shared" si="119"/>
        <v>133</v>
      </c>
      <c r="S1223" s="3">
        <f t="shared" si="120"/>
        <v>-7</v>
      </c>
    </row>
    <row r="1224" spans="1:19" x14ac:dyDescent="0.35">
      <c r="A1224" s="1">
        <v>45760</v>
      </c>
      <c r="B1224" t="s">
        <v>33</v>
      </c>
      <c r="C1224" t="s">
        <v>47</v>
      </c>
      <c r="D1224">
        <v>122</v>
      </c>
      <c r="E1224" t="s">
        <v>54</v>
      </c>
      <c r="F1224">
        <v>102</v>
      </c>
      <c r="G1224" t="s">
        <v>69</v>
      </c>
      <c r="I1224">
        <v>20059</v>
      </c>
      <c r="J1224" t="s">
        <v>115</v>
      </c>
      <c r="K1224" t="s">
        <v>141</v>
      </c>
      <c r="M1224" t="str">
        <f>Table1[[#This Row],[Winner]]&amp;"/"&amp;Table1[[#This Row],[Lost]]</f>
        <v>Chicago Bulls/Philadelphia 76ers</v>
      </c>
      <c r="N1224" t="str">
        <f t="shared" si="115"/>
        <v>Chicago Bulls</v>
      </c>
      <c r="O1224">
        <f t="shared" si="116"/>
        <v>122</v>
      </c>
      <c r="P1224" s="8">
        <f t="shared" si="117"/>
        <v>20</v>
      </c>
      <c r="Q1224" t="str">
        <f t="shared" si="118"/>
        <v>Philadelphia 76ers</v>
      </c>
      <c r="R1224">
        <f t="shared" si="119"/>
        <v>102</v>
      </c>
      <c r="S1224" s="3">
        <f t="shared" si="120"/>
        <v>-20</v>
      </c>
    </row>
    <row r="1225" spans="1:19" x14ac:dyDescent="0.35">
      <c r="A1225" s="1">
        <v>45760</v>
      </c>
      <c r="B1225" t="s">
        <v>21</v>
      </c>
      <c r="C1225" t="s">
        <v>57</v>
      </c>
      <c r="D1225">
        <v>124</v>
      </c>
      <c r="E1225" t="s">
        <v>50</v>
      </c>
      <c r="F1225">
        <v>119</v>
      </c>
      <c r="G1225" t="s">
        <v>69</v>
      </c>
      <c r="H1225" t="s">
        <v>70</v>
      </c>
      <c r="I1225">
        <v>18064</v>
      </c>
      <c r="J1225" t="s">
        <v>121</v>
      </c>
      <c r="K1225" t="s">
        <v>165</v>
      </c>
      <c r="M1225" t="str">
        <f>Table1[[#This Row],[Winner]]&amp;"/"&amp;Table1[[#This Row],[Lost]]</f>
        <v>Los Angeles Clippers/Golden State Warriors</v>
      </c>
      <c r="N1225" t="str">
        <f t="shared" si="115"/>
        <v>Los Angeles Clippers</v>
      </c>
      <c r="O1225">
        <f t="shared" si="116"/>
        <v>124</v>
      </c>
      <c r="P1225" s="8">
        <f t="shared" si="117"/>
        <v>5</v>
      </c>
      <c r="Q1225" t="str">
        <f t="shared" si="118"/>
        <v>Golden State Warriors</v>
      </c>
      <c r="R1225">
        <f t="shared" si="119"/>
        <v>119</v>
      </c>
      <c r="S1225" s="3">
        <f t="shared" si="120"/>
        <v>-5</v>
      </c>
    </row>
    <row r="1226" spans="1:19" x14ac:dyDescent="0.35">
      <c r="A1226" s="1">
        <v>45760</v>
      </c>
      <c r="B1226" t="s">
        <v>21</v>
      </c>
      <c r="C1226" t="s">
        <v>65</v>
      </c>
      <c r="D1226">
        <v>126</v>
      </c>
      <c r="E1226" t="s">
        <v>60</v>
      </c>
      <c r="F1226">
        <v>111</v>
      </c>
      <c r="G1226" t="s">
        <v>69</v>
      </c>
      <c r="I1226">
        <v>18055</v>
      </c>
      <c r="J1226" t="s">
        <v>112</v>
      </c>
      <c r="K1226" t="s">
        <v>143</v>
      </c>
      <c r="M1226" t="str">
        <f>Table1[[#This Row],[Winner]]&amp;"/"&amp;Table1[[#This Row],[Lost]]</f>
        <v>Denver Nuggets/Houston Rockets</v>
      </c>
      <c r="N1226" t="str">
        <f t="shared" si="115"/>
        <v>Denver Nuggets</v>
      </c>
      <c r="O1226">
        <f t="shared" si="116"/>
        <v>126</v>
      </c>
      <c r="P1226" s="8">
        <f t="shared" si="117"/>
        <v>15</v>
      </c>
      <c r="Q1226" t="str">
        <f t="shared" si="118"/>
        <v>Houston Rockets</v>
      </c>
      <c r="R1226">
        <f t="shared" si="119"/>
        <v>111</v>
      </c>
      <c r="S1226" s="3">
        <f t="shared" si="120"/>
        <v>-15</v>
      </c>
    </row>
    <row r="1227" spans="1:19" x14ac:dyDescent="0.35">
      <c r="A1227" s="1">
        <v>45760</v>
      </c>
      <c r="B1227" t="s">
        <v>21</v>
      </c>
      <c r="C1227" t="s">
        <v>61</v>
      </c>
      <c r="D1227">
        <v>97</v>
      </c>
      <c r="E1227" t="s">
        <v>48</v>
      </c>
      <c r="F1227">
        <v>132</v>
      </c>
      <c r="G1227" t="s">
        <v>69</v>
      </c>
      <c r="I1227">
        <v>17794</v>
      </c>
      <c r="J1227" t="s">
        <v>98</v>
      </c>
      <c r="K1227" t="s">
        <v>157</v>
      </c>
      <c r="M1227" t="str">
        <f>Table1[[#This Row],[Winner]]&amp;"/"&amp;Table1[[#This Row],[Lost]]</f>
        <v>Memphis Grizzlies/Dallas Mavericks</v>
      </c>
      <c r="N1227" t="str">
        <f t="shared" si="115"/>
        <v>Memphis Grizzlies</v>
      </c>
      <c r="O1227">
        <f t="shared" si="116"/>
        <v>132</v>
      </c>
      <c r="P1227" s="8">
        <f t="shared" si="117"/>
        <v>35</v>
      </c>
      <c r="Q1227" t="str">
        <f t="shared" si="118"/>
        <v>Dallas Mavericks</v>
      </c>
      <c r="R1227">
        <f t="shared" si="119"/>
        <v>97</v>
      </c>
      <c r="S1227" s="3">
        <f t="shared" si="120"/>
        <v>-35</v>
      </c>
    </row>
    <row r="1228" spans="1:19" x14ac:dyDescent="0.35">
      <c r="A1228" s="1">
        <v>45760</v>
      </c>
      <c r="B1228" t="s">
        <v>21</v>
      </c>
      <c r="C1228" t="s">
        <v>66</v>
      </c>
      <c r="D1228">
        <v>105</v>
      </c>
      <c r="E1228" t="s">
        <v>40</v>
      </c>
      <c r="F1228">
        <v>116</v>
      </c>
      <c r="G1228" t="s">
        <v>69</v>
      </c>
      <c r="I1228">
        <v>18978</v>
      </c>
      <c r="J1228" t="s">
        <v>72</v>
      </c>
      <c r="K1228" t="s">
        <v>158</v>
      </c>
      <c r="M1228" t="str">
        <f>Table1[[#This Row],[Winner]]&amp;"/"&amp;Table1[[#This Row],[Lost]]</f>
        <v>Minnesota Timberwolves/Utah Jazz</v>
      </c>
      <c r="N1228" t="str">
        <f t="shared" si="115"/>
        <v>Minnesota Timberwolves</v>
      </c>
      <c r="O1228">
        <f t="shared" si="116"/>
        <v>116</v>
      </c>
      <c r="P1228" s="8">
        <f t="shared" si="117"/>
        <v>11</v>
      </c>
      <c r="Q1228" t="str">
        <f t="shared" si="118"/>
        <v>Utah Jazz</v>
      </c>
      <c r="R1228">
        <f t="shared" si="119"/>
        <v>105</v>
      </c>
      <c r="S1228" s="3">
        <f t="shared" si="120"/>
        <v>-11</v>
      </c>
    </row>
    <row r="1229" spans="1:19" x14ac:dyDescent="0.35">
      <c r="A1229" s="1">
        <v>45760</v>
      </c>
      <c r="B1229" t="s">
        <v>21</v>
      </c>
      <c r="C1229" t="s">
        <v>53</v>
      </c>
      <c r="D1229">
        <v>115</v>
      </c>
      <c r="E1229" t="s">
        <v>56</v>
      </c>
      <c r="F1229">
        <v>100</v>
      </c>
      <c r="G1229" t="s">
        <v>69</v>
      </c>
      <c r="I1229">
        <v>17761</v>
      </c>
      <c r="J1229" t="s">
        <v>92</v>
      </c>
      <c r="K1229" t="s">
        <v>144</v>
      </c>
      <c r="M1229" t="str">
        <f>Table1[[#This Row],[Winner]]&amp;"/"&amp;Table1[[#This Row],[Lost]]</f>
        <v>Oklahoma City Thunder/New Orleans Pelicans</v>
      </c>
      <c r="N1229" t="str">
        <f t="shared" si="115"/>
        <v>Oklahoma City Thunder</v>
      </c>
      <c r="O1229">
        <f t="shared" si="116"/>
        <v>115</v>
      </c>
      <c r="P1229" s="8">
        <f t="shared" si="117"/>
        <v>15</v>
      </c>
      <c r="Q1229" t="str">
        <f t="shared" si="118"/>
        <v>New Orleans Pelicans</v>
      </c>
      <c r="R1229">
        <f t="shared" si="119"/>
        <v>100</v>
      </c>
      <c r="S1229" s="3">
        <f t="shared" si="120"/>
        <v>-15</v>
      </c>
    </row>
    <row r="1230" spans="1:19" x14ac:dyDescent="0.35">
      <c r="A1230" s="1">
        <v>45760</v>
      </c>
      <c r="B1230" t="s">
        <v>21</v>
      </c>
      <c r="C1230" t="s">
        <v>68</v>
      </c>
      <c r="D1230">
        <v>81</v>
      </c>
      <c r="E1230" t="s">
        <v>67</v>
      </c>
      <c r="F1230">
        <v>109</v>
      </c>
      <c r="G1230" t="s">
        <v>69</v>
      </c>
      <c r="I1230">
        <v>19335</v>
      </c>
      <c r="J1230" t="s">
        <v>111</v>
      </c>
      <c r="K1230" t="s">
        <v>147</v>
      </c>
      <c r="M1230" t="str">
        <f>Table1[[#This Row],[Winner]]&amp;"/"&amp;Table1[[#This Row],[Lost]]</f>
        <v>Portland Trail Blazers/Los Angeles Lakers</v>
      </c>
      <c r="N1230" t="str">
        <f t="shared" si="115"/>
        <v>Portland Trail Blazers</v>
      </c>
      <c r="O1230">
        <f t="shared" si="116"/>
        <v>109</v>
      </c>
      <c r="P1230" s="8">
        <f t="shared" si="117"/>
        <v>28</v>
      </c>
      <c r="Q1230" t="str">
        <f t="shared" si="118"/>
        <v>Los Angeles Lakers</v>
      </c>
      <c r="R1230">
        <f t="shared" si="119"/>
        <v>81</v>
      </c>
      <c r="S1230" s="3">
        <f t="shared" si="120"/>
        <v>-28</v>
      </c>
    </row>
    <row r="1231" spans="1:19" x14ac:dyDescent="0.35">
      <c r="A1231" s="1">
        <v>45760</v>
      </c>
      <c r="B1231" t="s">
        <v>21</v>
      </c>
      <c r="C1231" t="s">
        <v>49</v>
      </c>
      <c r="D1231">
        <v>98</v>
      </c>
      <c r="E1231" t="s">
        <v>62</v>
      </c>
      <c r="F1231">
        <v>109</v>
      </c>
      <c r="G1231" t="s">
        <v>69</v>
      </c>
      <c r="I1231">
        <v>17832</v>
      </c>
      <c r="J1231" t="s">
        <v>134</v>
      </c>
      <c r="K1231" t="s">
        <v>150</v>
      </c>
      <c r="M1231" t="str">
        <f>Table1[[#This Row],[Winner]]&amp;"/"&amp;Table1[[#This Row],[Lost]]</f>
        <v>Sacramento Kings/Phoenix Suns</v>
      </c>
      <c r="N1231" t="str">
        <f t="shared" si="115"/>
        <v>Sacramento Kings</v>
      </c>
      <c r="O1231">
        <f t="shared" si="116"/>
        <v>109</v>
      </c>
      <c r="P1231" s="8">
        <f t="shared" si="117"/>
        <v>11</v>
      </c>
      <c r="Q1231" t="str">
        <f t="shared" si="118"/>
        <v>Phoenix Suns</v>
      </c>
      <c r="R1231">
        <f t="shared" si="119"/>
        <v>98</v>
      </c>
      <c r="S1231" s="3">
        <f t="shared" si="120"/>
        <v>-11</v>
      </c>
    </row>
    <row r="1232" spans="1:19" x14ac:dyDescent="0.35">
      <c r="A1232" s="1">
        <v>45760</v>
      </c>
      <c r="B1232" t="s">
        <v>21</v>
      </c>
      <c r="C1232" t="s">
        <v>59</v>
      </c>
      <c r="D1232">
        <v>118</v>
      </c>
      <c r="E1232" t="s">
        <v>52</v>
      </c>
      <c r="F1232">
        <v>125</v>
      </c>
      <c r="G1232" t="s">
        <v>69</v>
      </c>
      <c r="I1232">
        <v>18672</v>
      </c>
      <c r="J1232" t="s">
        <v>109</v>
      </c>
      <c r="K1232" t="s">
        <v>160</v>
      </c>
      <c r="M1232" t="str">
        <f>Table1[[#This Row],[Winner]]&amp;"/"&amp;Table1[[#This Row],[Lost]]</f>
        <v>San Antonio Spurs/Toronto Raptors</v>
      </c>
      <c r="N1232" t="str">
        <f t="shared" si="115"/>
        <v>San Antonio Spurs</v>
      </c>
      <c r="O1232">
        <f t="shared" si="116"/>
        <v>125</v>
      </c>
      <c r="P1232" s="8">
        <f t="shared" si="117"/>
        <v>7</v>
      </c>
      <c r="Q1232" t="str">
        <f t="shared" si="118"/>
        <v>Toronto Raptors</v>
      </c>
      <c r="R1232">
        <f t="shared" si="119"/>
        <v>118</v>
      </c>
      <c r="S1232" s="3">
        <f t="shared" si="120"/>
        <v>-7</v>
      </c>
    </row>
    <row r="1233" spans="1:19" x14ac:dyDescent="0.35">
      <c r="A1233" t="s">
        <v>182</v>
      </c>
      <c r="P1233" s="13">
        <f>SUBTOTAL(101,Table1[+ diff])</f>
        <v>12.750609260763607</v>
      </c>
      <c r="S1233" s="13">
        <f>SUBTOTAL(101,Table1[- diff])</f>
        <v>-12.750609260763607</v>
      </c>
    </row>
  </sheetData>
  <conditionalFormatting sqref="W3:W6">
    <cfRule type="expression" dxfId="7" priority="4">
      <formula>W3&gt;V3</formula>
    </cfRule>
  </conditionalFormatting>
  <conditionalFormatting sqref="X3:X6">
    <cfRule type="expression" dxfId="6" priority="3">
      <formula>X3&gt;V3</formula>
    </cfRule>
  </conditionalFormatting>
  <conditionalFormatting sqref="X7">
    <cfRule type="expression" dxfId="4" priority="2">
      <formula>X7&gt;V7</formula>
    </cfRule>
  </conditionalFormatting>
  <conditionalFormatting sqref="W7">
    <cfRule type="expression" dxfId="5" priority="1">
      <formula>W7&gt;V7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EBE1F6-5FA2-4923-9313-F938292DACE5}">
          <x14:formula1>
            <xm:f>Sheet5!$A$2:$A$31</xm:f>
          </x14:formula1>
          <xm:sqref>W2 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E44A-2D43-4C0E-9E4A-AF1CD01E936C}">
  <sheetPr codeName="Sheet1"/>
  <dimension ref="A1:L165"/>
  <sheetViews>
    <sheetView workbookViewId="0"/>
  </sheetViews>
  <sheetFormatPr defaultRowHeight="14.5" x14ac:dyDescent="0.35"/>
  <cols>
    <col min="1" max="1" width="22.7265625" customWidth="1"/>
    <col min="2" max="2" width="10.453125" customWidth="1"/>
    <col min="3" max="3" width="9.453125" customWidth="1"/>
    <col min="4" max="4" width="12.54296875" customWidth="1"/>
    <col min="5" max="5" width="15.54296875" customWidth="1"/>
    <col min="12" max="12" width="10.453125" customWidth="1"/>
  </cols>
  <sheetData>
    <row r="1" spans="1:12" x14ac:dyDescent="0.35">
      <c r="B1" s="3"/>
      <c r="C1" s="3"/>
      <c r="E1" s="4">
        <v>45634</v>
      </c>
    </row>
    <row r="2" spans="1:12" x14ac:dyDescent="0.35">
      <c r="L2" s="2" cm="1">
        <f t="array" ref="L2:L165">_xlfn.UNIQUE('NBA Games 2025'!A2:A1232)</f>
        <v>45587</v>
      </c>
    </row>
    <row r="3" spans="1:12" x14ac:dyDescent="0.35">
      <c r="L3" s="2">
        <v>45588</v>
      </c>
    </row>
    <row r="4" spans="1:12" x14ac:dyDescent="0.35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L4" s="2">
        <v>45589</v>
      </c>
    </row>
    <row r="5" spans="1:12" x14ac:dyDescent="0.35">
      <c r="A5" t="s">
        <v>45</v>
      </c>
      <c r="B5">
        <f>COUNTIFS('NBA Games 2025'!$N$2:$N$1232,A5,'NBA Games 2025'!$A$2:$A$1232,"&lt;="&amp;$E$1)</f>
        <v>21</v>
      </c>
      <c r="C5">
        <f>COUNTIFS('NBA Games 2025'!$Q$2:$Q$1232,A5,'NBA Games 2025'!$A$2:$A$1232,"&lt;="&amp;$E$1)</f>
        <v>4</v>
      </c>
      <c r="L5" s="2">
        <v>45590</v>
      </c>
    </row>
    <row r="6" spans="1:12" x14ac:dyDescent="0.35">
      <c r="A6" t="s">
        <v>48</v>
      </c>
      <c r="B6">
        <f>COUNTIFS('NBA Games 2025'!$N$2:$N$1232,A6,'NBA Games 2025'!$A$2:$A$1232,"&lt;="&amp;$E$1)</f>
        <v>17</v>
      </c>
      <c r="C6">
        <f>COUNTIFS('NBA Games 2025'!$Q$2:$Q$1232,A6,'NBA Games 2025'!$A$2:$A$1232,"&lt;="&amp;$E$1)</f>
        <v>8</v>
      </c>
      <c r="L6" s="2">
        <v>45591</v>
      </c>
    </row>
    <row r="7" spans="1:12" x14ac:dyDescent="0.35">
      <c r="A7" t="s">
        <v>65</v>
      </c>
      <c r="B7">
        <f>COUNTIFS('NBA Games 2025'!$N$2:$N$1232,A7,'NBA Games 2025'!$A$2:$A$1232,"&lt;="&amp;$E$1)</f>
        <v>12</v>
      </c>
      <c r="C7">
        <f>COUNTIFS('NBA Games 2025'!$Q$2:$Q$1232,A7,'NBA Games 2025'!$A$2:$A$1232,"&lt;="&amp;$E$1)</f>
        <v>10</v>
      </c>
      <c r="L7" s="2">
        <v>45592</v>
      </c>
    </row>
    <row r="8" spans="1:12" x14ac:dyDescent="0.35">
      <c r="A8" t="s">
        <v>53</v>
      </c>
      <c r="B8">
        <f>COUNTIFS('NBA Games 2025'!$N$2:$N$1232,A8,'NBA Games 2025'!$A$2:$A$1232,"&lt;="&amp;$E$1)</f>
        <v>18</v>
      </c>
      <c r="C8">
        <f>COUNTIFS('NBA Games 2025'!$Q$2:$Q$1232,A8,'NBA Games 2025'!$A$2:$A$1232,"&lt;="&amp;$E$1)</f>
        <v>5</v>
      </c>
      <c r="L8" s="2">
        <v>45593</v>
      </c>
    </row>
    <row r="9" spans="1:12" x14ac:dyDescent="0.35">
      <c r="A9" t="s">
        <v>63</v>
      </c>
      <c r="B9">
        <f>COUNTIFS('NBA Games 2025'!$N$2:$N$1232,A9,'NBA Games 2025'!$A$2:$A$1232,"&lt;="&amp;$E$1)</f>
        <v>13</v>
      </c>
      <c r="C9">
        <f>COUNTIFS('NBA Games 2025'!$Q$2:$Q$1232,A9,'NBA Games 2025'!$A$2:$A$1232,"&lt;="&amp;$E$1)</f>
        <v>12</v>
      </c>
      <c r="L9" s="2">
        <v>45594</v>
      </c>
    </row>
    <row r="10" spans="1:12" x14ac:dyDescent="0.35">
      <c r="A10" t="s">
        <v>47</v>
      </c>
      <c r="B10">
        <f>COUNTIFS('NBA Games 2025'!$N$2:$N$1232,A10,'NBA Games 2025'!$A$2:$A$1232,"&lt;="&amp;$E$1)</f>
        <v>10</v>
      </c>
      <c r="C10">
        <f>COUNTIFS('NBA Games 2025'!$Q$2:$Q$1232,A10,'NBA Games 2025'!$A$2:$A$1232,"&lt;="&amp;$E$1)</f>
        <v>15</v>
      </c>
      <c r="L10" s="2">
        <v>45595</v>
      </c>
    </row>
    <row r="11" spans="1:12" x14ac:dyDescent="0.35">
      <c r="A11" t="s">
        <v>41</v>
      </c>
      <c r="B11">
        <f>COUNTIFS('NBA Games 2025'!$N$2:$N$1232,A11,'NBA Games 2025'!$A$2:$A$1232,"&lt;="&amp;$E$1)</f>
        <v>10</v>
      </c>
      <c r="C11">
        <f>COUNTIFS('NBA Games 2025'!$Q$2:$Q$1232,A11,'NBA Games 2025'!$A$2:$A$1232,"&lt;="&amp;$E$1)</f>
        <v>15</v>
      </c>
      <c r="L11" s="2">
        <v>45596</v>
      </c>
    </row>
    <row r="12" spans="1:12" x14ac:dyDescent="0.35">
      <c r="A12" t="s">
        <v>51</v>
      </c>
      <c r="B12">
        <f>COUNTIFS('NBA Games 2025'!$N$2:$N$1232,A12,'NBA Games 2025'!$A$2:$A$1232,"&lt;="&amp;$E$1)</f>
        <v>19</v>
      </c>
      <c r="C12">
        <f>COUNTIFS('NBA Games 2025'!$Q$2:$Q$1232,A12,'NBA Games 2025'!$A$2:$A$1232,"&lt;="&amp;$E$1)</f>
        <v>5</v>
      </c>
      <c r="L12" s="2">
        <v>45597</v>
      </c>
    </row>
    <row r="13" spans="1:12" x14ac:dyDescent="0.35">
      <c r="A13" t="s">
        <v>39</v>
      </c>
      <c r="B13">
        <f>COUNTIFS('NBA Games 2025'!$N$2:$N$1232,A13,'NBA Games 2025'!$A$2:$A$1232,"&lt;="&amp;$E$1)</f>
        <v>14</v>
      </c>
      <c r="C13">
        <f>COUNTIFS('NBA Games 2025'!$Q$2:$Q$1232,A13,'NBA Games 2025'!$A$2:$A$1232,"&lt;="&amp;$E$1)</f>
        <v>9</v>
      </c>
      <c r="L13" s="2">
        <v>45598</v>
      </c>
    </row>
    <row r="14" spans="1:12" x14ac:dyDescent="0.35">
      <c r="A14" t="s">
        <v>62</v>
      </c>
      <c r="B14">
        <f>COUNTIFS('NBA Games 2025'!$N$2:$N$1232,A14,'NBA Games 2025'!$A$2:$A$1232,"&lt;="&amp;$E$1)</f>
        <v>12</v>
      </c>
      <c r="C14">
        <f>COUNTIFS('NBA Games 2025'!$Q$2:$Q$1232,A14,'NBA Games 2025'!$A$2:$A$1232,"&lt;="&amp;$E$1)</f>
        <v>13</v>
      </c>
      <c r="L14" s="2">
        <v>45599</v>
      </c>
    </row>
    <row r="15" spans="1:12" x14ac:dyDescent="0.35">
      <c r="A15" t="s">
        <v>44</v>
      </c>
      <c r="B15">
        <f>COUNTIFS('NBA Games 2025'!$N$2:$N$1232,A15,'NBA Games 2025'!$A$2:$A$1232,"&lt;="&amp;$E$1)</f>
        <v>12</v>
      </c>
      <c r="C15">
        <f>COUNTIFS('NBA Games 2025'!$Q$2:$Q$1232,A15,'NBA Games 2025'!$A$2:$A$1232,"&lt;="&amp;$E$1)</f>
        <v>11</v>
      </c>
      <c r="L15" s="2">
        <v>45600</v>
      </c>
    </row>
    <row r="16" spans="1:12" x14ac:dyDescent="0.35">
      <c r="A16" t="s">
        <v>55</v>
      </c>
      <c r="B16">
        <f>COUNTIFS('NBA Games 2025'!$N$2:$N$1232,A16,'NBA Games 2025'!$A$2:$A$1232,"&lt;="&amp;$E$1)</f>
        <v>10</v>
      </c>
      <c r="C16">
        <f>COUNTIFS('NBA Games 2025'!$Q$2:$Q$1232,A16,'NBA Games 2025'!$A$2:$A$1232,"&lt;="&amp;$E$1)</f>
        <v>15</v>
      </c>
      <c r="L16" s="2">
        <v>45602</v>
      </c>
    </row>
    <row r="17" spans="1:12" x14ac:dyDescent="0.35">
      <c r="A17" t="s">
        <v>40</v>
      </c>
      <c r="B17">
        <f>COUNTIFS('NBA Games 2025'!$N$2:$N$1232,A17,'NBA Games 2025'!$A$2:$A$1232,"&lt;="&amp;$E$1)</f>
        <v>12</v>
      </c>
      <c r="C17">
        <f>COUNTIFS('NBA Games 2025'!$Q$2:$Q$1232,A17,'NBA Games 2025'!$A$2:$A$1232,"&lt;="&amp;$E$1)</f>
        <v>11</v>
      </c>
      <c r="L17" s="2">
        <v>45603</v>
      </c>
    </row>
    <row r="18" spans="1:12" x14ac:dyDescent="0.35">
      <c r="A18" t="s">
        <v>60</v>
      </c>
      <c r="B18">
        <f>COUNTIFS('NBA Games 2025'!$N$2:$N$1232,A18,'NBA Games 2025'!$A$2:$A$1232,"&lt;="&amp;$E$1)</f>
        <v>16</v>
      </c>
      <c r="C18">
        <f>COUNTIFS('NBA Games 2025'!$Q$2:$Q$1232,A18,'NBA Games 2025'!$A$2:$A$1232,"&lt;="&amp;$E$1)</f>
        <v>8</v>
      </c>
      <c r="L18" s="2">
        <v>45604</v>
      </c>
    </row>
    <row r="19" spans="1:12" x14ac:dyDescent="0.35">
      <c r="A19" t="s">
        <v>61</v>
      </c>
      <c r="B19">
        <f>COUNTIFS('NBA Games 2025'!$N$2:$N$1232,A19,'NBA Games 2025'!$A$2:$A$1232,"&lt;="&amp;$E$1)</f>
        <v>16</v>
      </c>
      <c r="C19">
        <f>COUNTIFS('NBA Games 2025'!$Q$2:$Q$1232,A19,'NBA Games 2025'!$A$2:$A$1232,"&lt;="&amp;$E$1)</f>
        <v>8</v>
      </c>
      <c r="L19" s="2">
        <v>45605</v>
      </c>
    </row>
    <row r="20" spans="1:12" x14ac:dyDescent="0.35">
      <c r="A20" t="s">
        <v>52</v>
      </c>
      <c r="B20">
        <f>COUNTIFS('NBA Games 2025'!$N$2:$N$1232,A20,'NBA Games 2025'!$A$2:$A$1232,"&lt;="&amp;$E$1)</f>
        <v>12</v>
      </c>
      <c r="C20">
        <f>COUNTIFS('NBA Games 2025'!$Q$2:$Q$1232,A20,'NBA Games 2025'!$A$2:$A$1232,"&lt;="&amp;$E$1)</f>
        <v>12</v>
      </c>
      <c r="L20" s="2">
        <v>45606</v>
      </c>
    </row>
    <row r="21" spans="1:12" x14ac:dyDescent="0.35">
      <c r="A21" t="s">
        <v>50</v>
      </c>
      <c r="B21">
        <f>COUNTIFS('NBA Games 2025'!$N$2:$N$1232,A21,'NBA Games 2025'!$A$2:$A$1232,"&lt;="&amp;$E$1)</f>
        <v>14</v>
      </c>
      <c r="C21">
        <f>COUNTIFS('NBA Games 2025'!$Q$2:$Q$1232,A21,'NBA Games 2025'!$A$2:$A$1232,"&lt;="&amp;$E$1)</f>
        <v>9</v>
      </c>
      <c r="L21" s="2">
        <v>45607</v>
      </c>
    </row>
    <row r="22" spans="1:12" x14ac:dyDescent="0.35">
      <c r="A22" t="s">
        <v>49</v>
      </c>
      <c r="B22">
        <f>COUNTIFS('NBA Games 2025'!$N$2:$N$1232,A22,'NBA Games 2025'!$A$2:$A$1232,"&lt;="&amp;$E$1)</f>
        <v>12</v>
      </c>
      <c r="C22">
        <f>COUNTIFS('NBA Games 2025'!$Q$2:$Q$1232,A22,'NBA Games 2025'!$A$2:$A$1232,"&lt;="&amp;$E$1)</f>
        <v>11</v>
      </c>
      <c r="L22" s="2">
        <v>45608</v>
      </c>
    </row>
    <row r="23" spans="1:12" x14ac:dyDescent="0.35">
      <c r="A23" t="s">
        <v>68</v>
      </c>
      <c r="B23">
        <f>COUNTIFS('NBA Games 2025'!$N$2:$N$1232,A23,'NBA Games 2025'!$A$2:$A$1232,"&lt;="&amp;$E$1)</f>
        <v>13</v>
      </c>
      <c r="C23">
        <f>COUNTIFS('NBA Games 2025'!$Q$2:$Q$1232,A23,'NBA Games 2025'!$A$2:$A$1232,"&lt;="&amp;$E$1)</f>
        <v>11</v>
      </c>
      <c r="L23" s="2">
        <v>45609</v>
      </c>
    </row>
    <row r="24" spans="1:12" x14ac:dyDescent="0.35">
      <c r="A24" t="s">
        <v>57</v>
      </c>
      <c r="B24">
        <f>COUNTIFS('NBA Games 2025'!$N$2:$N$1232,A24,'NBA Games 2025'!$A$2:$A$1232,"&lt;="&amp;$E$1)</f>
        <v>14</v>
      </c>
      <c r="C24">
        <f>COUNTIFS('NBA Games 2025'!$Q$2:$Q$1232,A24,'NBA Games 2025'!$A$2:$A$1232,"&lt;="&amp;$E$1)</f>
        <v>11</v>
      </c>
      <c r="L24" s="2">
        <v>45610</v>
      </c>
    </row>
    <row r="25" spans="1:12" x14ac:dyDescent="0.35">
      <c r="A25" t="s">
        <v>66</v>
      </c>
      <c r="B25">
        <f>COUNTIFS('NBA Games 2025'!$N$2:$N$1232,A25,'NBA Games 2025'!$A$2:$A$1232,"&lt;="&amp;$E$1)</f>
        <v>5</v>
      </c>
      <c r="C25">
        <f>COUNTIFS('NBA Games 2025'!$Q$2:$Q$1232,A25,'NBA Games 2025'!$A$2:$A$1232,"&lt;="&amp;$E$1)</f>
        <v>18</v>
      </c>
      <c r="L25" s="2">
        <v>45611</v>
      </c>
    </row>
    <row r="26" spans="1:12" x14ac:dyDescent="0.35">
      <c r="A26" t="s">
        <v>59</v>
      </c>
      <c r="B26">
        <f>COUNTIFS('NBA Games 2025'!$N$2:$N$1232,A26,'NBA Games 2025'!$A$2:$A$1232,"&lt;="&amp;$E$1)</f>
        <v>7</v>
      </c>
      <c r="C26">
        <f>COUNTIFS('NBA Games 2025'!$Q$2:$Q$1232,A26,'NBA Games 2025'!$A$2:$A$1232,"&lt;="&amp;$E$1)</f>
        <v>17</v>
      </c>
      <c r="L26" s="2">
        <v>45612</v>
      </c>
    </row>
    <row r="27" spans="1:12" x14ac:dyDescent="0.35">
      <c r="A27" t="s">
        <v>67</v>
      </c>
      <c r="B27">
        <f>COUNTIFS('NBA Games 2025'!$N$2:$N$1232,A27,'NBA Games 2025'!$A$2:$A$1232,"&lt;="&amp;$E$1)</f>
        <v>8</v>
      </c>
      <c r="C27">
        <f>COUNTIFS('NBA Games 2025'!$Q$2:$Q$1232,A27,'NBA Games 2025'!$A$2:$A$1232,"&lt;="&amp;$E$1)</f>
        <v>16</v>
      </c>
      <c r="L27" s="2">
        <v>45613</v>
      </c>
    </row>
    <row r="28" spans="1:12" x14ac:dyDescent="0.35">
      <c r="A28" t="s">
        <v>58</v>
      </c>
      <c r="B28">
        <f>COUNTIFS('NBA Games 2025'!$N$2:$N$1232,A28,'NBA Games 2025'!$A$2:$A$1232,"&lt;="&amp;$E$1)</f>
        <v>12</v>
      </c>
      <c r="C28">
        <f>COUNTIFS('NBA Games 2025'!$Q$2:$Q$1232,A28,'NBA Games 2025'!$A$2:$A$1232,"&lt;="&amp;$E$1)</f>
        <v>10</v>
      </c>
      <c r="L28" s="2">
        <v>45614</v>
      </c>
    </row>
    <row r="29" spans="1:12" x14ac:dyDescent="0.35">
      <c r="A29" t="s">
        <v>56</v>
      </c>
      <c r="B29">
        <f>COUNTIFS('NBA Games 2025'!$N$2:$N$1232,A29,'NBA Games 2025'!$A$2:$A$1232,"&lt;="&amp;$E$1)</f>
        <v>5</v>
      </c>
      <c r="C29">
        <f>COUNTIFS('NBA Games 2025'!$Q$2:$Q$1232,A29,'NBA Games 2025'!$A$2:$A$1232,"&lt;="&amp;$E$1)</f>
        <v>20</v>
      </c>
      <c r="L29" s="2">
        <v>45615</v>
      </c>
    </row>
    <row r="30" spans="1:12" x14ac:dyDescent="0.35">
      <c r="A30" t="s">
        <v>54</v>
      </c>
      <c r="B30">
        <f>COUNTIFS('NBA Games 2025'!$N$2:$N$1232,A30,'NBA Games 2025'!$A$2:$A$1232,"&lt;="&amp;$E$1)</f>
        <v>7</v>
      </c>
      <c r="C30">
        <f>COUNTIFS('NBA Games 2025'!$Q$2:$Q$1232,A30,'NBA Games 2025'!$A$2:$A$1232,"&lt;="&amp;$E$1)</f>
        <v>15</v>
      </c>
      <c r="L30" s="2">
        <v>45616</v>
      </c>
    </row>
    <row r="31" spans="1:12" x14ac:dyDescent="0.35">
      <c r="A31" t="s">
        <v>64</v>
      </c>
      <c r="B31">
        <f>COUNTIFS('NBA Games 2025'!$N$2:$N$1232,A31,'NBA Games 2025'!$A$2:$A$1232,"&lt;="&amp;$E$1)</f>
        <v>3</v>
      </c>
      <c r="C31">
        <f>COUNTIFS('NBA Games 2025'!$Q$2:$Q$1232,A31,'NBA Games 2025'!$A$2:$A$1232,"&lt;="&amp;$E$1)</f>
        <v>19</v>
      </c>
      <c r="L31" s="2">
        <v>45617</v>
      </c>
    </row>
    <row r="32" spans="1:12" x14ac:dyDescent="0.35">
      <c r="A32" t="s">
        <v>43</v>
      </c>
      <c r="B32">
        <f>COUNTIFS('NBA Games 2025'!$N$2:$N$1232,A32,'NBA Games 2025'!$A$2:$A$1232,"&lt;="&amp;$E$1)</f>
        <v>17</v>
      </c>
      <c r="C32">
        <f>COUNTIFS('NBA Games 2025'!$Q$2:$Q$1232,A32,'NBA Games 2025'!$A$2:$A$1232,"&lt;="&amp;$E$1)</f>
        <v>9</v>
      </c>
      <c r="L32" s="2">
        <v>45618</v>
      </c>
    </row>
    <row r="33" spans="1:12" x14ac:dyDescent="0.35">
      <c r="A33" t="s">
        <v>46</v>
      </c>
      <c r="B33">
        <f>COUNTIFS('NBA Games 2025'!$N$2:$N$1232,A33,'NBA Games 2025'!$A$2:$A$1232,"&lt;="&amp;$E$1)</f>
        <v>7</v>
      </c>
      <c r="C33">
        <f>COUNTIFS('NBA Games 2025'!$Q$2:$Q$1232,A33,'NBA Games 2025'!$A$2:$A$1232,"&lt;="&amp;$E$1)</f>
        <v>17</v>
      </c>
      <c r="L33" s="2">
        <v>45619</v>
      </c>
    </row>
    <row r="34" spans="1:12" x14ac:dyDescent="0.35">
      <c r="A34" t="s">
        <v>42</v>
      </c>
      <c r="B34">
        <f>COUNTIFS('NBA Games 2025'!$N$2:$N$1232,A34,'NBA Games 2025'!$A$2:$A$1232,"&lt;="&amp;$E$1)</f>
        <v>10</v>
      </c>
      <c r="C34">
        <f>COUNTIFS('NBA Games 2025'!$Q$2:$Q$1232,A34,'NBA Games 2025'!$A$2:$A$1232,"&lt;="&amp;$E$1)</f>
        <v>14</v>
      </c>
      <c r="L34" s="2">
        <v>45620</v>
      </c>
    </row>
    <row r="35" spans="1:12" x14ac:dyDescent="0.35">
      <c r="L35" s="2">
        <v>45621</v>
      </c>
    </row>
    <row r="36" spans="1:12" x14ac:dyDescent="0.35">
      <c r="L36" s="2">
        <v>45622</v>
      </c>
    </row>
    <row r="37" spans="1:12" x14ac:dyDescent="0.35">
      <c r="L37" s="2">
        <v>45623</v>
      </c>
    </row>
    <row r="38" spans="1:12" x14ac:dyDescent="0.35">
      <c r="L38" s="2">
        <v>45625</v>
      </c>
    </row>
    <row r="39" spans="1:12" x14ac:dyDescent="0.35">
      <c r="L39" s="2">
        <v>45626</v>
      </c>
    </row>
    <row r="40" spans="1:12" x14ac:dyDescent="0.35">
      <c r="L40" s="2">
        <v>45627</v>
      </c>
    </row>
    <row r="41" spans="1:12" x14ac:dyDescent="0.35">
      <c r="L41" s="2">
        <v>45628</v>
      </c>
    </row>
    <row r="42" spans="1:12" x14ac:dyDescent="0.35">
      <c r="L42" s="2">
        <v>45629</v>
      </c>
    </row>
    <row r="43" spans="1:12" x14ac:dyDescent="0.35">
      <c r="L43" s="2">
        <v>45630</v>
      </c>
    </row>
    <row r="44" spans="1:12" x14ac:dyDescent="0.35">
      <c r="L44" s="2">
        <v>45631</v>
      </c>
    </row>
    <row r="45" spans="1:12" x14ac:dyDescent="0.35">
      <c r="L45" s="2">
        <v>45632</v>
      </c>
    </row>
    <row r="46" spans="1:12" x14ac:dyDescent="0.35">
      <c r="L46" s="2">
        <v>45633</v>
      </c>
    </row>
    <row r="47" spans="1:12" x14ac:dyDescent="0.35">
      <c r="L47" s="2">
        <v>45634</v>
      </c>
    </row>
    <row r="48" spans="1:12" x14ac:dyDescent="0.35">
      <c r="L48" s="2">
        <v>45635</v>
      </c>
    </row>
    <row r="49" spans="12:12" x14ac:dyDescent="0.35">
      <c r="L49" s="2">
        <v>45636</v>
      </c>
    </row>
    <row r="50" spans="12:12" x14ac:dyDescent="0.35">
      <c r="L50" s="2">
        <v>45637</v>
      </c>
    </row>
    <row r="51" spans="12:12" x14ac:dyDescent="0.35">
      <c r="L51" s="2">
        <v>45638</v>
      </c>
    </row>
    <row r="52" spans="12:12" x14ac:dyDescent="0.35">
      <c r="L52" s="2">
        <v>45639</v>
      </c>
    </row>
    <row r="53" spans="12:12" x14ac:dyDescent="0.35">
      <c r="L53" s="2">
        <v>45640</v>
      </c>
    </row>
    <row r="54" spans="12:12" x14ac:dyDescent="0.35">
      <c r="L54" s="2">
        <v>45641</v>
      </c>
    </row>
    <row r="55" spans="12:12" x14ac:dyDescent="0.35">
      <c r="L55" s="2">
        <v>45642</v>
      </c>
    </row>
    <row r="56" spans="12:12" x14ac:dyDescent="0.35">
      <c r="L56" s="2">
        <v>45643</v>
      </c>
    </row>
    <row r="57" spans="12:12" x14ac:dyDescent="0.35">
      <c r="L57" s="2">
        <v>45645</v>
      </c>
    </row>
    <row r="58" spans="12:12" x14ac:dyDescent="0.35">
      <c r="L58" s="2">
        <v>45646</v>
      </c>
    </row>
    <row r="59" spans="12:12" x14ac:dyDescent="0.35">
      <c r="L59" s="2">
        <v>45647</v>
      </c>
    </row>
    <row r="60" spans="12:12" x14ac:dyDescent="0.35">
      <c r="L60" s="2">
        <v>45648</v>
      </c>
    </row>
    <row r="61" spans="12:12" x14ac:dyDescent="0.35">
      <c r="L61" s="2">
        <v>45649</v>
      </c>
    </row>
    <row r="62" spans="12:12" x14ac:dyDescent="0.35">
      <c r="L62" s="2">
        <v>45651</v>
      </c>
    </row>
    <row r="63" spans="12:12" x14ac:dyDescent="0.35">
      <c r="L63" s="2">
        <v>45652</v>
      </c>
    </row>
    <row r="64" spans="12:12" x14ac:dyDescent="0.35">
      <c r="L64" s="2">
        <v>45653</v>
      </c>
    </row>
    <row r="65" spans="12:12" x14ac:dyDescent="0.35">
      <c r="L65" s="2">
        <v>45654</v>
      </c>
    </row>
    <row r="66" spans="12:12" x14ac:dyDescent="0.35">
      <c r="L66" s="2">
        <v>45655</v>
      </c>
    </row>
    <row r="67" spans="12:12" x14ac:dyDescent="0.35">
      <c r="L67" s="2">
        <v>45656</v>
      </c>
    </row>
    <row r="68" spans="12:12" x14ac:dyDescent="0.35">
      <c r="L68" s="2">
        <v>45657</v>
      </c>
    </row>
    <row r="69" spans="12:12" x14ac:dyDescent="0.35">
      <c r="L69" s="2">
        <v>45658</v>
      </c>
    </row>
    <row r="70" spans="12:12" x14ac:dyDescent="0.35">
      <c r="L70" s="2">
        <v>45659</v>
      </c>
    </row>
    <row r="71" spans="12:12" x14ac:dyDescent="0.35">
      <c r="L71" s="2">
        <v>45660</v>
      </c>
    </row>
    <row r="72" spans="12:12" x14ac:dyDescent="0.35">
      <c r="L72" s="2">
        <v>45661</v>
      </c>
    </row>
    <row r="73" spans="12:12" x14ac:dyDescent="0.35">
      <c r="L73" s="2">
        <v>45662</v>
      </c>
    </row>
    <row r="74" spans="12:12" x14ac:dyDescent="0.35">
      <c r="L74" s="2">
        <v>45663</v>
      </c>
    </row>
    <row r="75" spans="12:12" x14ac:dyDescent="0.35">
      <c r="L75" s="2">
        <v>45664</v>
      </c>
    </row>
    <row r="76" spans="12:12" x14ac:dyDescent="0.35">
      <c r="L76" s="2">
        <v>45665</v>
      </c>
    </row>
    <row r="77" spans="12:12" x14ac:dyDescent="0.35">
      <c r="L77" s="2">
        <v>45666</v>
      </c>
    </row>
    <row r="78" spans="12:12" x14ac:dyDescent="0.35">
      <c r="L78" s="2">
        <v>45667</v>
      </c>
    </row>
    <row r="79" spans="12:12" x14ac:dyDescent="0.35">
      <c r="L79" s="2">
        <v>45668</v>
      </c>
    </row>
    <row r="80" spans="12:12" x14ac:dyDescent="0.35">
      <c r="L80" s="2">
        <v>45669</v>
      </c>
    </row>
    <row r="81" spans="12:12" x14ac:dyDescent="0.35">
      <c r="L81" s="2">
        <v>45670</v>
      </c>
    </row>
    <row r="82" spans="12:12" x14ac:dyDescent="0.35">
      <c r="L82" s="2">
        <v>45671</v>
      </c>
    </row>
    <row r="83" spans="12:12" x14ac:dyDescent="0.35">
      <c r="L83" s="2">
        <v>45672</v>
      </c>
    </row>
    <row r="84" spans="12:12" x14ac:dyDescent="0.35">
      <c r="L84" s="2">
        <v>45673</v>
      </c>
    </row>
    <row r="85" spans="12:12" x14ac:dyDescent="0.35">
      <c r="L85" s="2">
        <v>45674</v>
      </c>
    </row>
    <row r="86" spans="12:12" x14ac:dyDescent="0.35">
      <c r="L86" s="2">
        <v>45675</v>
      </c>
    </row>
    <row r="87" spans="12:12" x14ac:dyDescent="0.35">
      <c r="L87" s="2">
        <v>45676</v>
      </c>
    </row>
    <row r="88" spans="12:12" x14ac:dyDescent="0.35">
      <c r="L88" s="2">
        <v>45677</v>
      </c>
    </row>
    <row r="89" spans="12:12" x14ac:dyDescent="0.35">
      <c r="L89" s="2">
        <v>45678</v>
      </c>
    </row>
    <row r="90" spans="12:12" x14ac:dyDescent="0.35">
      <c r="L90" s="2">
        <v>45679</v>
      </c>
    </row>
    <row r="91" spans="12:12" x14ac:dyDescent="0.35">
      <c r="L91" s="2">
        <v>45680</v>
      </c>
    </row>
    <row r="92" spans="12:12" x14ac:dyDescent="0.35">
      <c r="L92" s="2">
        <v>45681</v>
      </c>
    </row>
    <row r="93" spans="12:12" x14ac:dyDescent="0.35">
      <c r="L93" s="2">
        <v>45682</v>
      </c>
    </row>
    <row r="94" spans="12:12" x14ac:dyDescent="0.35">
      <c r="L94" s="2">
        <v>45683</v>
      </c>
    </row>
    <row r="95" spans="12:12" x14ac:dyDescent="0.35">
      <c r="L95" s="2">
        <v>45684</v>
      </c>
    </row>
    <row r="96" spans="12:12" x14ac:dyDescent="0.35">
      <c r="L96" s="2">
        <v>45685</v>
      </c>
    </row>
    <row r="97" spans="12:12" x14ac:dyDescent="0.35">
      <c r="L97" s="2">
        <v>45686</v>
      </c>
    </row>
    <row r="98" spans="12:12" x14ac:dyDescent="0.35">
      <c r="L98" s="2">
        <v>45687</v>
      </c>
    </row>
    <row r="99" spans="12:12" x14ac:dyDescent="0.35">
      <c r="L99" s="2">
        <v>45688</v>
      </c>
    </row>
    <row r="100" spans="12:12" x14ac:dyDescent="0.35">
      <c r="L100" s="2">
        <v>45689</v>
      </c>
    </row>
    <row r="101" spans="12:12" x14ac:dyDescent="0.35">
      <c r="L101" s="2">
        <v>45690</v>
      </c>
    </row>
    <row r="102" spans="12:12" x14ac:dyDescent="0.35">
      <c r="L102" s="2">
        <v>45691</v>
      </c>
    </row>
    <row r="103" spans="12:12" x14ac:dyDescent="0.35">
      <c r="L103" s="2">
        <v>45692</v>
      </c>
    </row>
    <row r="104" spans="12:12" x14ac:dyDescent="0.35">
      <c r="L104" s="2">
        <v>45693</v>
      </c>
    </row>
    <row r="105" spans="12:12" x14ac:dyDescent="0.35">
      <c r="L105" s="2">
        <v>45694</v>
      </c>
    </row>
    <row r="106" spans="12:12" x14ac:dyDescent="0.35">
      <c r="L106" s="2">
        <v>45695</v>
      </c>
    </row>
    <row r="107" spans="12:12" x14ac:dyDescent="0.35">
      <c r="L107" s="2">
        <v>45696</v>
      </c>
    </row>
    <row r="108" spans="12:12" x14ac:dyDescent="0.35">
      <c r="L108" s="2">
        <v>45697</v>
      </c>
    </row>
    <row r="109" spans="12:12" x14ac:dyDescent="0.35">
      <c r="L109" s="2">
        <v>45698</v>
      </c>
    </row>
    <row r="110" spans="12:12" x14ac:dyDescent="0.35">
      <c r="L110" s="2">
        <v>45699</v>
      </c>
    </row>
    <row r="111" spans="12:12" x14ac:dyDescent="0.35">
      <c r="L111" s="2">
        <v>45700</v>
      </c>
    </row>
    <row r="112" spans="12:12" x14ac:dyDescent="0.35">
      <c r="L112" s="2">
        <v>45701</v>
      </c>
    </row>
    <row r="113" spans="12:12" x14ac:dyDescent="0.35">
      <c r="L113" s="2">
        <v>45707</v>
      </c>
    </row>
    <row r="114" spans="12:12" x14ac:dyDescent="0.35">
      <c r="L114" s="2">
        <v>45708</v>
      </c>
    </row>
    <row r="115" spans="12:12" x14ac:dyDescent="0.35">
      <c r="L115" s="2">
        <v>45709</v>
      </c>
    </row>
    <row r="116" spans="12:12" x14ac:dyDescent="0.35">
      <c r="L116" s="2">
        <v>45710</v>
      </c>
    </row>
    <row r="117" spans="12:12" x14ac:dyDescent="0.35">
      <c r="L117" s="2">
        <v>45711</v>
      </c>
    </row>
    <row r="118" spans="12:12" x14ac:dyDescent="0.35">
      <c r="L118" s="2">
        <v>45712</v>
      </c>
    </row>
    <row r="119" spans="12:12" x14ac:dyDescent="0.35">
      <c r="L119" s="2">
        <v>45713</v>
      </c>
    </row>
    <row r="120" spans="12:12" x14ac:dyDescent="0.35">
      <c r="L120" s="2">
        <v>45714</v>
      </c>
    </row>
    <row r="121" spans="12:12" x14ac:dyDescent="0.35">
      <c r="L121" s="2">
        <v>45715</v>
      </c>
    </row>
    <row r="122" spans="12:12" x14ac:dyDescent="0.35">
      <c r="L122" s="2">
        <v>45716</v>
      </c>
    </row>
    <row r="123" spans="12:12" x14ac:dyDescent="0.35">
      <c r="L123" s="2">
        <v>45717</v>
      </c>
    </row>
    <row r="124" spans="12:12" x14ac:dyDescent="0.35">
      <c r="L124" s="2">
        <v>45718</v>
      </c>
    </row>
    <row r="125" spans="12:12" x14ac:dyDescent="0.35">
      <c r="L125" s="2">
        <v>45719</v>
      </c>
    </row>
    <row r="126" spans="12:12" x14ac:dyDescent="0.35">
      <c r="L126" s="2">
        <v>45720</v>
      </c>
    </row>
    <row r="127" spans="12:12" x14ac:dyDescent="0.35">
      <c r="L127" s="2">
        <v>45721</v>
      </c>
    </row>
    <row r="128" spans="12:12" x14ac:dyDescent="0.35">
      <c r="L128" s="2">
        <v>45722</v>
      </c>
    </row>
    <row r="129" spans="12:12" x14ac:dyDescent="0.35">
      <c r="L129" s="2">
        <v>45723</v>
      </c>
    </row>
    <row r="130" spans="12:12" x14ac:dyDescent="0.35">
      <c r="L130" s="2">
        <v>45724</v>
      </c>
    </row>
    <row r="131" spans="12:12" x14ac:dyDescent="0.35">
      <c r="L131" s="2">
        <v>45725</v>
      </c>
    </row>
    <row r="132" spans="12:12" x14ac:dyDescent="0.35">
      <c r="L132" s="2">
        <v>45726</v>
      </c>
    </row>
    <row r="133" spans="12:12" x14ac:dyDescent="0.35">
      <c r="L133" s="2">
        <v>45727</v>
      </c>
    </row>
    <row r="134" spans="12:12" x14ac:dyDescent="0.35">
      <c r="L134" s="2">
        <v>45728</v>
      </c>
    </row>
    <row r="135" spans="12:12" x14ac:dyDescent="0.35">
      <c r="L135" s="2">
        <v>45729</v>
      </c>
    </row>
    <row r="136" spans="12:12" x14ac:dyDescent="0.35">
      <c r="L136" s="2">
        <v>45730</v>
      </c>
    </row>
    <row r="137" spans="12:12" x14ac:dyDescent="0.35">
      <c r="L137" s="2">
        <v>45731</v>
      </c>
    </row>
    <row r="138" spans="12:12" x14ac:dyDescent="0.35">
      <c r="L138" s="2">
        <v>45732</v>
      </c>
    </row>
    <row r="139" spans="12:12" x14ac:dyDescent="0.35">
      <c r="L139" s="2">
        <v>45733</v>
      </c>
    </row>
    <row r="140" spans="12:12" x14ac:dyDescent="0.35">
      <c r="L140" s="2">
        <v>45734</v>
      </c>
    </row>
    <row r="141" spans="12:12" x14ac:dyDescent="0.35">
      <c r="L141" s="2">
        <v>45735</v>
      </c>
    </row>
    <row r="142" spans="12:12" x14ac:dyDescent="0.35">
      <c r="L142" s="2">
        <v>45736</v>
      </c>
    </row>
    <row r="143" spans="12:12" x14ac:dyDescent="0.35">
      <c r="L143" s="2">
        <v>45737</v>
      </c>
    </row>
    <row r="144" spans="12:12" x14ac:dyDescent="0.35">
      <c r="L144" s="2">
        <v>45738</v>
      </c>
    </row>
    <row r="145" spans="12:12" x14ac:dyDescent="0.35">
      <c r="L145" s="2">
        <v>45739</v>
      </c>
    </row>
    <row r="146" spans="12:12" x14ac:dyDescent="0.35">
      <c r="L146" s="2">
        <v>45740</v>
      </c>
    </row>
    <row r="147" spans="12:12" x14ac:dyDescent="0.35">
      <c r="L147" s="2">
        <v>45741</v>
      </c>
    </row>
    <row r="148" spans="12:12" x14ac:dyDescent="0.35">
      <c r="L148" s="2">
        <v>45742</v>
      </c>
    </row>
    <row r="149" spans="12:12" x14ac:dyDescent="0.35">
      <c r="L149" s="2">
        <v>45743</v>
      </c>
    </row>
    <row r="150" spans="12:12" x14ac:dyDescent="0.35">
      <c r="L150" s="2">
        <v>45744</v>
      </c>
    </row>
    <row r="151" spans="12:12" x14ac:dyDescent="0.35">
      <c r="L151" s="2">
        <v>45745</v>
      </c>
    </row>
    <row r="152" spans="12:12" x14ac:dyDescent="0.35">
      <c r="L152" s="2">
        <v>45746</v>
      </c>
    </row>
    <row r="153" spans="12:12" x14ac:dyDescent="0.35">
      <c r="L153" s="2">
        <v>45747</v>
      </c>
    </row>
    <row r="154" spans="12:12" x14ac:dyDescent="0.35">
      <c r="L154" s="2">
        <v>45748</v>
      </c>
    </row>
    <row r="155" spans="12:12" x14ac:dyDescent="0.35">
      <c r="L155" s="2">
        <v>45749</v>
      </c>
    </row>
    <row r="156" spans="12:12" x14ac:dyDescent="0.35">
      <c r="L156" s="2">
        <v>45750</v>
      </c>
    </row>
    <row r="157" spans="12:12" x14ac:dyDescent="0.35">
      <c r="L157" s="2">
        <v>45751</v>
      </c>
    </row>
    <row r="158" spans="12:12" x14ac:dyDescent="0.35">
      <c r="L158" s="2">
        <v>45752</v>
      </c>
    </row>
    <row r="159" spans="12:12" x14ac:dyDescent="0.35">
      <c r="L159" s="2">
        <v>45753</v>
      </c>
    </row>
    <row r="160" spans="12:12" x14ac:dyDescent="0.35">
      <c r="L160" s="2">
        <v>45754</v>
      </c>
    </row>
    <row r="161" spans="12:12" x14ac:dyDescent="0.35">
      <c r="L161" s="2">
        <v>45755</v>
      </c>
    </row>
    <row r="162" spans="12:12" x14ac:dyDescent="0.35">
      <c r="L162" s="2">
        <v>45756</v>
      </c>
    </row>
    <row r="163" spans="12:12" x14ac:dyDescent="0.35">
      <c r="L163" s="2">
        <v>45757</v>
      </c>
    </row>
    <row r="164" spans="12:12" x14ac:dyDescent="0.35">
      <c r="L164" s="2">
        <v>45758</v>
      </c>
    </row>
    <row r="165" spans="12:12" x14ac:dyDescent="0.35">
      <c r="L165" s="2">
        <v>45760</v>
      </c>
    </row>
  </sheetData>
  <dataValidations count="1">
    <dataValidation type="list" allowBlank="1" showInputMessage="1" showErrorMessage="1" sqref="E1" xr:uid="{16C0682A-D936-484E-98C2-3615E2B459F5}">
      <formula1>_xlfn.ANCHORARRAY($L$2)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C672-A684-4559-A5D9-425E35FE75A4}">
  <dimension ref="A1:AE166"/>
  <sheetViews>
    <sheetView workbookViewId="0"/>
  </sheetViews>
  <sheetFormatPr defaultRowHeight="14.5" x14ac:dyDescent="0.35"/>
  <cols>
    <col min="1" max="1" width="6.7265625" style="5" bestFit="1" customWidth="1"/>
    <col min="2" max="3" width="6" style="5" bestFit="1" customWidth="1"/>
    <col min="4" max="4" width="3.36328125" style="5" bestFit="1" customWidth="1"/>
    <col min="5" max="5" width="6" style="5" bestFit="1" customWidth="1"/>
    <col min="6" max="10" width="3.36328125" style="5" bestFit="1" customWidth="1"/>
    <col min="11" max="12" width="6" style="5" bestFit="1" customWidth="1"/>
    <col min="13" max="13" width="3.36328125" style="5" bestFit="1" customWidth="1"/>
    <col min="14" max="18" width="6" style="5" bestFit="1" customWidth="1"/>
    <col min="19" max="19" width="3.36328125" style="5" bestFit="1" customWidth="1"/>
    <col min="20" max="21" width="6" style="5" bestFit="1" customWidth="1"/>
    <col min="22" max="23" width="3.36328125" style="5" bestFit="1" customWidth="1"/>
    <col min="24" max="24" width="6" style="5" bestFit="1" customWidth="1"/>
    <col min="25" max="25" width="3.36328125" style="5" bestFit="1" customWidth="1"/>
    <col min="26" max="28" width="6" style="5" bestFit="1" customWidth="1"/>
    <col min="29" max="29" width="3.36328125" style="5" bestFit="1" customWidth="1"/>
    <col min="30" max="30" width="6" style="5" bestFit="1" customWidth="1"/>
    <col min="31" max="31" width="3.36328125" style="5" customWidth="1"/>
    <col min="32" max="16384" width="8.7265625" style="5"/>
  </cols>
  <sheetData>
    <row r="1" spans="1:31" x14ac:dyDescent="0.35">
      <c r="B1" s="24" t="s">
        <v>183</v>
      </c>
    </row>
    <row r="2" spans="1:31" ht="81.5" customHeight="1" x14ac:dyDescent="0.35">
      <c r="B2" s="6" t="s">
        <v>45</v>
      </c>
      <c r="C2" s="6" t="s">
        <v>48</v>
      </c>
      <c r="D2" s="6" t="s">
        <v>65</v>
      </c>
      <c r="E2" s="6" t="s">
        <v>53</v>
      </c>
      <c r="F2" s="6" t="s">
        <v>63</v>
      </c>
      <c r="G2" s="6" t="s">
        <v>47</v>
      </c>
      <c r="H2" s="6" t="s">
        <v>41</v>
      </c>
      <c r="I2" s="6" t="s">
        <v>51</v>
      </c>
      <c r="J2" s="6" t="s">
        <v>39</v>
      </c>
      <c r="K2" s="6" t="s">
        <v>62</v>
      </c>
      <c r="L2" s="6" t="s">
        <v>44</v>
      </c>
      <c r="M2" s="6" t="s">
        <v>55</v>
      </c>
      <c r="N2" s="6" t="s">
        <v>40</v>
      </c>
      <c r="O2" s="6" t="s">
        <v>60</v>
      </c>
      <c r="P2" s="6" t="s">
        <v>61</v>
      </c>
      <c r="Q2" s="6" t="s">
        <v>52</v>
      </c>
      <c r="R2" s="6" t="s">
        <v>50</v>
      </c>
      <c r="S2" s="6" t="s">
        <v>49</v>
      </c>
      <c r="T2" s="6" t="s">
        <v>68</v>
      </c>
      <c r="U2" s="6" t="s">
        <v>57</v>
      </c>
      <c r="V2" s="6" t="s">
        <v>66</v>
      </c>
      <c r="W2" s="6" t="s">
        <v>59</v>
      </c>
      <c r="X2" s="6" t="s">
        <v>67</v>
      </c>
      <c r="Y2" s="6" t="s">
        <v>58</v>
      </c>
      <c r="Z2" s="6" t="s">
        <v>56</v>
      </c>
      <c r="AA2" s="6" t="s">
        <v>54</v>
      </c>
      <c r="AB2" s="6" t="s">
        <v>64</v>
      </c>
      <c r="AC2" s="6" t="s">
        <v>43</v>
      </c>
      <c r="AD2" s="6" t="s">
        <v>46</v>
      </c>
      <c r="AE2" s="6" t="s">
        <v>42</v>
      </c>
    </row>
    <row r="3" spans="1:31" x14ac:dyDescent="0.35">
      <c r="A3" s="7">
        <v>45587</v>
      </c>
      <c r="B3" s="5">
        <f>COUNTIFS('NBA Games 2025'!$N$2:$N$1232,B$2,'NBA Games 2025'!$A$2:$A$1232,"&lt;="&amp;$A3)</f>
        <v>0</v>
      </c>
      <c r="C3" s="5">
        <f>COUNTIFS('NBA Games 2025'!$N$2:$N$1232,C$2,'NBA Games 2025'!$A$2:$A$1232,"&lt;="&amp;$A3)</f>
        <v>0</v>
      </c>
      <c r="D3" s="5">
        <f>COUNTIFS('NBA Games 2025'!$N$2:$N$1232,D$2,'NBA Games 2025'!$A$2:$A$1232,"&lt;="&amp;$A3)</f>
        <v>0</v>
      </c>
      <c r="E3" s="5">
        <f>COUNTIFS('NBA Games 2025'!$N$2:$N$1232,E$2,'NBA Games 2025'!$A$2:$A$1232,"&lt;="&amp;$A3)</f>
        <v>0</v>
      </c>
      <c r="F3" s="5">
        <f>COUNTIFS('NBA Games 2025'!$N$2:$N$1232,F$2,'NBA Games 2025'!$A$2:$A$1232,"&lt;="&amp;$A3)</f>
        <v>0</v>
      </c>
      <c r="G3" s="5">
        <f>COUNTIFS('NBA Games 2025'!$N$2:$N$1232,G$2,'NBA Games 2025'!$A$2:$A$1232,"&lt;="&amp;$A3)</f>
        <v>0</v>
      </c>
      <c r="H3" s="5">
        <f>COUNTIFS('NBA Games 2025'!$N$2:$N$1232,H$2,'NBA Games 2025'!$A$2:$A$1232,"&lt;="&amp;$A3)</f>
        <v>0</v>
      </c>
      <c r="I3" s="5">
        <f>COUNTIFS('NBA Games 2025'!$N$2:$N$1232,I$2,'NBA Games 2025'!$A$2:$A$1232,"&lt;="&amp;$A3)</f>
        <v>1</v>
      </c>
      <c r="J3" s="5">
        <f>COUNTIFS('NBA Games 2025'!$N$2:$N$1232,J$2,'NBA Games 2025'!$A$2:$A$1232,"&lt;="&amp;$A3)</f>
        <v>0</v>
      </c>
      <c r="K3" s="5">
        <f>COUNTIFS('NBA Games 2025'!$N$2:$N$1232,K$2,'NBA Games 2025'!$A$2:$A$1232,"&lt;="&amp;$A3)</f>
        <v>0</v>
      </c>
      <c r="L3" s="5">
        <f>COUNTIFS('NBA Games 2025'!$N$2:$N$1232,L$2,'NBA Games 2025'!$A$2:$A$1232,"&lt;="&amp;$A3)</f>
        <v>0</v>
      </c>
      <c r="M3" s="5">
        <f>COUNTIFS('NBA Games 2025'!$N$2:$N$1232,M$2,'NBA Games 2025'!$A$2:$A$1232,"&lt;="&amp;$A3)</f>
        <v>0</v>
      </c>
      <c r="N3" s="5">
        <f>COUNTIFS('NBA Games 2025'!$N$2:$N$1232,N$2,'NBA Games 2025'!$A$2:$A$1232,"&lt;="&amp;$A3)</f>
        <v>0</v>
      </c>
      <c r="O3" s="5">
        <f>COUNTIFS('NBA Games 2025'!$N$2:$N$1232,O$2,'NBA Games 2025'!$A$2:$A$1232,"&lt;="&amp;$A3)</f>
        <v>0</v>
      </c>
      <c r="P3" s="5">
        <f>COUNTIFS('NBA Games 2025'!$N$2:$N$1232,P$2,'NBA Games 2025'!$A$2:$A$1232,"&lt;="&amp;$A3)</f>
        <v>0</v>
      </c>
      <c r="Q3" s="5">
        <f>COUNTIFS('NBA Games 2025'!$N$2:$N$1232,Q$2,'NBA Games 2025'!$A$2:$A$1232,"&lt;="&amp;$A3)</f>
        <v>0</v>
      </c>
      <c r="R3" s="5">
        <f>COUNTIFS('NBA Games 2025'!$N$2:$N$1232,R$2,'NBA Games 2025'!$A$2:$A$1232,"&lt;="&amp;$A3)</f>
        <v>0</v>
      </c>
      <c r="S3" s="5">
        <f>COUNTIFS('NBA Games 2025'!$N$2:$N$1232,S$2,'NBA Games 2025'!$A$2:$A$1232,"&lt;="&amp;$A3)</f>
        <v>0</v>
      </c>
      <c r="T3" s="5">
        <f>COUNTIFS('NBA Games 2025'!$N$2:$N$1232,T$2,'NBA Games 2025'!$A$2:$A$1232,"&lt;="&amp;$A3)</f>
        <v>1</v>
      </c>
      <c r="U3" s="5">
        <f>COUNTIFS('NBA Games 2025'!$N$2:$N$1232,U$2,'NBA Games 2025'!$A$2:$A$1232,"&lt;="&amp;$A3)</f>
        <v>0</v>
      </c>
      <c r="V3" s="5">
        <f>COUNTIFS('NBA Games 2025'!$N$2:$N$1232,V$2,'NBA Games 2025'!$A$2:$A$1232,"&lt;="&amp;$A3)</f>
        <v>0</v>
      </c>
      <c r="W3" s="5">
        <f>COUNTIFS('NBA Games 2025'!$N$2:$N$1232,W$2,'NBA Games 2025'!$A$2:$A$1232,"&lt;="&amp;$A3)</f>
        <v>0</v>
      </c>
      <c r="X3" s="5">
        <f>COUNTIFS('NBA Games 2025'!$N$2:$N$1232,X$2,'NBA Games 2025'!$A$2:$A$1232,"&lt;="&amp;$A3)</f>
        <v>0</v>
      </c>
      <c r="Y3" s="5">
        <f>COUNTIFS('NBA Games 2025'!$N$2:$N$1232,Y$2,'NBA Games 2025'!$A$2:$A$1232,"&lt;="&amp;$A3)</f>
        <v>0</v>
      </c>
      <c r="Z3" s="5">
        <f>COUNTIFS('NBA Games 2025'!$N$2:$N$1232,Z$2,'NBA Games 2025'!$A$2:$A$1232,"&lt;="&amp;$A3)</f>
        <v>0</v>
      </c>
      <c r="AA3" s="5">
        <f>COUNTIFS('NBA Games 2025'!$N$2:$N$1232,AA$2,'NBA Games 2025'!$A$2:$A$1232,"&lt;="&amp;$A3)</f>
        <v>0</v>
      </c>
      <c r="AB3" s="5">
        <f>COUNTIFS('NBA Games 2025'!$N$2:$N$1232,AB$2,'NBA Games 2025'!$A$2:$A$1232,"&lt;="&amp;$A3)</f>
        <v>0</v>
      </c>
      <c r="AC3" s="5">
        <f>COUNTIFS('NBA Games 2025'!$N$2:$N$1232,AC$2,'NBA Games 2025'!$A$2:$A$1232,"&lt;="&amp;$A3)</f>
        <v>0</v>
      </c>
      <c r="AD3" s="5">
        <f>COUNTIFS('NBA Games 2025'!$N$2:$N$1232,AD$2,'NBA Games 2025'!$A$2:$A$1232,"&lt;="&amp;$A3)</f>
        <v>0</v>
      </c>
      <c r="AE3" s="5">
        <f>COUNTIFS('NBA Games 2025'!$N$2:$N$1232,AE$2,'NBA Games 2025'!$A$2:$A$1232,"&lt;="&amp;$A3)</f>
        <v>0</v>
      </c>
    </row>
    <row r="4" spans="1:31" x14ac:dyDescent="0.35">
      <c r="A4" s="7">
        <v>45588</v>
      </c>
      <c r="B4" s="5">
        <f>COUNTIFS('NBA Games 2025'!$N$2:$N$1232,B$2,'NBA Games 2025'!$A$2:$A$1232,"&lt;="&amp;$A4)</f>
        <v>1</v>
      </c>
      <c r="C4" s="5">
        <f>COUNTIFS('NBA Games 2025'!$N$2:$N$1232,C$2,'NBA Games 2025'!$A$2:$A$1232,"&lt;="&amp;$A4)</f>
        <v>1</v>
      </c>
      <c r="D4" s="5">
        <f>COUNTIFS('NBA Games 2025'!$N$2:$N$1232,D$2,'NBA Games 2025'!$A$2:$A$1232,"&lt;="&amp;$A4)</f>
        <v>0</v>
      </c>
      <c r="E4" s="5">
        <f>COUNTIFS('NBA Games 2025'!$N$2:$N$1232,E$2,'NBA Games 2025'!$A$2:$A$1232,"&lt;="&amp;$A4)</f>
        <v>0</v>
      </c>
      <c r="F4" s="5">
        <f>COUNTIFS('NBA Games 2025'!$N$2:$N$1232,F$2,'NBA Games 2025'!$A$2:$A$1232,"&lt;="&amp;$A4)</f>
        <v>1</v>
      </c>
      <c r="G4" s="5">
        <f>COUNTIFS('NBA Games 2025'!$N$2:$N$1232,G$2,'NBA Games 2025'!$A$2:$A$1232,"&lt;="&amp;$A4)</f>
        <v>0</v>
      </c>
      <c r="H4" s="5">
        <f>COUNTIFS('NBA Games 2025'!$N$2:$N$1232,H$2,'NBA Games 2025'!$A$2:$A$1232,"&lt;="&amp;$A4)</f>
        <v>1</v>
      </c>
      <c r="I4" s="5">
        <f>COUNTIFS('NBA Games 2025'!$N$2:$N$1232,I$2,'NBA Games 2025'!$A$2:$A$1232,"&lt;="&amp;$A4)</f>
        <v>1</v>
      </c>
      <c r="J4" s="5">
        <f>COUNTIFS('NBA Games 2025'!$N$2:$N$1232,J$2,'NBA Games 2025'!$A$2:$A$1232,"&lt;="&amp;$A4)</f>
        <v>0</v>
      </c>
      <c r="K4" s="5">
        <f>COUNTIFS('NBA Games 2025'!$N$2:$N$1232,K$2,'NBA Games 2025'!$A$2:$A$1232,"&lt;="&amp;$A4)</f>
        <v>0</v>
      </c>
      <c r="L4" s="5">
        <f>COUNTIFS('NBA Games 2025'!$N$2:$N$1232,L$2,'NBA Games 2025'!$A$2:$A$1232,"&lt;="&amp;$A4)</f>
        <v>1</v>
      </c>
      <c r="M4" s="5">
        <f>COUNTIFS('NBA Games 2025'!$N$2:$N$1232,M$2,'NBA Games 2025'!$A$2:$A$1232,"&lt;="&amp;$A4)</f>
        <v>0</v>
      </c>
      <c r="N4" s="5">
        <f>COUNTIFS('NBA Games 2025'!$N$2:$N$1232,N$2,'NBA Games 2025'!$A$2:$A$1232,"&lt;="&amp;$A4)</f>
        <v>0</v>
      </c>
      <c r="O4" s="5">
        <f>COUNTIFS('NBA Games 2025'!$N$2:$N$1232,O$2,'NBA Games 2025'!$A$2:$A$1232,"&lt;="&amp;$A4)</f>
        <v>0</v>
      </c>
      <c r="P4" s="5">
        <f>COUNTIFS('NBA Games 2025'!$N$2:$N$1232,P$2,'NBA Games 2025'!$A$2:$A$1232,"&lt;="&amp;$A4)</f>
        <v>0</v>
      </c>
      <c r="Q4" s="5">
        <f>COUNTIFS('NBA Games 2025'!$N$2:$N$1232,Q$2,'NBA Games 2025'!$A$2:$A$1232,"&lt;="&amp;$A4)</f>
        <v>0</v>
      </c>
      <c r="R4" s="5">
        <f>COUNTIFS('NBA Games 2025'!$N$2:$N$1232,R$2,'NBA Games 2025'!$A$2:$A$1232,"&lt;="&amp;$A4)</f>
        <v>1</v>
      </c>
      <c r="S4" s="5">
        <f>COUNTIFS('NBA Games 2025'!$N$2:$N$1232,S$2,'NBA Games 2025'!$A$2:$A$1232,"&lt;="&amp;$A4)</f>
        <v>1</v>
      </c>
      <c r="T4" s="5">
        <f>COUNTIFS('NBA Games 2025'!$N$2:$N$1232,T$2,'NBA Games 2025'!$A$2:$A$1232,"&lt;="&amp;$A4)</f>
        <v>1</v>
      </c>
      <c r="U4" s="5">
        <f>COUNTIFS('NBA Games 2025'!$N$2:$N$1232,U$2,'NBA Games 2025'!$A$2:$A$1232,"&lt;="&amp;$A4)</f>
        <v>0</v>
      </c>
      <c r="V4" s="5">
        <f>COUNTIFS('NBA Games 2025'!$N$2:$N$1232,V$2,'NBA Games 2025'!$A$2:$A$1232,"&lt;="&amp;$A4)</f>
        <v>0</v>
      </c>
      <c r="W4" s="5">
        <f>COUNTIFS('NBA Games 2025'!$N$2:$N$1232,W$2,'NBA Games 2025'!$A$2:$A$1232,"&lt;="&amp;$A4)</f>
        <v>0</v>
      </c>
      <c r="X4" s="5">
        <f>COUNTIFS('NBA Games 2025'!$N$2:$N$1232,X$2,'NBA Games 2025'!$A$2:$A$1232,"&lt;="&amp;$A4)</f>
        <v>0</v>
      </c>
      <c r="Y4" s="5">
        <f>COUNTIFS('NBA Games 2025'!$N$2:$N$1232,Y$2,'NBA Games 2025'!$A$2:$A$1232,"&lt;="&amp;$A4)</f>
        <v>0</v>
      </c>
      <c r="Z4" s="5">
        <f>COUNTIFS('NBA Games 2025'!$N$2:$N$1232,Z$2,'NBA Games 2025'!$A$2:$A$1232,"&lt;="&amp;$A4)</f>
        <v>1</v>
      </c>
      <c r="AA4" s="5">
        <f>COUNTIFS('NBA Games 2025'!$N$2:$N$1232,AA$2,'NBA Games 2025'!$A$2:$A$1232,"&lt;="&amp;$A4)</f>
        <v>0</v>
      </c>
      <c r="AB4" s="5">
        <f>COUNTIFS('NBA Games 2025'!$N$2:$N$1232,AB$2,'NBA Games 2025'!$A$2:$A$1232,"&lt;="&amp;$A4)</f>
        <v>0</v>
      </c>
      <c r="AC4" s="5">
        <f>COUNTIFS('NBA Games 2025'!$N$2:$N$1232,AC$2,'NBA Games 2025'!$A$2:$A$1232,"&lt;="&amp;$A4)</f>
        <v>1</v>
      </c>
      <c r="AD4" s="5">
        <f>COUNTIFS('NBA Games 2025'!$N$2:$N$1232,AD$2,'NBA Games 2025'!$A$2:$A$1232,"&lt;="&amp;$A4)</f>
        <v>1</v>
      </c>
      <c r="AE4" s="5">
        <f>COUNTIFS('NBA Games 2025'!$N$2:$N$1232,AE$2,'NBA Games 2025'!$A$2:$A$1232,"&lt;="&amp;$A4)</f>
        <v>0</v>
      </c>
    </row>
    <row r="5" spans="1:31" x14ac:dyDescent="0.35">
      <c r="A5" s="7">
        <v>45589</v>
      </c>
      <c r="B5" s="5">
        <f>COUNTIFS('NBA Games 2025'!$N$2:$N$1232,B$2,'NBA Games 2025'!$A$2:$A$1232,"&lt;="&amp;$A5)</f>
        <v>1</v>
      </c>
      <c r="C5" s="5">
        <f>COUNTIFS('NBA Games 2025'!$N$2:$N$1232,C$2,'NBA Games 2025'!$A$2:$A$1232,"&lt;="&amp;$A5)</f>
        <v>1</v>
      </c>
      <c r="D5" s="5">
        <f>COUNTIFS('NBA Games 2025'!$N$2:$N$1232,D$2,'NBA Games 2025'!$A$2:$A$1232,"&lt;="&amp;$A5)</f>
        <v>0</v>
      </c>
      <c r="E5" s="5">
        <f>COUNTIFS('NBA Games 2025'!$N$2:$N$1232,E$2,'NBA Games 2025'!$A$2:$A$1232,"&lt;="&amp;$A5)</f>
        <v>1</v>
      </c>
      <c r="F5" s="5">
        <f>COUNTIFS('NBA Games 2025'!$N$2:$N$1232,F$2,'NBA Games 2025'!$A$2:$A$1232,"&lt;="&amp;$A5)</f>
        <v>1</v>
      </c>
      <c r="G5" s="5">
        <f>COUNTIFS('NBA Games 2025'!$N$2:$N$1232,G$2,'NBA Games 2025'!$A$2:$A$1232,"&lt;="&amp;$A5)</f>
        <v>0</v>
      </c>
      <c r="H5" s="5">
        <f>COUNTIFS('NBA Games 2025'!$N$2:$N$1232,H$2,'NBA Games 2025'!$A$2:$A$1232,"&lt;="&amp;$A5)</f>
        <v>1</v>
      </c>
      <c r="I5" s="5">
        <f>COUNTIFS('NBA Games 2025'!$N$2:$N$1232,I$2,'NBA Games 2025'!$A$2:$A$1232,"&lt;="&amp;$A5)</f>
        <v>2</v>
      </c>
      <c r="J5" s="5">
        <f>COUNTIFS('NBA Games 2025'!$N$2:$N$1232,J$2,'NBA Games 2025'!$A$2:$A$1232,"&lt;="&amp;$A5)</f>
        <v>0</v>
      </c>
      <c r="K5" s="5">
        <f>COUNTIFS('NBA Games 2025'!$N$2:$N$1232,K$2,'NBA Games 2025'!$A$2:$A$1232,"&lt;="&amp;$A5)</f>
        <v>0</v>
      </c>
      <c r="L5" s="5">
        <f>COUNTIFS('NBA Games 2025'!$N$2:$N$1232,L$2,'NBA Games 2025'!$A$2:$A$1232,"&lt;="&amp;$A5)</f>
        <v>1</v>
      </c>
      <c r="M5" s="5">
        <f>COUNTIFS('NBA Games 2025'!$N$2:$N$1232,M$2,'NBA Games 2025'!$A$2:$A$1232,"&lt;="&amp;$A5)</f>
        <v>0</v>
      </c>
      <c r="N5" s="5">
        <f>COUNTIFS('NBA Games 2025'!$N$2:$N$1232,N$2,'NBA Games 2025'!$A$2:$A$1232,"&lt;="&amp;$A5)</f>
        <v>1</v>
      </c>
      <c r="O5" s="5">
        <f>COUNTIFS('NBA Games 2025'!$N$2:$N$1232,O$2,'NBA Games 2025'!$A$2:$A$1232,"&lt;="&amp;$A5)</f>
        <v>0</v>
      </c>
      <c r="P5" s="5">
        <f>COUNTIFS('NBA Games 2025'!$N$2:$N$1232,P$2,'NBA Games 2025'!$A$2:$A$1232,"&lt;="&amp;$A5)</f>
        <v>1</v>
      </c>
      <c r="Q5" s="5">
        <f>COUNTIFS('NBA Games 2025'!$N$2:$N$1232,Q$2,'NBA Games 2025'!$A$2:$A$1232,"&lt;="&amp;$A5)</f>
        <v>0</v>
      </c>
      <c r="R5" s="5">
        <f>COUNTIFS('NBA Games 2025'!$N$2:$N$1232,R$2,'NBA Games 2025'!$A$2:$A$1232,"&lt;="&amp;$A5)</f>
        <v>1</v>
      </c>
      <c r="S5" s="5">
        <f>COUNTIFS('NBA Games 2025'!$N$2:$N$1232,S$2,'NBA Games 2025'!$A$2:$A$1232,"&lt;="&amp;$A5)</f>
        <v>1</v>
      </c>
      <c r="T5" s="5">
        <f>COUNTIFS('NBA Games 2025'!$N$2:$N$1232,T$2,'NBA Games 2025'!$A$2:$A$1232,"&lt;="&amp;$A5)</f>
        <v>1</v>
      </c>
      <c r="U5" s="5">
        <f>COUNTIFS('NBA Games 2025'!$N$2:$N$1232,U$2,'NBA Games 2025'!$A$2:$A$1232,"&lt;="&amp;$A5)</f>
        <v>0</v>
      </c>
      <c r="V5" s="5">
        <f>COUNTIFS('NBA Games 2025'!$N$2:$N$1232,V$2,'NBA Games 2025'!$A$2:$A$1232,"&lt;="&amp;$A5)</f>
        <v>0</v>
      </c>
      <c r="W5" s="5">
        <f>COUNTIFS('NBA Games 2025'!$N$2:$N$1232,W$2,'NBA Games 2025'!$A$2:$A$1232,"&lt;="&amp;$A5)</f>
        <v>0</v>
      </c>
      <c r="X5" s="5">
        <f>COUNTIFS('NBA Games 2025'!$N$2:$N$1232,X$2,'NBA Games 2025'!$A$2:$A$1232,"&lt;="&amp;$A5)</f>
        <v>0</v>
      </c>
      <c r="Y5" s="5">
        <f>COUNTIFS('NBA Games 2025'!$N$2:$N$1232,Y$2,'NBA Games 2025'!$A$2:$A$1232,"&lt;="&amp;$A5)</f>
        <v>0</v>
      </c>
      <c r="Z5" s="5">
        <f>COUNTIFS('NBA Games 2025'!$N$2:$N$1232,Z$2,'NBA Games 2025'!$A$2:$A$1232,"&lt;="&amp;$A5)</f>
        <v>1</v>
      </c>
      <c r="AA5" s="5">
        <f>COUNTIFS('NBA Games 2025'!$N$2:$N$1232,AA$2,'NBA Games 2025'!$A$2:$A$1232,"&lt;="&amp;$A5)</f>
        <v>0</v>
      </c>
      <c r="AB5" s="5">
        <f>COUNTIFS('NBA Games 2025'!$N$2:$N$1232,AB$2,'NBA Games 2025'!$A$2:$A$1232,"&lt;="&amp;$A5)</f>
        <v>0</v>
      </c>
      <c r="AC5" s="5">
        <f>COUNTIFS('NBA Games 2025'!$N$2:$N$1232,AC$2,'NBA Games 2025'!$A$2:$A$1232,"&lt;="&amp;$A5)</f>
        <v>1</v>
      </c>
      <c r="AD5" s="5">
        <f>COUNTIFS('NBA Games 2025'!$N$2:$N$1232,AD$2,'NBA Games 2025'!$A$2:$A$1232,"&lt;="&amp;$A5)</f>
        <v>1</v>
      </c>
      <c r="AE5" s="5">
        <f>COUNTIFS('NBA Games 2025'!$N$2:$N$1232,AE$2,'NBA Games 2025'!$A$2:$A$1232,"&lt;="&amp;$A5)</f>
        <v>0</v>
      </c>
    </row>
    <row r="6" spans="1:31" x14ac:dyDescent="0.35">
      <c r="A6" s="7">
        <v>45590</v>
      </c>
      <c r="B6" s="5">
        <f>COUNTIFS('NBA Games 2025'!$N$2:$N$1232,B$2,'NBA Games 2025'!$A$2:$A$1232,"&lt;="&amp;$A6)</f>
        <v>2</v>
      </c>
      <c r="C6" s="5">
        <f>COUNTIFS('NBA Games 2025'!$N$2:$N$1232,C$2,'NBA Games 2025'!$A$2:$A$1232,"&lt;="&amp;$A6)</f>
        <v>1</v>
      </c>
      <c r="D6" s="5">
        <f>COUNTIFS('NBA Games 2025'!$N$2:$N$1232,D$2,'NBA Games 2025'!$A$2:$A$1232,"&lt;="&amp;$A6)</f>
        <v>0</v>
      </c>
      <c r="E6" s="5">
        <f>COUNTIFS('NBA Games 2025'!$N$2:$N$1232,E$2,'NBA Games 2025'!$A$2:$A$1232,"&lt;="&amp;$A6)</f>
        <v>1</v>
      </c>
      <c r="F6" s="5">
        <f>COUNTIFS('NBA Games 2025'!$N$2:$N$1232,F$2,'NBA Games 2025'!$A$2:$A$1232,"&lt;="&amp;$A6)</f>
        <v>2</v>
      </c>
      <c r="G6" s="5">
        <f>COUNTIFS('NBA Games 2025'!$N$2:$N$1232,G$2,'NBA Games 2025'!$A$2:$A$1232,"&lt;="&amp;$A6)</f>
        <v>1</v>
      </c>
      <c r="H6" s="5">
        <f>COUNTIFS('NBA Games 2025'!$N$2:$N$1232,H$2,'NBA Games 2025'!$A$2:$A$1232,"&lt;="&amp;$A6)</f>
        <v>1</v>
      </c>
      <c r="I6" s="5">
        <f>COUNTIFS('NBA Games 2025'!$N$2:$N$1232,I$2,'NBA Games 2025'!$A$2:$A$1232,"&lt;="&amp;$A6)</f>
        <v>2</v>
      </c>
      <c r="J6" s="5">
        <f>COUNTIFS('NBA Games 2025'!$N$2:$N$1232,J$2,'NBA Games 2025'!$A$2:$A$1232,"&lt;="&amp;$A6)</f>
        <v>1</v>
      </c>
      <c r="K6" s="5">
        <f>COUNTIFS('NBA Games 2025'!$N$2:$N$1232,K$2,'NBA Games 2025'!$A$2:$A$1232,"&lt;="&amp;$A6)</f>
        <v>0</v>
      </c>
      <c r="L6" s="5">
        <f>COUNTIFS('NBA Games 2025'!$N$2:$N$1232,L$2,'NBA Games 2025'!$A$2:$A$1232,"&lt;="&amp;$A6)</f>
        <v>1</v>
      </c>
      <c r="M6" s="5">
        <f>COUNTIFS('NBA Games 2025'!$N$2:$N$1232,M$2,'NBA Games 2025'!$A$2:$A$1232,"&lt;="&amp;$A6)</f>
        <v>0</v>
      </c>
      <c r="N6" s="5">
        <f>COUNTIFS('NBA Games 2025'!$N$2:$N$1232,N$2,'NBA Games 2025'!$A$2:$A$1232,"&lt;="&amp;$A6)</f>
        <v>1</v>
      </c>
      <c r="O6" s="5">
        <f>COUNTIFS('NBA Games 2025'!$N$2:$N$1232,O$2,'NBA Games 2025'!$A$2:$A$1232,"&lt;="&amp;$A6)</f>
        <v>1</v>
      </c>
      <c r="P6" s="5">
        <f>COUNTIFS('NBA Games 2025'!$N$2:$N$1232,P$2,'NBA Games 2025'!$A$2:$A$1232,"&lt;="&amp;$A6)</f>
        <v>1</v>
      </c>
      <c r="Q6" s="5">
        <f>COUNTIFS('NBA Games 2025'!$N$2:$N$1232,Q$2,'NBA Games 2025'!$A$2:$A$1232,"&lt;="&amp;$A6)</f>
        <v>0</v>
      </c>
      <c r="R6" s="5">
        <f>COUNTIFS('NBA Games 2025'!$N$2:$N$1232,R$2,'NBA Games 2025'!$A$2:$A$1232,"&lt;="&amp;$A6)</f>
        <v>2</v>
      </c>
      <c r="S6" s="5">
        <f>COUNTIFS('NBA Games 2025'!$N$2:$N$1232,S$2,'NBA Games 2025'!$A$2:$A$1232,"&lt;="&amp;$A6)</f>
        <v>1</v>
      </c>
      <c r="T6" s="5">
        <f>COUNTIFS('NBA Games 2025'!$N$2:$N$1232,T$2,'NBA Games 2025'!$A$2:$A$1232,"&lt;="&amp;$A6)</f>
        <v>2</v>
      </c>
      <c r="U6" s="5">
        <f>COUNTIFS('NBA Games 2025'!$N$2:$N$1232,U$2,'NBA Games 2025'!$A$2:$A$1232,"&lt;="&amp;$A6)</f>
        <v>0</v>
      </c>
      <c r="V6" s="5">
        <f>COUNTIFS('NBA Games 2025'!$N$2:$N$1232,V$2,'NBA Games 2025'!$A$2:$A$1232,"&lt;="&amp;$A6)</f>
        <v>0</v>
      </c>
      <c r="W6" s="5">
        <f>COUNTIFS('NBA Games 2025'!$N$2:$N$1232,W$2,'NBA Games 2025'!$A$2:$A$1232,"&lt;="&amp;$A6)</f>
        <v>1</v>
      </c>
      <c r="X6" s="5">
        <f>COUNTIFS('NBA Games 2025'!$N$2:$N$1232,X$2,'NBA Games 2025'!$A$2:$A$1232,"&lt;="&amp;$A6)</f>
        <v>0</v>
      </c>
      <c r="Y6" s="5">
        <f>COUNTIFS('NBA Games 2025'!$N$2:$N$1232,Y$2,'NBA Games 2025'!$A$2:$A$1232,"&lt;="&amp;$A6)</f>
        <v>0</v>
      </c>
      <c r="Z6" s="5">
        <f>COUNTIFS('NBA Games 2025'!$N$2:$N$1232,Z$2,'NBA Games 2025'!$A$2:$A$1232,"&lt;="&amp;$A6)</f>
        <v>2</v>
      </c>
      <c r="AA6" s="5">
        <f>COUNTIFS('NBA Games 2025'!$N$2:$N$1232,AA$2,'NBA Games 2025'!$A$2:$A$1232,"&lt;="&amp;$A6)</f>
        <v>0</v>
      </c>
      <c r="AB6" s="5">
        <f>COUNTIFS('NBA Games 2025'!$N$2:$N$1232,AB$2,'NBA Games 2025'!$A$2:$A$1232,"&lt;="&amp;$A6)</f>
        <v>0</v>
      </c>
      <c r="AC6" s="5">
        <f>COUNTIFS('NBA Games 2025'!$N$2:$N$1232,AC$2,'NBA Games 2025'!$A$2:$A$1232,"&lt;="&amp;$A6)</f>
        <v>2</v>
      </c>
      <c r="AD6" s="5">
        <f>COUNTIFS('NBA Games 2025'!$N$2:$N$1232,AD$2,'NBA Games 2025'!$A$2:$A$1232,"&lt;="&amp;$A6)</f>
        <v>1</v>
      </c>
      <c r="AE6" s="5">
        <f>COUNTIFS('NBA Games 2025'!$N$2:$N$1232,AE$2,'NBA Games 2025'!$A$2:$A$1232,"&lt;="&amp;$A6)</f>
        <v>0</v>
      </c>
    </row>
    <row r="7" spans="1:31" x14ac:dyDescent="0.35">
      <c r="A7" s="7">
        <v>45591</v>
      </c>
      <c r="B7" s="5">
        <f>COUNTIFS('NBA Games 2025'!$N$2:$N$1232,B$2,'NBA Games 2025'!$A$2:$A$1232,"&lt;="&amp;$A7)</f>
        <v>3</v>
      </c>
      <c r="C7" s="5">
        <f>COUNTIFS('NBA Games 2025'!$N$2:$N$1232,C$2,'NBA Games 2025'!$A$2:$A$1232,"&lt;="&amp;$A7)</f>
        <v>2</v>
      </c>
      <c r="D7" s="5">
        <f>COUNTIFS('NBA Games 2025'!$N$2:$N$1232,D$2,'NBA Games 2025'!$A$2:$A$1232,"&lt;="&amp;$A7)</f>
        <v>0</v>
      </c>
      <c r="E7" s="5">
        <f>COUNTIFS('NBA Games 2025'!$N$2:$N$1232,E$2,'NBA Games 2025'!$A$2:$A$1232,"&lt;="&amp;$A7)</f>
        <v>2</v>
      </c>
      <c r="F7" s="5">
        <f>COUNTIFS('NBA Games 2025'!$N$2:$N$1232,F$2,'NBA Games 2025'!$A$2:$A$1232,"&lt;="&amp;$A7)</f>
        <v>2</v>
      </c>
      <c r="G7" s="5">
        <f>COUNTIFS('NBA Games 2025'!$N$2:$N$1232,G$2,'NBA Games 2025'!$A$2:$A$1232,"&lt;="&amp;$A7)</f>
        <v>1</v>
      </c>
      <c r="H7" s="5">
        <f>COUNTIFS('NBA Games 2025'!$N$2:$N$1232,H$2,'NBA Games 2025'!$A$2:$A$1232,"&lt;="&amp;$A7)</f>
        <v>1</v>
      </c>
      <c r="I7" s="5">
        <f>COUNTIFS('NBA Games 2025'!$N$2:$N$1232,I$2,'NBA Games 2025'!$A$2:$A$1232,"&lt;="&amp;$A7)</f>
        <v>3</v>
      </c>
      <c r="J7" s="5">
        <f>COUNTIFS('NBA Games 2025'!$N$2:$N$1232,J$2,'NBA Games 2025'!$A$2:$A$1232,"&lt;="&amp;$A7)</f>
        <v>1</v>
      </c>
      <c r="K7" s="5">
        <f>COUNTIFS('NBA Games 2025'!$N$2:$N$1232,K$2,'NBA Games 2025'!$A$2:$A$1232,"&lt;="&amp;$A7)</f>
        <v>0</v>
      </c>
      <c r="L7" s="5">
        <f>COUNTIFS('NBA Games 2025'!$N$2:$N$1232,L$2,'NBA Games 2025'!$A$2:$A$1232,"&lt;="&amp;$A7)</f>
        <v>1</v>
      </c>
      <c r="M7" s="5">
        <f>COUNTIFS('NBA Games 2025'!$N$2:$N$1232,M$2,'NBA Games 2025'!$A$2:$A$1232,"&lt;="&amp;$A7)</f>
        <v>0</v>
      </c>
      <c r="N7" s="5">
        <f>COUNTIFS('NBA Games 2025'!$N$2:$N$1232,N$2,'NBA Games 2025'!$A$2:$A$1232,"&lt;="&amp;$A7)</f>
        <v>2</v>
      </c>
      <c r="O7" s="5">
        <f>COUNTIFS('NBA Games 2025'!$N$2:$N$1232,O$2,'NBA Games 2025'!$A$2:$A$1232,"&lt;="&amp;$A7)</f>
        <v>1</v>
      </c>
      <c r="P7" s="5">
        <f>COUNTIFS('NBA Games 2025'!$N$2:$N$1232,P$2,'NBA Games 2025'!$A$2:$A$1232,"&lt;="&amp;$A7)</f>
        <v>1</v>
      </c>
      <c r="Q7" s="5">
        <f>COUNTIFS('NBA Games 2025'!$N$2:$N$1232,Q$2,'NBA Games 2025'!$A$2:$A$1232,"&lt;="&amp;$A7)</f>
        <v>1</v>
      </c>
      <c r="R7" s="5">
        <f>COUNTIFS('NBA Games 2025'!$N$2:$N$1232,R$2,'NBA Games 2025'!$A$2:$A$1232,"&lt;="&amp;$A7)</f>
        <v>2</v>
      </c>
      <c r="S7" s="5">
        <f>COUNTIFS('NBA Games 2025'!$N$2:$N$1232,S$2,'NBA Games 2025'!$A$2:$A$1232,"&lt;="&amp;$A7)</f>
        <v>2</v>
      </c>
      <c r="T7" s="5">
        <f>COUNTIFS('NBA Games 2025'!$N$2:$N$1232,T$2,'NBA Games 2025'!$A$2:$A$1232,"&lt;="&amp;$A7)</f>
        <v>3</v>
      </c>
      <c r="U7" s="5">
        <f>COUNTIFS('NBA Games 2025'!$N$2:$N$1232,U$2,'NBA Games 2025'!$A$2:$A$1232,"&lt;="&amp;$A7)</f>
        <v>1</v>
      </c>
      <c r="V7" s="5">
        <f>COUNTIFS('NBA Games 2025'!$N$2:$N$1232,V$2,'NBA Games 2025'!$A$2:$A$1232,"&lt;="&amp;$A7)</f>
        <v>0</v>
      </c>
      <c r="W7" s="5">
        <f>COUNTIFS('NBA Games 2025'!$N$2:$N$1232,W$2,'NBA Games 2025'!$A$2:$A$1232,"&lt;="&amp;$A7)</f>
        <v>1</v>
      </c>
      <c r="X7" s="5">
        <f>COUNTIFS('NBA Games 2025'!$N$2:$N$1232,X$2,'NBA Games 2025'!$A$2:$A$1232,"&lt;="&amp;$A7)</f>
        <v>0</v>
      </c>
      <c r="Y7" s="5">
        <f>COUNTIFS('NBA Games 2025'!$N$2:$N$1232,Y$2,'NBA Games 2025'!$A$2:$A$1232,"&lt;="&amp;$A7)</f>
        <v>1</v>
      </c>
      <c r="Z7" s="5">
        <f>COUNTIFS('NBA Games 2025'!$N$2:$N$1232,Z$2,'NBA Games 2025'!$A$2:$A$1232,"&lt;="&amp;$A7)</f>
        <v>2</v>
      </c>
      <c r="AA7" s="5">
        <f>COUNTIFS('NBA Games 2025'!$N$2:$N$1232,AA$2,'NBA Games 2025'!$A$2:$A$1232,"&lt;="&amp;$A7)</f>
        <v>0</v>
      </c>
      <c r="AB7" s="5">
        <f>COUNTIFS('NBA Games 2025'!$N$2:$N$1232,AB$2,'NBA Games 2025'!$A$2:$A$1232,"&lt;="&amp;$A7)</f>
        <v>0</v>
      </c>
      <c r="AC7" s="5">
        <f>COUNTIFS('NBA Games 2025'!$N$2:$N$1232,AC$2,'NBA Games 2025'!$A$2:$A$1232,"&lt;="&amp;$A7)</f>
        <v>2</v>
      </c>
      <c r="AD7" s="5">
        <f>COUNTIFS('NBA Games 2025'!$N$2:$N$1232,AD$2,'NBA Games 2025'!$A$2:$A$1232,"&lt;="&amp;$A7)</f>
        <v>1</v>
      </c>
      <c r="AE7" s="5">
        <f>COUNTIFS('NBA Games 2025'!$N$2:$N$1232,AE$2,'NBA Games 2025'!$A$2:$A$1232,"&lt;="&amp;$A7)</f>
        <v>0</v>
      </c>
    </row>
    <row r="8" spans="1:31" x14ac:dyDescent="0.35">
      <c r="A8" s="7">
        <v>45592</v>
      </c>
      <c r="B8" s="5">
        <f>COUNTIFS('NBA Games 2025'!$N$2:$N$1232,B$2,'NBA Games 2025'!$A$2:$A$1232,"&lt;="&amp;$A8)</f>
        <v>3</v>
      </c>
      <c r="C8" s="5">
        <f>COUNTIFS('NBA Games 2025'!$N$2:$N$1232,C$2,'NBA Games 2025'!$A$2:$A$1232,"&lt;="&amp;$A8)</f>
        <v>2</v>
      </c>
      <c r="D8" s="5">
        <f>COUNTIFS('NBA Games 2025'!$N$2:$N$1232,D$2,'NBA Games 2025'!$A$2:$A$1232,"&lt;="&amp;$A8)</f>
        <v>0</v>
      </c>
      <c r="E8" s="5">
        <f>COUNTIFS('NBA Games 2025'!$N$2:$N$1232,E$2,'NBA Games 2025'!$A$2:$A$1232,"&lt;="&amp;$A8)</f>
        <v>3</v>
      </c>
      <c r="F8" s="5">
        <f>COUNTIFS('NBA Games 2025'!$N$2:$N$1232,F$2,'NBA Games 2025'!$A$2:$A$1232,"&lt;="&amp;$A8)</f>
        <v>2</v>
      </c>
      <c r="G8" s="5">
        <f>COUNTIFS('NBA Games 2025'!$N$2:$N$1232,G$2,'NBA Games 2025'!$A$2:$A$1232,"&lt;="&amp;$A8)</f>
        <v>1</v>
      </c>
      <c r="H8" s="5">
        <f>COUNTIFS('NBA Games 2025'!$N$2:$N$1232,H$2,'NBA Games 2025'!$A$2:$A$1232,"&lt;="&amp;$A8)</f>
        <v>1</v>
      </c>
      <c r="I8" s="5">
        <f>COUNTIFS('NBA Games 2025'!$N$2:$N$1232,I$2,'NBA Games 2025'!$A$2:$A$1232,"&lt;="&amp;$A8)</f>
        <v>3</v>
      </c>
      <c r="J8" s="5">
        <f>COUNTIFS('NBA Games 2025'!$N$2:$N$1232,J$2,'NBA Games 2025'!$A$2:$A$1232,"&lt;="&amp;$A8)</f>
        <v>1</v>
      </c>
      <c r="K8" s="5">
        <f>COUNTIFS('NBA Games 2025'!$N$2:$N$1232,K$2,'NBA Games 2025'!$A$2:$A$1232,"&lt;="&amp;$A8)</f>
        <v>0</v>
      </c>
      <c r="L8" s="5">
        <f>COUNTIFS('NBA Games 2025'!$N$2:$N$1232,L$2,'NBA Games 2025'!$A$2:$A$1232,"&lt;="&amp;$A8)</f>
        <v>1</v>
      </c>
      <c r="M8" s="5">
        <f>COUNTIFS('NBA Games 2025'!$N$2:$N$1232,M$2,'NBA Games 2025'!$A$2:$A$1232,"&lt;="&amp;$A8)</f>
        <v>0</v>
      </c>
      <c r="N8" s="5">
        <f>COUNTIFS('NBA Games 2025'!$N$2:$N$1232,N$2,'NBA Games 2025'!$A$2:$A$1232,"&lt;="&amp;$A8)</f>
        <v>2</v>
      </c>
      <c r="O8" s="5">
        <f>COUNTIFS('NBA Games 2025'!$N$2:$N$1232,O$2,'NBA Games 2025'!$A$2:$A$1232,"&lt;="&amp;$A8)</f>
        <v>1</v>
      </c>
      <c r="P8" s="5">
        <f>COUNTIFS('NBA Games 2025'!$N$2:$N$1232,P$2,'NBA Games 2025'!$A$2:$A$1232,"&lt;="&amp;$A8)</f>
        <v>1</v>
      </c>
      <c r="Q8" s="5">
        <f>COUNTIFS('NBA Games 2025'!$N$2:$N$1232,Q$2,'NBA Games 2025'!$A$2:$A$1232,"&lt;="&amp;$A8)</f>
        <v>1</v>
      </c>
      <c r="R8" s="5">
        <f>COUNTIFS('NBA Games 2025'!$N$2:$N$1232,R$2,'NBA Games 2025'!$A$2:$A$1232,"&lt;="&amp;$A8)</f>
        <v>2</v>
      </c>
      <c r="S8" s="5">
        <f>COUNTIFS('NBA Games 2025'!$N$2:$N$1232,S$2,'NBA Games 2025'!$A$2:$A$1232,"&lt;="&amp;$A8)</f>
        <v>2</v>
      </c>
      <c r="T8" s="5">
        <f>COUNTIFS('NBA Games 2025'!$N$2:$N$1232,T$2,'NBA Games 2025'!$A$2:$A$1232,"&lt;="&amp;$A8)</f>
        <v>3</v>
      </c>
      <c r="U8" s="5">
        <f>COUNTIFS('NBA Games 2025'!$N$2:$N$1232,U$2,'NBA Games 2025'!$A$2:$A$1232,"&lt;="&amp;$A8)</f>
        <v>2</v>
      </c>
      <c r="V8" s="5">
        <f>COUNTIFS('NBA Games 2025'!$N$2:$N$1232,V$2,'NBA Games 2025'!$A$2:$A$1232,"&lt;="&amp;$A8)</f>
        <v>0</v>
      </c>
      <c r="W8" s="5">
        <f>COUNTIFS('NBA Games 2025'!$N$2:$N$1232,W$2,'NBA Games 2025'!$A$2:$A$1232,"&lt;="&amp;$A8)</f>
        <v>1</v>
      </c>
      <c r="X8" s="5">
        <f>COUNTIFS('NBA Games 2025'!$N$2:$N$1232,X$2,'NBA Games 2025'!$A$2:$A$1232,"&lt;="&amp;$A8)</f>
        <v>1</v>
      </c>
      <c r="Y8" s="5">
        <f>COUNTIFS('NBA Games 2025'!$N$2:$N$1232,Y$2,'NBA Games 2025'!$A$2:$A$1232,"&lt;="&amp;$A8)</f>
        <v>1</v>
      </c>
      <c r="Z8" s="5">
        <f>COUNTIFS('NBA Games 2025'!$N$2:$N$1232,Z$2,'NBA Games 2025'!$A$2:$A$1232,"&lt;="&amp;$A8)</f>
        <v>2</v>
      </c>
      <c r="AA8" s="5">
        <f>COUNTIFS('NBA Games 2025'!$N$2:$N$1232,AA$2,'NBA Games 2025'!$A$2:$A$1232,"&lt;="&amp;$A8)</f>
        <v>1</v>
      </c>
      <c r="AB8" s="5">
        <f>COUNTIFS('NBA Games 2025'!$N$2:$N$1232,AB$2,'NBA Games 2025'!$A$2:$A$1232,"&lt;="&amp;$A8)</f>
        <v>0</v>
      </c>
      <c r="AC8" s="5">
        <f>COUNTIFS('NBA Games 2025'!$N$2:$N$1232,AC$2,'NBA Games 2025'!$A$2:$A$1232,"&lt;="&amp;$A8)</f>
        <v>2</v>
      </c>
      <c r="AD8" s="5">
        <f>COUNTIFS('NBA Games 2025'!$N$2:$N$1232,AD$2,'NBA Games 2025'!$A$2:$A$1232,"&lt;="&amp;$A8)</f>
        <v>1</v>
      </c>
      <c r="AE8" s="5">
        <f>COUNTIFS('NBA Games 2025'!$N$2:$N$1232,AE$2,'NBA Games 2025'!$A$2:$A$1232,"&lt;="&amp;$A8)</f>
        <v>1</v>
      </c>
    </row>
    <row r="9" spans="1:31" x14ac:dyDescent="0.35">
      <c r="A9" s="7">
        <v>45593</v>
      </c>
      <c r="B9" s="5">
        <f>COUNTIFS('NBA Games 2025'!$N$2:$N$1232,B$2,'NBA Games 2025'!$A$2:$A$1232,"&lt;="&amp;$A9)</f>
        <v>4</v>
      </c>
      <c r="C9" s="5">
        <f>COUNTIFS('NBA Games 2025'!$N$2:$N$1232,C$2,'NBA Games 2025'!$A$2:$A$1232,"&lt;="&amp;$A9)</f>
        <v>2</v>
      </c>
      <c r="D9" s="5">
        <f>COUNTIFS('NBA Games 2025'!$N$2:$N$1232,D$2,'NBA Games 2025'!$A$2:$A$1232,"&lt;="&amp;$A9)</f>
        <v>1</v>
      </c>
      <c r="E9" s="5">
        <f>COUNTIFS('NBA Games 2025'!$N$2:$N$1232,E$2,'NBA Games 2025'!$A$2:$A$1232,"&lt;="&amp;$A9)</f>
        <v>3</v>
      </c>
      <c r="F9" s="5">
        <f>COUNTIFS('NBA Games 2025'!$N$2:$N$1232,F$2,'NBA Games 2025'!$A$2:$A$1232,"&lt;="&amp;$A9)</f>
        <v>2</v>
      </c>
      <c r="G9" s="5">
        <f>COUNTIFS('NBA Games 2025'!$N$2:$N$1232,G$2,'NBA Games 2025'!$A$2:$A$1232,"&lt;="&amp;$A9)</f>
        <v>2</v>
      </c>
      <c r="H9" s="5">
        <f>COUNTIFS('NBA Games 2025'!$N$2:$N$1232,H$2,'NBA Games 2025'!$A$2:$A$1232,"&lt;="&amp;$A9)</f>
        <v>1</v>
      </c>
      <c r="I9" s="5">
        <f>COUNTIFS('NBA Games 2025'!$N$2:$N$1232,I$2,'NBA Games 2025'!$A$2:$A$1232,"&lt;="&amp;$A9)</f>
        <v>4</v>
      </c>
      <c r="J9" s="5">
        <f>COUNTIFS('NBA Games 2025'!$N$2:$N$1232,J$2,'NBA Games 2025'!$A$2:$A$1232,"&lt;="&amp;$A9)</f>
        <v>1</v>
      </c>
      <c r="K9" s="5">
        <f>COUNTIFS('NBA Games 2025'!$N$2:$N$1232,K$2,'NBA Games 2025'!$A$2:$A$1232,"&lt;="&amp;$A9)</f>
        <v>1</v>
      </c>
      <c r="L9" s="5">
        <f>COUNTIFS('NBA Games 2025'!$N$2:$N$1232,L$2,'NBA Games 2025'!$A$2:$A$1232,"&lt;="&amp;$A9)</f>
        <v>1</v>
      </c>
      <c r="M9" s="5">
        <f>COUNTIFS('NBA Games 2025'!$N$2:$N$1232,M$2,'NBA Games 2025'!$A$2:$A$1232,"&lt;="&amp;$A9)</f>
        <v>0</v>
      </c>
      <c r="N9" s="5">
        <f>COUNTIFS('NBA Games 2025'!$N$2:$N$1232,N$2,'NBA Games 2025'!$A$2:$A$1232,"&lt;="&amp;$A9)</f>
        <v>2</v>
      </c>
      <c r="O9" s="5">
        <f>COUNTIFS('NBA Games 2025'!$N$2:$N$1232,O$2,'NBA Games 2025'!$A$2:$A$1232,"&lt;="&amp;$A9)</f>
        <v>2</v>
      </c>
      <c r="P9" s="5">
        <f>COUNTIFS('NBA Games 2025'!$N$2:$N$1232,P$2,'NBA Games 2025'!$A$2:$A$1232,"&lt;="&amp;$A9)</f>
        <v>2</v>
      </c>
      <c r="Q9" s="5">
        <f>COUNTIFS('NBA Games 2025'!$N$2:$N$1232,Q$2,'NBA Games 2025'!$A$2:$A$1232,"&lt;="&amp;$A9)</f>
        <v>1</v>
      </c>
      <c r="R9" s="5">
        <f>COUNTIFS('NBA Games 2025'!$N$2:$N$1232,R$2,'NBA Games 2025'!$A$2:$A$1232,"&lt;="&amp;$A9)</f>
        <v>2</v>
      </c>
      <c r="S9" s="5">
        <f>COUNTIFS('NBA Games 2025'!$N$2:$N$1232,S$2,'NBA Games 2025'!$A$2:$A$1232,"&lt;="&amp;$A9)</f>
        <v>3</v>
      </c>
      <c r="T9" s="5">
        <f>COUNTIFS('NBA Games 2025'!$N$2:$N$1232,T$2,'NBA Games 2025'!$A$2:$A$1232,"&lt;="&amp;$A9)</f>
        <v>3</v>
      </c>
      <c r="U9" s="5">
        <f>COUNTIFS('NBA Games 2025'!$N$2:$N$1232,U$2,'NBA Games 2025'!$A$2:$A$1232,"&lt;="&amp;$A9)</f>
        <v>2</v>
      </c>
      <c r="V9" s="5">
        <f>COUNTIFS('NBA Games 2025'!$N$2:$N$1232,V$2,'NBA Games 2025'!$A$2:$A$1232,"&lt;="&amp;$A9)</f>
        <v>0</v>
      </c>
      <c r="W9" s="5">
        <f>COUNTIFS('NBA Games 2025'!$N$2:$N$1232,W$2,'NBA Games 2025'!$A$2:$A$1232,"&lt;="&amp;$A9)</f>
        <v>1</v>
      </c>
      <c r="X9" s="5">
        <f>COUNTIFS('NBA Games 2025'!$N$2:$N$1232,X$2,'NBA Games 2025'!$A$2:$A$1232,"&lt;="&amp;$A9)</f>
        <v>1</v>
      </c>
      <c r="Y9" s="5">
        <f>COUNTIFS('NBA Games 2025'!$N$2:$N$1232,Y$2,'NBA Games 2025'!$A$2:$A$1232,"&lt;="&amp;$A9)</f>
        <v>2</v>
      </c>
      <c r="Z9" s="5">
        <f>COUNTIFS('NBA Games 2025'!$N$2:$N$1232,Z$2,'NBA Games 2025'!$A$2:$A$1232,"&lt;="&amp;$A9)</f>
        <v>2</v>
      </c>
      <c r="AA9" s="5">
        <f>COUNTIFS('NBA Games 2025'!$N$2:$N$1232,AA$2,'NBA Games 2025'!$A$2:$A$1232,"&lt;="&amp;$A9)</f>
        <v>1</v>
      </c>
      <c r="AB9" s="5">
        <f>COUNTIFS('NBA Games 2025'!$N$2:$N$1232,AB$2,'NBA Games 2025'!$A$2:$A$1232,"&lt;="&amp;$A9)</f>
        <v>1</v>
      </c>
      <c r="AC9" s="5">
        <f>COUNTIFS('NBA Games 2025'!$N$2:$N$1232,AC$2,'NBA Games 2025'!$A$2:$A$1232,"&lt;="&amp;$A9)</f>
        <v>3</v>
      </c>
      <c r="AD9" s="5">
        <f>COUNTIFS('NBA Games 2025'!$N$2:$N$1232,AD$2,'NBA Games 2025'!$A$2:$A$1232,"&lt;="&amp;$A9)</f>
        <v>1</v>
      </c>
      <c r="AE9" s="5">
        <f>COUNTIFS('NBA Games 2025'!$N$2:$N$1232,AE$2,'NBA Games 2025'!$A$2:$A$1232,"&lt;="&amp;$A9)</f>
        <v>1</v>
      </c>
    </row>
    <row r="10" spans="1:31" x14ac:dyDescent="0.35">
      <c r="A10" s="7">
        <v>45594</v>
      </c>
      <c r="B10" s="5">
        <f>COUNTIFS('NBA Games 2025'!$N$2:$N$1232,B$2,'NBA Games 2025'!$A$2:$A$1232,"&lt;="&amp;$A10)</f>
        <v>4</v>
      </c>
      <c r="C10" s="5">
        <f>COUNTIFS('NBA Games 2025'!$N$2:$N$1232,C$2,'NBA Games 2025'!$A$2:$A$1232,"&lt;="&amp;$A10)</f>
        <v>2</v>
      </c>
      <c r="D10" s="5">
        <f>COUNTIFS('NBA Games 2025'!$N$2:$N$1232,D$2,'NBA Games 2025'!$A$2:$A$1232,"&lt;="&amp;$A10)</f>
        <v>2</v>
      </c>
      <c r="E10" s="5">
        <f>COUNTIFS('NBA Games 2025'!$N$2:$N$1232,E$2,'NBA Games 2025'!$A$2:$A$1232,"&lt;="&amp;$A10)</f>
        <v>3</v>
      </c>
      <c r="F10" s="5">
        <f>COUNTIFS('NBA Games 2025'!$N$2:$N$1232,F$2,'NBA Games 2025'!$A$2:$A$1232,"&lt;="&amp;$A10)</f>
        <v>2</v>
      </c>
      <c r="G10" s="5">
        <f>COUNTIFS('NBA Games 2025'!$N$2:$N$1232,G$2,'NBA Games 2025'!$A$2:$A$1232,"&lt;="&amp;$A10)</f>
        <v>2</v>
      </c>
      <c r="H10" s="5">
        <f>COUNTIFS('NBA Games 2025'!$N$2:$N$1232,H$2,'NBA Games 2025'!$A$2:$A$1232,"&lt;="&amp;$A10)</f>
        <v>1</v>
      </c>
      <c r="I10" s="5">
        <f>COUNTIFS('NBA Games 2025'!$N$2:$N$1232,I$2,'NBA Games 2025'!$A$2:$A$1232,"&lt;="&amp;$A10)</f>
        <v>4</v>
      </c>
      <c r="J10" s="5">
        <f>COUNTIFS('NBA Games 2025'!$N$2:$N$1232,J$2,'NBA Games 2025'!$A$2:$A$1232,"&lt;="&amp;$A10)</f>
        <v>1</v>
      </c>
      <c r="K10" s="5">
        <f>COUNTIFS('NBA Games 2025'!$N$2:$N$1232,K$2,'NBA Games 2025'!$A$2:$A$1232,"&lt;="&amp;$A10)</f>
        <v>2</v>
      </c>
      <c r="L10" s="5">
        <f>COUNTIFS('NBA Games 2025'!$N$2:$N$1232,L$2,'NBA Games 2025'!$A$2:$A$1232,"&lt;="&amp;$A10)</f>
        <v>1</v>
      </c>
      <c r="M10" s="5">
        <f>COUNTIFS('NBA Games 2025'!$N$2:$N$1232,M$2,'NBA Games 2025'!$A$2:$A$1232,"&lt;="&amp;$A10)</f>
        <v>0</v>
      </c>
      <c r="N10" s="5">
        <f>COUNTIFS('NBA Games 2025'!$N$2:$N$1232,N$2,'NBA Games 2025'!$A$2:$A$1232,"&lt;="&amp;$A10)</f>
        <v>2</v>
      </c>
      <c r="O10" s="5">
        <f>COUNTIFS('NBA Games 2025'!$N$2:$N$1232,O$2,'NBA Games 2025'!$A$2:$A$1232,"&lt;="&amp;$A10)</f>
        <v>2</v>
      </c>
      <c r="P10" s="5">
        <f>COUNTIFS('NBA Games 2025'!$N$2:$N$1232,P$2,'NBA Games 2025'!$A$2:$A$1232,"&lt;="&amp;$A10)</f>
        <v>3</v>
      </c>
      <c r="Q10" s="5">
        <f>COUNTIFS('NBA Games 2025'!$N$2:$N$1232,Q$2,'NBA Games 2025'!$A$2:$A$1232,"&lt;="&amp;$A10)</f>
        <v>1</v>
      </c>
      <c r="R10" s="5">
        <f>COUNTIFS('NBA Games 2025'!$N$2:$N$1232,R$2,'NBA Games 2025'!$A$2:$A$1232,"&lt;="&amp;$A10)</f>
        <v>3</v>
      </c>
      <c r="S10" s="5">
        <f>COUNTIFS('NBA Games 2025'!$N$2:$N$1232,S$2,'NBA Games 2025'!$A$2:$A$1232,"&lt;="&amp;$A10)</f>
        <v>3</v>
      </c>
      <c r="T10" s="5">
        <f>COUNTIFS('NBA Games 2025'!$N$2:$N$1232,T$2,'NBA Games 2025'!$A$2:$A$1232,"&lt;="&amp;$A10)</f>
        <v>3</v>
      </c>
      <c r="U10" s="5">
        <f>COUNTIFS('NBA Games 2025'!$N$2:$N$1232,U$2,'NBA Games 2025'!$A$2:$A$1232,"&lt;="&amp;$A10)</f>
        <v>2</v>
      </c>
      <c r="V10" s="5">
        <f>COUNTIFS('NBA Games 2025'!$N$2:$N$1232,V$2,'NBA Games 2025'!$A$2:$A$1232,"&lt;="&amp;$A10)</f>
        <v>0</v>
      </c>
      <c r="W10" s="5">
        <f>COUNTIFS('NBA Games 2025'!$N$2:$N$1232,W$2,'NBA Games 2025'!$A$2:$A$1232,"&lt;="&amp;$A10)</f>
        <v>1</v>
      </c>
      <c r="X10" s="5">
        <f>COUNTIFS('NBA Games 2025'!$N$2:$N$1232,X$2,'NBA Games 2025'!$A$2:$A$1232,"&lt;="&amp;$A10)</f>
        <v>1</v>
      </c>
      <c r="Y10" s="5">
        <f>COUNTIFS('NBA Games 2025'!$N$2:$N$1232,Y$2,'NBA Games 2025'!$A$2:$A$1232,"&lt;="&amp;$A10)</f>
        <v>2</v>
      </c>
      <c r="Z10" s="5">
        <f>COUNTIFS('NBA Games 2025'!$N$2:$N$1232,Z$2,'NBA Games 2025'!$A$2:$A$1232,"&lt;="&amp;$A10)</f>
        <v>2</v>
      </c>
      <c r="AA10" s="5">
        <f>COUNTIFS('NBA Games 2025'!$N$2:$N$1232,AA$2,'NBA Games 2025'!$A$2:$A$1232,"&lt;="&amp;$A10)</f>
        <v>1</v>
      </c>
      <c r="AB10" s="5">
        <f>COUNTIFS('NBA Games 2025'!$N$2:$N$1232,AB$2,'NBA Games 2025'!$A$2:$A$1232,"&lt;="&amp;$A10)</f>
        <v>1</v>
      </c>
      <c r="AC10" s="5">
        <f>COUNTIFS('NBA Games 2025'!$N$2:$N$1232,AC$2,'NBA Games 2025'!$A$2:$A$1232,"&lt;="&amp;$A10)</f>
        <v>3</v>
      </c>
      <c r="AD10" s="5">
        <f>COUNTIFS('NBA Games 2025'!$N$2:$N$1232,AD$2,'NBA Games 2025'!$A$2:$A$1232,"&lt;="&amp;$A10)</f>
        <v>1</v>
      </c>
      <c r="AE10" s="5">
        <f>COUNTIFS('NBA Games 2025'!$N$2:$N$1232,AE$2,'NBA Games 2025'!$A$2:$A$1232,"&lt;="&amp;$A10)</f>
        <v>1</v>
      </c>
    </row>
    <row r="11" spans="1:31" x14ac:dyDescent="0.35">
      <c r="A11" s="7">
        <v>45595</v>
      </c>
      <c r="B11" s="5">
        <f>COUNTIFS('NBA Games 2025'!$N$2:$N$1232,B$2,'NBA Games 2025'!$A$2:$A$1232,"&lt;="&amp;$A11)</f>
        <v>5</v>
      </c>
      <c r="C11" s="5">
        <f>COUNTIFS('NBA Games 2025'!$N$2:$N$1232,C$2,'NBA Games 2025'!$A$2:$A$1232,"&lt;="&amp;$A11)</f>
        <v>2</v>
      </c>
      <c r="D11" s="5">
        <f>COUNTIFS('NBA Games 2025'!$N$2:$N$1232,D$2,'NBA Games 2025'!$A$2:$A$1232,"&lt;="&amp;$A11)</f>
        <v>2</v>
      </c>
      <c r="E11" s="5">
        <f>COUNTIFS('NBA Games 2025'!$N$2:$N$1232,E$2,'NBA Games 2025'!$A$2:$A$1232,"&lt;="&amp;$A11)</f>
        <v>4</v>
      </c>
      <c r="F11" s="5">
        <f>COUNTIFS('NBA Games 2025'!$N$2:$N$1232,F$2,'NBA Games 2025'!$A$2:$A$1232,"&lt;="&amp;$A11)</f>
        <v>2</v>
      </c>
      <c r="G11" s="5">
        <f>COUNTIFS('NBA Games 2025'!$N$2:$N$1232,G$2,'NBA Games 2025'!$A$2:$A$1232,"&lt;="&amp;$A11)</f>
        <v>3</v>
      </c>
      <c r="H11" s="5">
        <f>COUNTIFS('NBA Games 2025'!$N$2:$N$1232,H$2,'NBA Games 2025'!$A$2:$A$1232,"&lt;="&amp;$A11)</f>
        <v>2</v>
      </c>
      <c r="I11" s="5">
        <f>COUNTIFS('NBA Games 2025'!$N$2:$N$1232,I$2,'NBA Games 2025'!$A$2:$A$1232,"&lt;="&amp;$A11)</f>
        <v>4</v>
      </c>
      <c r="J11" s="5">
        <f>COUNTIFS('NBA Games 2025'!$N$2:$N$1232,J$2,'NBA Games 2025'!$A$2:$A$1232,"&lt;="&amp;$A11)</f>
        <v>2</v>
      </c>
      <c r="K11" s="5">
        <f>COUNTIFS('NBA Games 2025'!$N$2:$N$1232,K$2,'NBA Games 2025'!$A$2:$A$1232,"&lt;="&amp;$A11)</f>
        <v>2</v>
      </c>
      <c r="L11" s="5">
        <f>COUNTIFS('NBA Games 2025'!$N$2:$N$1232,L$2,'NBA Games 2025'!$A$2:$A$1232,"&lt;="&amp;$A11)</f>
        <v>1</v>
      </c>
      <c r="M11" s="5">
        <f>COUNTIFS('NBA Games 2025'!$N$2:$N$1232,M$2,'NBA Games 2025'!$A$2:$A$1232,"&lt;="&amp;$A11)</f>
        <v>1</v>
      </c>
      <c r="N11" s="5">
        <f>COUNTIFS('NBA Games 2025'!$N$2:$N$1232,N$2,'NBA Games 2025'!$A$2:$A$1232,"&lt;="&amp;$A11)</f>
        <v>2</v>
      </c>
      <c r="O11" s="5">
        <f>COUNTIFS('NBA Games 2025'!$N$2:$N$1232,O$2,'NBA Games 2025'!$A$2:$A$1232,"&lt;="&amp;$A11)</f>
        <v>2</v>
      </c>
      <c r="P11" s="5">
        <f>COUNTIFS('NBA Games 2025'!$N$2:$N$1232,P$2,'NBA Games 2025'!$A$2:$A$1232,"&lt;="&amp;$A11)</f>
        <v>3</v>
      </c>
      <c r="Q11" s="5">
        <f>COUNTIFS('NBA Games 2025'!$N$2:$N$1232,Q$2,'NBA Games 2025'!$A$2:$A$1232,"&lt;="&amp;$A11)</f>
        <v>1</v>
      </c>
      <c r="R11" s="5">
        <f>COUNTIFS('NBA Games 2025'!$N$2:$N$1232,R$2,'NBA Games 2025'!$A$2:$A$1232,"&lt;="&amp;$A11)</f>
        <v>4</v>
      </c>
      <c r="S11" s="5">
        <f>COUNTIFS('NBA Games 2025'!$N$2:$N$1232,S$2,'NBA Games 2025'!$A$2:$A$1232,"&lt;="&amp;$A11)</f>
        <v>3</v>
      </c>
      <c r="T11" s="5">
        <f>COUNTIFS('NBA Games 2025'!$N$2:$N$1232,T$2,'NBA Games 2025'!$A$2:$A$1232,"&lt;="&amp;$A11)</f>
        <v>3</v>
      </c>
      <c r="U11" s="5">
        <f>COUNTIFS('NBA Games 2025'!$N$2:$N$1232,U$2,'NBA Games 2025'!$A$2:$A$1232,"&lt;="&amp;$A11)</f>
        <v>2</v>
      </c>
      <c r="V11" s="5">
        <f>COUNTIFS('NBA Games 2025'!$N$2:$N$1232,V$2,'NBA Games 2025'!$A$2:$A$1232,"&lt;="&amp;$A11)</f>
        <v>0</v>
      </c>
      <c r="W11" s="5">
        <f>COUNTIFS('NBA Games 2025'!$N$2:$N$1232,W$2,'NBA Games 2025'!$A$2:$A$1232,"&lt;="&amp;$A11)</f>
        <v>1</v>
      </c>
      <c r="X11" s="5">
        <f>COUNTIFS('NBA Games 2025'!$N$2:$N$1232,X$2,'NBA Games 2025'!$A$2:$A$1232,"&lt;="&amp;$A11)</f>
        <v>2</v>
      </c>
      <c r="Y11" s="5">
        <f>COUNTIFS('NBA Games 2025'!$N$2:$N$1232,Y$2,'NBA Games 2025'!$A$2:$A$1232,"&lt;="&amp;$A11)</f>
        <v>2</v>
      </c>
      <c r="Z11" s="5">
        <f>COUNTIFS('NBA Games 2025'!$N$2:$N$1232,Z$2,'NBA Games 2025'!$A$2:$A$1232,"&lt;="&amp;$A11)</f>
        <v>2</v>
      </c>
      <c r="AA11" s="5">
        <f>COUNTIFS('NBA Games 2025'!$N$2:$N$1232,AA$2,'NBA Games 2025'!$A$2:$A$1232,"&lt;="&amp;$A11)</f>
        <v>1</v>
      </c>
      <c r="AB11" s="5">
        <f>COUNTIFS('NBA Games 2025'!$N$2:$N$1232,AB$2,'NBA Games 2025'!$A$2:$A$1232,"&lt;="&amp;$A11)</f>
        <v>2</v>
      </c>
      <c r="AC11" s="5">
        <f>COUNTIFS('NBA Games 2025'!$N$2:$N$1232,AC$2,'NBA Games 2025'!$A$2:$A$1232,"&lt;="&amp;$A11)</f>
        <v>3</v>
      </c>
      <c r="AD11" s="5">
        <f>COUNTIFS('NBA Games 2025'!$N$2:$N$1232,AD$2,'NBA Games 2025'!$A$2:$A$1232,"&lt;="&amp;$A11)</f>
        <v>2</v>
      </c>
      <c r="AE11" s="5">
        <f>COUNTIFS('NBA Games 2025'!$N$2:$N$1232,AE$2,'NBA Games 2025'!$A$2:$A$1232,"&lt;="&amp;$A11)</f>
        <v>2</v>
      </c>
    </row>
    <row r="12" spans="1:31" x14ac:dyDescent="0.35">
      <c r="A12" s="7">
        <v>45596</v>
      </c>
      <c r="B12" s="5">
        <f>COUNTIFS('NBA Games 2025'!$N$2:$N$1232,B$2,'NBA Games 2025'!$A$2:$A$1232,"&lt;="&amp;$A12)</f>
        <v>5</v>
      </c>
      <c r="C12" s="5">
        <f>COUNTIFS('NBA Games 2025'!$N$2:$N$1232,C$2,'NBA Games 2025'!$A$2:$A$1232,"&lt;="&amp;$A12)</f>
        <v>3</v>
      </c>
      <c r="D12" s="5">
        <f>COUNTIFS('NBA Games 2025'!$N$2:$N$1232,D$2,'NBA Games 2025'!$A$2:$A$1232,"&lt;="&amp;$A12)</f>
        <v>2</v>
      </c>
      <c r="E12" s="5">
        <f>COUNTIFS('NBA Games 2025'!$N$2:$N$1232,E$2,'NBA Games 2025'!$A$2:$A$1232,"&lt;="&amp;$A12)</f>
        <v>4</v>
      </c>
      <c r="F12" s="5">
        <f>COUNTIFS('NBA Games 2025'!$N$2:$N$1232,F$2,'NBA Games 2025'!$A$2:$A$1232,"&lt;="&amp;$A12)</f>
        <v>2</v>
      </c>
      <c r="G12" s="5">
        <f>COUNTIFS('NBA Games 2025'!$N$2:$N$1232,G$2,'NBA Games 2025'!$A$2:$A$1232,"&lt;="&amp;$A12)</f>
        <v>3</v>
      </c>
      <c r="H12" s="5">
        <f>COUNTIFS('NBA Games 2025'!$N$2:$N$1232,H$2,'NBA Games 2025'!$A$2:$A$1232,"&lt;="&amp;$A12)</f>
        <v>2</v>
      </c>
      <c r="I12" s="5">
        <f>COUNTIFS('NBA Games 2025'!$N$2:$N$1232,I$2,'NBA Games 2025'!$A$2:$A$1232,"&lt;="&amp;$A12)</f>
        <v>4</v>
      </c>
      <c r="J12" s="5">
        <f>COUNTIFS('NBA Games 2025'!$N$2:$N$1232,J$2,'NBA Games 2025'!$A$2:$A$1232,"&lt;="&amp;$A12)</f>
        <v>2</v>
      </c>
      <c r="K12" s="5">
        <f>COUNTIFS('NBA Games 2025'!$N$2:$N$1232,K$2,'NBA Games 2025'!$A$2:$A$1232,"&lt;="&amp;$A12)</f>
        <v>2</v>
      </c>
      <c r="L12" s="5">
        <f>COUNTIFS('NBA Games 2025'!$N$2:$N$1232,L$2,'NBA Games 2025'!$A$2:$A$1232,"&lt;="&amp;$A12)</f>
        <v>1</v>
      </c>
      <c r="M12" s="5">
        <f>COUNTIFS('NBA Games 2025'!$N$2:$N$1232,M$2,'NBA Games 2025'!$A$2:$A$1232,"&lt;="&amp;$A12)</f>
        <v>1</v>
      </c>
      <c r="N12" s="5">
        <f>COUNTIFS('NBA Games 2025'!$N$2:$N$1232,N$2,'NBA Games 2025'!$A$2:$A$1232,"&lt;="&amp;$A12)</f>
        <v>2</v>
      </c>
      <c r="O12" s="5">
        <f>COUNTIFS('NBA Games 2025'!$N$2:$N$1232,O$2,'NBA Games 2025'!$A$2:$A$1232,"&lt;="&amp;$A12)</f>
        <v>3</v>
      </c>
      <c r="P12" s="5">
        <f>COUNTIFS('NBA Games 2025'!$N$2:$N$1232,P$2,'NBA Games 2025'!$A$2:$A$1232,"&lt;="&amp;$A12)</f>
        <v>3</v>
      </c>
      <c r="Q12" s="5">
        <f>COUNTIFS('NBA Games 2025'!$N$2:$N$1232,Q$2,'NBA Games 2025'!$A$2:$A$1232,"&lt;="&amp;$A12)</f>
        <v>2</v>
      </c>
      <c r="R12" s="5">
        <f>COUNTIFS('NBA Games 2025'!$N$2:$N$1232,R$2,'NBA Games 2025'!$A$2:$A$1232,"&lt;="&amp;$A12)</f>
        <v>4</v>
      </c>
      <c r="S12" s="5">
        <f>COUNTIFS('NBA Games 2025'!$N$2:$N$1232,S$2,'NBA Games 2025'!$A$2:$A$1232,"&lt;="&amp;$A12)</f>
        <v>4</v>
      </c>
      <c r="T12" s="5">
        <f>COUNTIFS('NBA Games 2025'!$N$2:$N$1232,T$2,'NBA Games 2025'!$A$2:$A$1232,"&lt;="&amp;$A12)</f>
        <v>3</v>
      </c>
      <c r="U12" s="5">
        <f>COUNTIFS('NBA Games 2025'!$N$2:$N$1232,U$2,'NBA Games 2025'!$A$2:$A$1232,"&lt;="&amp;$A12)</f>
        <v>2</v>
      </c>
      <c r="V12" s="5">
        <f>COUNTIFS('NBA Games 2025'!$N$2:$N$1232,V$2,'NBA Games 2025'!$A$2:$A$1232,"&lt;="&amp;$A12)</f>
        <v>0</v>
      </c>
      <c r="W12" s="5">
        <f>COUNTIFS('NBA Games 2025'!$N$2:$N$1232,W$2,'NBA Games 2025'!$A$2:$A$1232,"&lt;="&amp;$A12)</f>
        <v>1</v>
      </c>
      <c r="X12" s="5">
        <f>COUNTIFS('NBA Games 2025'!$N$2:$N$1232,X$2,'NBA Games 2025'!$A$2:$A$1232,"&lt;="&amp;$A12)</f>
        <v>2</v>
      </c>
      <c r="Y12" s="5">
        <f>COUNTIFS('NBA Games 2025'!$N$2:$N$1232,Y$2,'NBA Games 2025'!$A$2:$A$1232,"&lt;="&amp;$A12)</f>
        <v>2</v>
      </c>
      <c r="Z12" s="5">
        <f>COUNTIFS('NBA Games 2025'!$N$2:$N$1232,Z$2,'NBA Games 2025'!$A$2:$A$1232,"&lt;="&amp;$A12)</f>
        <v>2</v>
      </c>
      <c r="AA12" s="5">
        <f>COUNTIFS('NBA Games 2025'!$N$2:$N$1232,AA$2,'NBA Games 2025'!$A$2:$A$1232,"&lt;="&amp;$A12)</f>
        <v>1</v>
      </c>
      <c r="AB12" s="5">
        <f>COUNTIFS('NBA Games 2025'!$N$2:$N$1232,AB$2,'NBA Games 2025'!$A$2:$A$1232,"&lt;="&amp;$A12)</f>
        <v>2</v>
      </c>
      <c r="AC12" s="5">
        <f>COUNTIFS('NBA Games 2025'!$N$2:$N$1232,AC$2,'NBA Games 2025'!$A$2:$A$1232,"&lt;="&amp;$A12)</f>
        <v>3</v>
      </c>
      <c r="AD12" s="5">
        <f>COUNTIFS('NBA Games 2025'!$N$2:$N$1232,AD$2,'NBA Games 2025'!$A$2:$A$1232,"&lt;="&amp;$A12)</f>
        <v>2</v>
      </c>
      <c r="AE12" s="5">
        <f>COUNTIFS('NBA Games 2025'!$N$2:$N$1232,AE$2,'NBA Games 2025'!$A$2:$A$1232,"&lt;="&amp;$A12)</f>
        <v>2</v>
      </c>
    </row>
    <row r="13" spans="1:31" x14ac:dyDescent="0.35">
      <c r="A13" s="7">
        <v>45597</v>
      </c>
      <c r="B13" s="5">
        <f>COUNTIFS('NBA Games 2025'!$N$2:$N$1232,B$2,'NBA Games 2025'!$A$2:$A$1232,"&lt;="&amp;$A13)</f>
        <v>6</v>
      </c>
      <c r="C13" s="5">
        <f>COUNTIFS('NBA Games 2025'!$N$2:$N$1232,C$2,'NBA Games 2025'!$A$2:$A$1232,"&lt;="&amp;$A13)</f>
        <v>3</v>
      </c>
      <c r="D13" s="5">
        <f>COUNTIFS('NBA Games 2025'!$N$2:$N$1232,D$2,'NBA Games 2025'!$A$2:$A$1232,"&lt;="&amp;$A13)</f>
        <v>2</v>
      </c>
      <c r="E13" s="5">
        <f>COUNTIFS('NBA Games 2025'!$N$2:$N$1232,E$2,'NBA Games 2025'!$A$2:$A$1232,"&lt;="&amp;$A13)</f>
        <v>5</v>
      </c>
      <c r="F13" s="5">
        <f>COUNTIFS('NBA Games 2025'!$N$2:$N$1232,F$2,'NBA Games 2025'!$A$2:$A$1232,"&lt;="&amp;$A13)</f>
        <v>2</v>
      </c>
      <c r="G13" s="5">
        <f>COUNTIFS('NBA Games 2025'!$N$2:$N$1232,G$2,'NBA Games 2025'!$A$2:$A$1232,"&lt;="&amp;$A13)</f>
        <v>3</v>
      </c>
      <c r="H13" s="5">
        <f>COUNTIFS('NBA Games 2025'!$N$2:$N$1232,H$2,'NBA Games 2025'!$A$2:$A$1232,"&lt;="&amp;$A13)</f>
        <v>2</v>
      </c>
      <c r="I13" s="5">
        <f>COUNTIFS('NBA Games 2025'!$N$2:$N$1232,I$2,'NBA Games 2025'!$A$2:$A$1232,"&lt;="&amp;$A13)</f>
        <v>5</v>
      </c>
      <c r="J13" s="5">
        <f>COUNTIFS('NBA Games 2025'!$N$2:$N$1232,J$2,'NBA Games 2025'!$A$2:$A$1232,"&lt;="&amp;$A13)</f>
        <v>3</v>
      </c>
      <c r="K13" s="5">
        <f>COUNTIFS('NBA Games 2025'!$N$2:$N$1232,K$2,'NBA Games 2025'!$A$2:$A$1232,"&lt;="&amp;$A13)</f>
        <v>3</v>
      </c>
      <c r="L13" s="5">
        <f>COUNTIFS('NBA Games 2025'!$N$2:$N$1232,L$2,'NBA Games 2025'!$A$2:$A$1232,"&lt;="&amp;$A13)</f>
        <v>1</v>
      </c>
      <c r="M13" s="5">
        <f>COUNTIFS('NBA Games 2025'!$N$2:$N$1232,M$2,'NBA Games 2025'!$A$2:$A$1232,"&lt;="&amp;$A13)</f>
        <v>1</v>
      </c>
      <c r="N13" s="5">
        <f>COUNTIFS('NBA Games 2025'!$N$2:$N$1232,N$2,'NBA Games 2025'!$A$2:$A$1232,"&lt;="&amp;$A13)</f>
        <v>3</v>
      </c>
      <c r="O13" s="5">
        <f>COUNTIFS('NBA Games 2025'!$N$2:$N$1232,O$2,'NBA Games 2025'!$A$2:$A$1232,"&lt;="&amp;$A13)</f>
        <v>3</v>
      </c>
      <c r="P13" s="5">
        <f>COUNTIFS('NBA Games 2025'!$N$2:$N$1232,P$2,'NBA Games 2025'!$A$2:$A$1232,"&lt;="&amp;$A13)</f>
        <v>3</v>
      </c>
      <c r="Q13" s="5">
        <f>COUNTIFS('NBA Games 2025'!$N$2:$N$1232,Q$2,'NBA Games 2025'!$A$2:$A$1232,"&lt;="&amp;$A13)</f>
        <v>2</v>
      </c>
      <c r="R13" s="5">
        <f>COUNTIFS('NBA Games 2025'!$N$2:$N$1232,R$2,'NBA Games 2025'!$A$2:$A$1232,"&lt;="&amp;$A13)</f>
        <v>4</v>
      </c>
      <c r="S13" s="5">
        <f>COUNTIFS('NBA Games 2025'!$N$2:$N$1232,S$2,'NBA Games 2025'!$A$2:$A$1232,"&lt;="&amp;$A13)</f>
        <v>4</v>
      </c>
      <c r="T13" s="5">
        <f>COUNTIFS('NBA Games 2025'!$N$2:$N$1232,T$2,'NBA Games 2025'!$A$2:$A$1232,"&lt;="&amp;$A13)</f>
        <v>4</v>
      </c>
      <c r="U13" s="5">
        <f>COUNTIFS('NBA Games 2025'!$N$2:$N$1232,U$2,'NBA Games 2025'!$A$2:$A$1232,"&lt;="&amp;$A13)</f>
        <v>2</v>
      </c>
      <c r="V13" s="5">
        <f>COUNTIFS('NBA Games 2025'!$N$2:$N$1232,V$2,'NBA Games 2025'!$A$2:$A$1232,"&lt;="&amp;$A13)</f>
        <v>0</v>
      </c>
      <c r="W13" s="5">
        <f>COUNTIFS('NBA Games 2025'!$N$2:$N$1232,W$2,'NBA Games 2025'!$A$2:$A$1232,"&lt;="&amp;$A13)</f>
        <v>1</v>
      </c>
      <c r="X13" s="5">
        <f>COUNTIFS('NBA Games 2025'!$N$2:$N$1232,X$2,'NBA Games 2025'!$A$2:$A$1232,"&lt;="&amp;$A13)</f>
        <v>2</v>
      </c>
      <c r="Y13" s="5">
        <f>COUNTIFS('NBA Games 2025'!$N$2:$N$1232,Y$2,'NBA Games 2025'!$A$2:$A$1232,"&lt;="&amp;$A13)</f>
        <v>2</v>
      </c>
      <c r="Z13" s="5">
        <f>COUNTIFS('NBA Games 2025'!$N$2:$N$1232,Z$2,'NBA Games 2025'!$A$2:$A$1232,"&lt;="&amp;$A13)</f>
        <v>3</v>
      </c>
      <c r="AA13" s="5">
        <f>COUNTIFS('NBA Games 2025'!$N$2:$N$1232,AA$2,'NBA Games 2025'!$A$2:$A$1232,"&lt;="&amp;$A13)</f>
        <v>1</v>
      </c>
      <c r="AB13" s="5">
        <f>COUNTIFS('NBA Games 2025'!$N$2:$N$1232,AB$2,'NBA Games 2025'!$A$2:$A$1232,"&lt;="&amp;$A13)</f>
        <v>2</v>
      </c>
      <c r="AC13" s="5">
        <f>COUNTIFS('NBA Games 2025'!$N$2:$N$1232,AC$2,'NBA Games 2025'!$A$2:$A$1232,"&lt;="&amp;$A13)</f>
        <v>3</v>
      </c>
      <c r="AD13" s="5">
        <f>COUNTIFS('NBA Games 2025'!$N$2:$N$1232,AD$2,'NBA Games 2025'!$A$2:$A$1232,"&lt;="&amp;$A13)</f>
        <v>2</v>
      </c>
      <c r="AE13" s="5">
        <f>COUNTIFS('NBA Games 2025'!$N$2:$N$1232,AE$2,'NBA Games 2025'!$A$2:$A$1232,"&lt;="&amp;$A13)</f>
        <v>3</v>
      </c>
    </row>
    <row r="14" spans="1:31" x14ac:dyDescent="0.35">
      <c r="A14" s="7">
        <v>45598</v>
      </c>
      <c r="B14" s="5">
        <f>COUNTIFS('NBA Games 2025'!$N$2:$N$1232,B$2,'NBA Games 2025'!$A$2:$A$1232,"&lt;="&amp;$A14)</f>
        <v>7</v>
      </c>
      <c r="C14" s="5">
        <f>COUNTIFS('NBA Games 2025'!$N$2:$N$1232,C$2,'NBA Games 2025'!$A$2:$A$1232,"&lt;="&amp;$A14)</f>
        <v>4</v>
      </c>
      <c r="D14" s="5">
        <f>COUNTIFS('NBA Games 2025'!$N$2:$N$1232,D$2,'NBA Games 2025'!$A$2:$A$1232,"&lt;="&amp;$A14)</f>
        <v>3</v>
      </c>
      <c r="E14" s="5">
        <f>COUNTIFS('NBA Games 2025'!$N$2:$N$1232,E$2,'NBA Games 2025'!$A$2:$A$1232,"&lt;="&amp;$A14)</f>
        <v>6</v>
      </c>
      <c r="F14" s="5">
        <f>COUNTIFS('NBA Games 2025'!$N$2:$N$1232,F$2,'NBA Games 2025'!$A$2:$A$1232,"&lt;="&amp;$A14)</f>
        <v>2</v>
      </c>
      <c r="G14" s="5">
        <f>COUNTIFS('NBA Games 2025'!$N$2:$N$1232,G$2,'NBA Games 2025'!$A$2:$A$1232,"&lt;="&amp;$A14)</f>
        <v>3</v>
      </c>
      <c r="H14" s="5">
        <f>COUNTIFS('NBA Games 2025'!$N$2:$N$1232,H$2,'NBA Games 2025'!$A$2:$A$1232,"&lt;="&amp;$A14)</f>
        <v>2</v>
      </c>
      <c r="I14" s="5">
        <f>COUNTIFS('NBA Games 2025'!$N$2:$N$1232,I$2,'NBA Games 2025'!$A$2:$A$1232,"&lt;="&amp;$A14)</f>
        <v>6</v>
      </c>
      <c r="J14" s="5">
        <f>COUNTIFS('NBA Games 2025'!$N$2:$N$1232,J$2,'NBA Games 2025'!$A$2:$A$1232,"&lt;="&amp;$A14)</f>
        <v>3</v>
      </c>
      <c r="K14" s="5">
        <f>COUNTIFS('NBA Games 2025'!$N$2:$N$1232,K$2,'NBA Games 2025'!$A$2:$A$1232,"&lt;="&amp;$A14)</f>
        <v>3</v>
      </c>
      <c r="L14" s="5">
        <f>COUNTIFS('NBA Games 2025'!$N$2:$N$1232,L$2,'NBA Games 2025'!$A$2:$A$1232,"&lt;="&amp;$A14)</f>
        <v>1</v>
      </c>
      <c r="M14" s="5">
        <f>COUNTIFS('NBA Games 2025'!$N$2:$N$1232,M$2,'NBA Games 2025'!$A$2:$A$1232,"&lt;="&amp;$A14)</f>
        <v>1</v>
      </c>
      <c r="N14" s="5">
        <f>COUNTIFS('NBA Games 2025'!$N$2:$N$1232,N$2,'NBA Games 2025'!$A$2:$A$1232,"&lt;="&amp;$A14)</f>
        <v>3</v>
      </c>
      <c r="O14" s="5">
        <f>COUNTIFS('NBA Games 2025'!$N$2:$N$1232,O$2,'NBA Games 2025'!$A$2:$A$1232,"&lt;="&amp;$A14)</f>
        <v>3</v>
      </c>
      <c r="P14" s="5">
        <f>COUNTIFS('NBA Games 2025'!$N$2:$N$1232,P$2,'NBA Games 2025'!$A$2:$A$1232,"&lt;="&amp;$A14)</f>
        <v>3</v>
      </c>
      <c r="Q14" s="5">
        <f>COUNTIFS('NBA Games 2025'!$N$2:$N$1232,Q$2,'NBA Games 2025'!$A$2:$A$1232,"&lt;="&amp;$A14)</f>
        <v>3</v>
      </c>
      <c r="R14" s="5">
        <f>COUNTIFS('NBA Games 2025'!$N$2:$N$1232,R$2,'NBA Games 2025'!$A$2:$A$1232,"&lt;="&amp;$A14)</f>
        <v>5</v>
      </c>
      <c r="S14" s="5">
        <f>COUNTIFS('NBA Games 2025'!$N$2:$N$1232,S$2,'NBA Games 2025'!$A$2:$A$1232,"&lt;="&amp;$A14)</f>
        <v>5</v>
      </c>
      <c r="T14" s="5">
        <f>COUNTIFS('NBA Games 2025'!$N$2:$N$1232,T$2,'NBA Games 2025'!$A$2:$A$1232,"&lt;="&amp;$A14)</f>
        <v>4</v>
      </c>
      <c r="U14" s="5">
        <f>COUNTIFS('NBA Games 2025'!$N$2:$N$1232,U$2,'NBA Games 2025'!$A$2:$A$1232,"&lt;="&amp;$A14)</f>
        <v>2</v>
      </c>
      <c r="V14" s="5">
        <f>COUNTIFS('NBA Games 2025'!$N$2:$N$1232,V$2,'NBA Games 2025'!$A$2:$A$1232,"&lt;="&amp;$A14)</f>
        <v>0</v>
      </c>
      <c r="W14" s="5">
        <f>COUNTIFS('NBA Games 2025'!$N$2:$N$1232,W$2,'NBA Games 2025'!$A$2:$A$1232,"&lt;="&amp;$A14)</f>
        <v>2</v>
      </c>
      <c r="X14" s="5">
        <f>COUNTIFS('NBA Games 2025'!$N$2:$N$1232,X$2,'NBA Games 2025'!$A$2:$A$1232,"&lt;="&amp;$A14)</f>
        <v>2</v>
      </c>
      <c r="Y14" s="5">
        <f>COUNTIFS('NBA Games 2025'!$N$2:$N$1232,Y$2,'NBA Games 2025'!$A$2:$A$1232,"&lt;="&amp;$A14)</f>
        <v>3</v>
      </c>
      <c r="Z14" s="5">
        <f>COUNTIFS('NBA Games 2025'!$N$2:$N$1232,Z$2,'NBA Games 2025'!$A$2:$A$1232,"&lt;="&amp;$A14)</f>
        <v>3</v>
      </c>
      <c r="AA14" s="5">
        <f>COUNTIFS('NBA Games 2025'!$N$2:$N$1232,AA$2,'NBA Games 2025'!$A$2:$A$1232,"&lt;="&amp;$A14)</f>
        <v>1</v>
      </c>
      <c r="AB14" s="5">
        <f>COUNTIFS('NBA Games 2025'!$N$2:$N$1232,AB$2,'NBA Games 2025'!$A$2:$A$1232,"&lt;="&amp;$A14)</f>
        <v>2</v>
      </c>
      <c r="AC14" s="5">
        <f>COUNTIFS('NBA Games 2025'!$N$2:$N$1232,AC$2,'NBA Games 2025'!$A$2:$A$1232,"&lt;="&amp;$A14)</f>
        <v>3</v>
      </c>
      <c r="AD14" s="5">
        <f>COUNTIFS('NBA Games 2025'!$N$2:$N$1232,AD$2,'NBA Games 2025'!$A$2:$A$1232,"&lt;="&amp;$A14)</f>
        <v>2</v>
      </c>
      <c r="AE14" s="5">
        <f>COUNTIFS('NBA Games 2025'!$N$2:$N$1232,AE$2,'NBA Games 2025'!$A$2:$A$1232,"&lt;="&amp;$A14)</f>
        <v>3</v>
      </c>
    </row>
    <row r="15" spans="1:31" x14ac:dyDescent="0.35">
      <c r="A15" s="7">
        <v>45599</v>
      </c>
      <c r="B15" s="5">
        <f>COUNTIFS('NBA Games 2025'!$N$2:$N$1232,B$2,'NBA Games 2025'!$A$2:$A$1232,"&lt;="&amp;$A15)</f>
        <v>7</v>
      </c>
      <c r="C15" s="5">
        <f>COUNTIFS('NBA Games 2025'!$N$2:$N$1232,C$2,'NBA Games 2025'!$A$2:$A$1232,"&lt;="&amp;$A15)</f>
        <v>4</v>
      </c>
      <c r="D15" s="5">
        <f>COUNTIFS('NBA Games 2025'!$N$2:$N$1232,D$2,'NBA Games 2025'!$A$2:$A$1232,"&lt;="&amp;$A15)</f>
        <v>3</v>
      </c>
      <c r="E15" s="5">
        <f>COUNTIFS('NBA Games 2025'!$N$2:$N$1232,E$2,'NBA Games 2025'!$A$2:$A$1232,"&lt;="&amp;$A15)</f>
        <v>6</v>
      </c>
      <c r="F15" s="5">
        <f>COUNTIFS('NBA Games 2025'!$N$2:$N$1232,F$2,'NBA Games 2025'!$A$2:$A$1232,"&lt;="&amp;$A15)</f>
        <v>3</v>
      </c>
      <c r="G15" s="5">
        <f>COUNTIFS('NBA Games 2025'!$N$2:$N$1232,G$2,'NBA Games 2025'!$A$2:$A$1232,"&lt;="&amp;$A15)</f>
        <v>3</v>
      </c>
      <c r="H15" s="5">
        <f>COUNTIFS('NBA Games 2025'!$N$2:$N$1232,H$2,'NBA Games 2025'!$A$2:$A$1232,"&lt;="&amp;$A15)</f>
        <v>2</v>
      </c>
      <c r="I15" s="5">
        <f>COUNTIFS('NBA Games 2025'!$N$2:$N$1232,I$2,'NBA Games 2025'!$A$2:$A$1232,"&lt;="&amp;$A15)</f>
        <v>6</v>
      </c>
      <c r="J15" s="5">
        <f>COUNTIFS('NBA Games 2025'!$N$2:$N$1232,J$2,'NBA Games 2025'!$A$2:$A$1232,"&lt;="&amp;$A15)</f>
        <v>3</v>
      </c>
      <c r="K15" s="5">
        <f>COUNTIFS('NBA Games 2025'!$N$2:$N$1232,K$2,'NBA Games 2025'!$A$2:$A$1232,"&lt;="&amp;$A15)</f>
        <v>3</v>
      </c>
      <c r="L15" s="5">
        <f>COUNTIFS('NBA Games 2025'!$N$2:$N$1232,L$2,'NBA Games 2025'!$A$2:$A$1232,"&lt;="&amp;$A15)</f>
        <v>1</v>
      </c>
      <c r="M15" s="5">
        <f>COUNTIFS('NBA Games 2025'!$N$2:$N$1232,M$2,'NBA Games 2025'!$A$2:$A$1232,"&lt;="&amp;$A15)</f>
        <v>2</v>
      </c>
      <c r="N15" s="5">
        <f>COUNTIFS('NBA Games 2025'!$N$2:$N$1232,N$2,'NBA Games 2025'!$A$2:$A$1232,"&lt;="&amp;$A15)</f>
        <v>3</v>
      </c>
      <c r="O15" s="5">
        <f>COUNTIFS('NBA Games 2025'!$N$2:$N$1232,O$2,'NBA Games 2025'!$A$2:$A$1232,"&lt;="&amp;$A15)</f>
        <v>3</v>
      </c>
      <c r="P15" s="5">
        <f>COUNTIFS('NBA Games 2025'!$N$2:$N$1232,P$2,'NBA Games 2025'!$A$2:$A$1232,"&lt;="&amp;$A15)</f>
        <v>4</v>
      </c>
      <c r="Q15" s="5">
        <f>COUNTIFS('NBA Games 2025'!$N$2:$N$1232,Q$2,'NBA Games 2025'!$A$2:$A$1232,"&lt;="&amp;$A15)</f>
        <v>3</v>
      </c>
      <c r="R15" s="5">
        <f>COUNTIFS('NBA Games 2025'!$N$2:$N$1232,R$2,'NBA Games 2025'!$A$2:$A$1232,"&lt;="&amp;$A15)</f>
        <v>5</v>
      </c>
      <c r="S15" s="5">
        <f>COUNTIFS('NBA Games 2025'!$N$2:$N$1232,S$2,'NBA Games 2025'!$A$2:$A$1232,"&lt;="&amp;$A15)</f>
        <v>5</v>
      </c>
      <c r="T15" s="5">
        <f>COUNTIFS('NBA Games 2025'!$N$2:$N$1232,T$2,'NBA Games 2025'!$A$2:$A$1232,"&lt;="&amp;$A15)</f>
        <v>4</v>
      </c>
      <c r="U15" s="5">
        <f>COUNTIFS('NBA Games 2025'!$N$2:$N$1232,U$2,'NBA Games 2025'!$A$2:$A$1232,"&lt;="&amp;$A15)</f>
        <v>2</v>
      </c>
      <c r="V15" s="5">
        <f>COUNTIFS('NBA Games 2025'!$N$2:$N$1232,V$2,'NBA Games 2025'!$A$2:$A$1232,"&lt;="&amp;$A15)</f>
        <v>0</v>
      </c>
      <c r="W15" s="5">
        <f>COUNTIFS('NBA Games 2025'!$N$2:$N$1232,W$2,'NBA Games 2025'!$A$2:$A$1232,"&lt;="&amp;$A15)</f>
        <v>2</v>
      </c>
      <c r="X15" s="5">
        <f>COUNTIFS('NBA Games 2025'!$N$2:$N$1232,X$2,'NBA Games 2025'!$A$2:$A$1232,"&lt;="&amp;$A15)</f>
        <v>2</v>
      </c>
      <c r="Y15" s="5">
        <f>COUNTIFS('NBA Games 2025'!$N$2:$N$1232,Y$2,'NBA Games 2025'!$A$2:$A$1232,"&lt;="&amp;$A15)</f>
        <v>3</v>
      </c>
      <c r="Z15" s="5">
        <f>COUNTIFS('NBA Games 2025'!$N$2:$N$1232,Z$2,'NBA Games 2025'!$A$2:$A$1232,"&lt;="&amp;$A15)</f>
        <v>3</v>
      </c>
      <c r="AA15" s="5">
        <f>COUNTIFS('NBA Games 2025'!$N$2:$N$1232,AA$2,'NBA Games 2025'!$A$2:$A$1232,"&lt;="&amp;$A15)</f>
        <v>1</v>
      </c>
      <c r="AB15" s="5">
        <f>COUNTIFS('NBA Games 2025'!$N$2:$N$1232,AB$2,'NBA Games 2025'!$A$2:$A$1232,"&lt;="&amp;$A15)</f>
        <v>2</v>
      </c>
      <c r="AC15" s="5">
        <f>COUNTIFS('NBA Games 2025'!$N$2:$N$1232,AC$2,'NBA Games 2025'!$A$2:$A$1232,"&lt;="&amp;$A15)</f>
        <v>3</v>
      </c>
      <c r="AD15" s="5">
        <f>COUNTIFS('NBA Games 2025'!$N$2:$N$1232,AD$2,'NBA Games 2025'!$A$2:$A$1232,"&lt;="&amp;$A15)</f>
        <v>2</v>
      </c>
      <c r="AE15" s="5">
        <f>COUNTIFS('NBA Games 2025'!$N$2:$N$1232,AE$2,'NBA Games 2025'!$A$2:$A$1232,"&lt;="&amp;$A15)</f>
        <v>3</v>
      </c>
    </row>
    <row r="16" spans="1:31" x14ac:dyDescent="0.35">
      <c r="A16" s="7">
        <v>45600</v>
      </c>
      <c r="B16" s="5">
        <f>COUNTIFS('NBA Games 2025'!$N$2:$N$1232,B$2,'NBA Games 2025'!$A$2:$A$1232,"&lt;="&amp;$A16)</f>
        <v>8</v>
      </c>
      <c r="C16" s="5">
        <f>COUNTIFS('NBA Games 2025'!$N$2:$N$1232,C$2,'NBA Games 2025'!$A$2:$A$1232,"&lt;="&amp;$A16)</f>
        <v>4</v>
      </c>
      <c r="D16" s="5">
        <f>COUNTIFS('NBA Games 2025'!$N$2:$N$1232,D$2,'NBA Games 2025'!$A$2:$A$1232,"&lt;="&amp;$A16)</f>
        <v>4</v>
      </c>
      <c r="E16" s="5">
        <f>COUNTIFS('NBA Games 2025'!$N$2:$N$1232,E$2,'NBA Games 2025'!$A$2:$A$1232,"&lt;="&amp;$A16)</f>
        <v>7</v>
      </c>
      <c r="F16" s="5">
        <f>COUNTIFS('NBA Games 2025'!$N$2:$N$1232,F$2,'NBA Games 2025'!$A$2:$A$1232,"&lt;="&amp;$A16)</f>
        <v>3</v>
      </c>
      <c r="G16" s="5">
        <f>COUNTIFS('NBA Games 2025'!$N$2:$N$1232,G$2,'NBA Games 2025'!$A$2:$A$1232,"&lt;="&amp;$A16)</f>
        <v>3</v>
      </c>
      <c r="H16" s="5">
        <f>COUNTIFS('NBA Games 2025'!$N$2:$N$1232,H$2,'NBA Games 2025'!$A$2:$A$1232,"&lt;="&amp;$A16)</f>
        <v>3</v>
      </c>
      <c r="I16" s="5">
        <f>COUNTIFS('NBA Games 2025'!$N$2:$N$1232,I$2,'NBA Games 2025'!$A$2:$A$1232,"&lt;="&amp;$A16)</f>
        <v>7</v>
      </c>
      <c r="J16" s="5">
        <f>COUNTIFS('NBA Games 2025'!$N$2:$N$1232,J$2,'NBA Games 2025'!$A$2:$A$1232,"&lt;="&amp;$A16)</f>
        <v>3</v>
      </c>
      <c r="K16" s="5">
        <f>COUNTIFS('NBA Games 2025'!$N$2:$N$1232,K$2,'NBA Games 2025'!$A$2:$A$1232,"&lt;="&amp;$A16)</f>
        <v>4</v>
      </c>
      <c r="L16" s="5">
        <f>COUNTIFS('NBA Games 2025'!$N$2:$N$1232,L$2,'NBA Games 2025'!$A$2:$A$1232,"&lt;="&amp;$A16)</f>
        <v>1</v>
      </c>
      <c r="M16" s="5">
        <f>COUNTIFS('NBA Games 2025'!$N$2:$N$1232,M$2,'NBA Games 2025'!$A$2:$A$1232,"&lt;="&amp;$A16)</f>
        <v>3</v>
      </c>
      <c r="N16" s="5">
        <f>COUNTIFS('NBA Games 2025'!$N$2:$N$1232,N$2,'NBA Games 2025'!$A$2:$A$1232,"&lt;="&amp;$A16)</f>
        <v>4</v>
      </c>
      <c r="O16" s="5">
        <f>COUNTIFS('NBA Games 2025'!$N$2:$N$1232,O$2,'NBA Games 2025'!$A$2:$A$1232,"&lt;="&amp;$A16)</f>
        <v>4</v>
      </c>
      <c r="P16" s="5">
        <f>COUNTIFS('NBA Games 2025'!$N$2:$N$1232,P$2,'NBA Games 2025'!$A$2:$A$1232,"&lt;="&amp;$A16)</f>
        <v>4</v>
      </c>
      <c r="Q16" s="5">
        <f>COUNTIFS('NBA Games 2025'!$N$2:$N$1232,Q$2,'NBA Games 2025'!$A$2:$A$1232,"&lt;="&amp;$A16)</f>
        <v>3</v>
      </c>
      <c r="R16" s="5">
        <f>COUNTIFS('NBA Games 2025'!$N$2:$N$1232,R$2,'NBA Games 2025'!$A$2:$A$1232,"&lt;="&amp;$A16)</f>
        <v>6</v>
      </c>
      <c r="S16" s="5">
        <f>COUNTIFS('NBA Games 2025'!$N$2:$N$1232,S$2,'NBA Games 2025'!$A$2:$A$1232,"&lt;="&amp;$A16)</f>
        <v>6</v>
      </c>
      <c r="T16" s="5">
        <f>COUNTIFS('NBA Games 2025'!$N$2:$N$1232,T$2,'NBA Games 2025'!$A$2:$A$1232,"&lt;="&amp;$A16)</f>
        <v>4</v>
      </c>
      <c r="U16" s="5">
        <f>COUNTIFS('NBA Games 2025'!$N$2:$N$1232,U$2,'NBA Games 2025'!$A$2:$A$1232,"&lt;="&amp;$A16)</f>
        <v>3</v>
      </c>
      <c r="V16" s="5">
        <f>COUNTIFS('NBA Games 2025'!$N$2:$N$1232,V$2,'NBA Games 2025'!$A$2:$A$1232,"&lt;="&amp;$A16)</f>
        <v>1</v>
      </c>
      <c r="W16" s="5">
        <f>COUNTIFS('NBA Games 2025'!$N$2:$N$1232,W$2,'NBA Games 2025'!$A$2:$A$1232,"&lt;="&amp;$A16)</f>
        <v>2</v>
      </c>
      <c r="X16" s="5">
        <f>COUNTIFS('NBA Games 2025'!$N$2:$N$1232,X$2,'NBA Games 2025'!$A$2:$A$1232,"&lt;="&amp;$A16)</f>
        <v>3</v>
      </c>
      <c r="Y16" s="5">
        <f>COUNTIFS('NBA Games 2025'!$N$2:$N$1232,Y$2,'NBA Games 2025'!$A$2:$A$1232,"&lt;="&amp;$A16)</f>
        <v>3</v>
      </c>
      <c r="Z16" s="5">
        <f>COUNTIFS('NBA Games 2025'!$N$2:$N$1232,Z$2,'NBA Games 2025'!$A$2:$A$1232,"&lt;="&amp;$A16)</f>
        <v>3</v>
      </c>
      <c r="AA16" s="5">
        <f>COUNTIFS('NBA Games 2025'!$N$2:$N$1232,AA$2,'NBA Games 2025'!$A$2:$A$1232,"&lt;="&amp;$A16)</f>
        <v>1</v>
      </c>
      <c r="AB16" s="5">
        <f>COUNTIFS('NBA Games 2025'!$N$2:$N$1232,AB$2,'NBA Games 2025'!$A$2:$A$1232,"&lt;="&amp;$A16)</f>
        <v>2</v>
      </c>
      <c r="AC16" s="5">
        <f>COUNTIFS('NBA Games 2025'!$N$2:$N$1232,AC$2,'NBA Games 2025'!$A$2:$A$1232,"&lt;="&amp;$A16)</f>
        <v>3</v>
      </c>
      <c r="AD16" s="5">
        <f>COUNTIFS('NBA Games 2025'!$N$2:$N$1232,AD$2,'NBA Games 2025'!$A$2:$A$1232,"&lt;="&amp;$A16)</f>
        <v>2</v>
      </c>
      <c r="AE16" s="5">
        <f>COUNTIFS('NBA Games 2025'!$N$2:$N$1232,AE$2,'NBA Games 2025'!$A$2:$A$1232,"&lt;="&amp;$A16)</f>
        <v>4</v>
      </c>
    </row>
    <row r="17" spans="1:31" x14ac:dyDescent="0.35">
      <c r="A17" s="7">
        <v>45602</v>
      </c>
      <c r="B17" s="5">
        <f>COUNTIFS('NBA Games 2025'!$N$2:$N$1232,B$2,'NBA Games 2025'!$A$2:$A$1232,"&lt;="&amp;$A17)</f>
        <v>9</v>
      </c>
      <c r="C17" s="5">
        <f>COUNTIFS('NBA Games 2025'!$N$2:$N$1232,C$2,'NBA Games 2025'!$A$2:$A$1232,"&lt;="&amp;$A17)</f>
        <v>5</v>
      </c>
      <c r="D17" s="5">
        <f>COUNTIFS('NBA Games 2025'!$N$2:$N$1232,D$2,'NBA Games 2025'!$A$2:$A$1232,"&lt;="&amp;$A17)</f>
        <v>5</v>
      </c>
      <c r="E17" s="5">
        <f>COUNTIFS('NBA Games 2025'!$N$2:$N$1232,E$2,'NBA Games 2025'!$A$2:$A$1232,"&lt;="&amp;$A17)</f>
        <v>7</v>
      </c>
      <c r="F17" s="5">
        <f>COUNTIFS('NBA Games 2025'!$N$2:$N$1232,F$2,'NBA Games 2025'!$A$2:$A$1232,"&lt;="&amp;$A17)</f>
        <v>4</v>
      </c>
      <c r="G17" s="5">
        <f>COUNTIFS('NBA Games 2025'!$N$2:$N$1232,G$2,'NBA Games 2025'!$A$2:$A$1232,"&lt;="&amp;$A17)</f>
        <v>3</v>
      </c>
      <c r="H17" s="5">
        <f>COUNTIFS('NBA Games 2025'!$N$2:$N$1232,H$2,'NBA Games 2025'!$A$2:$A$1232,"&lt;="&amp;$A17)</f>
        <v>4</v>
      </c>
      <c r="I17" s="5">
        <f>COUNTIFS('NBA Games 2025'!$N$2:$N$1232,I$2,'NBA Games 2025'!$A$2:$A$1232,"&lt;="&amp;$A17)</f>
        <v>7</v>
      </c>
      <c r="J17" s="5">
        <f>COUNTIFS('NBA Games 2025'!$N$2:$N$1232,J$2,'NBA Games 2025'!$A$2:$A$1232,"&lt;="&amp;$A17)</f>
        <v>3</v>
      </c>
      <c r="K17" s="5">
        <f>COUNTIFS('NBA Games 2025'!$N$2:$N$1232,K$2,'NBA Games 2025'!$A$2:$A$1232,"&lt;="&amp;$A17)</f>
        <v>5</v>
      </c>
      <c r="L17" s="5">
        <f>COUNTIFS('NBA Games 2025'!$N$2:$N$1232,L$2,'NBA Games 2025'!$A$2:$A$1232,"&lt;="&amp;$A17)</f>
        <v>1</v>
      </c>
      <c r="M17" s="5">
        <f>COUNTIFS('NBA Games 2025'!$N$2:$N$1232,M$2,'NBA Games 2025'!$A$2:$A$1232,"&lt;="&amp;$A17)</f>
        <v>3</v>
      </c>
      <c r="N17" s="5">
        <f>COUNTIFS('NBA Games 2025'!$N$2:$N$1232,N$2,'NBA Games 2025'!$A$2:$A$1232,"&lt;="&amp;$A17)</f>
        <v>4</v>
      </c>
      <c r="O17" s="5">
        <f>COUNTIFS('NBA Games 2025'!$N$2:$N$1232,O$2,'NBA Games 2025'!$A$2:$A$1232,"&lt;="&amp;$A17)</f>
        <v>5</v>
      </c>
      <c r="P17" s="5">
        <f>COUNTIFS('NBA Games 2025'!$N$2:$N$1232,P$2,'NBA Games 2025'!$A$2:$A$1232,"&lt;="&amp;$A17)</f>
        <v>5</v>
      </c>
      <c r="Q17" s="5">
        <f>COUNTIFS('NBA Games 2025'!$N$2:$N$1232,Q$2,'NBA Games 2025'!$A$2:$A$1232,"&lt;="&amp;$A17)</f>
        <v>3</v>
      </c>
      <c r="R17" s="5">
        <f>COUNTIFS('NBA Games 2025'!$N$2:$N$1232,R$2,'NBA Games 2025'!$A$2:$A$1232,"&lt;="&amp;$A17)</f>
        <v>7</v>
      </c>
      <c r="S17" s="5">
        <f>COUNTIFS('NBA Games 2025'!$N$2:$N$1232,S$2,'NBA Games 2025'!$A$2:$A$1232,"&lt;="&amp;$A17)</f>
        <v>7</v>
      </c>
      <c r="T17" s="5">
        <f>COUNTIFS('NBA Games 2025'!$N$2:$N$1232,T$2,'NBA Games 2025'!$A$2:$A$1232,"&lt;="&amp;$A17)</f>
        <v>4</v>
      </c>
      <c r="U17" s="5">
        <f>COUNTIFS('NBA Games 2025'!$N$2:$N$1232,U$2,'NBA Games 2025'!$A$2:$A$1232,"&lt;="&amp;$A17)</f>
        <v>4</v>
      </c>
      <c r="V17" s="5">
        <f>COUNTIFS('NBA Games 2025'!$N$2:$N$1232,V$2,'NBA Games 2025'!$A$2:$A$1232,"&lt;="&amp;$A17)</f>
        <v>1</v>
      </c>
      <c r="W17" s="5">
        <f>COUNTIFS('NBA Games 2025'!$N$2:$N$1232,W$2,'NBA Games 2025'!$A$2:$A$1232,"&lt;="&amp;$A17)</f>
        <v>2</v>
      </c>
      <c r="X17" s="5">
        <f>COUNTIFS('NBA Games 2025'!$N$2:$N$1232,X$2,'NBA Games 2025'!$A$2:$A$1232,"&lt;="&amp;$A17)</f>
        <v>3</v>
      </c>
      <c r="Y17" s="5">
        <f>COUNTIFS('NBA Games 2025'!$N$2:$N$1232,Y$2,'NBA Games 2025'!$A$2:$A$1232,"&lt;="&amp;$A17)</f>
        <v>3</v>
      </c>
      <c r="Z17" s="5">
        <f>COUNTIFS('NBA Games 2025'!$N$2:$N$1232,Z$2,'NBA Games 2025'!$A$2:$A$1232,"&lt;="&amp;$A17)</f>
        <v>3</v>
      </c>
      <c r="AA17" s="5">
        <f>COUNTIFS('NBA Games 2025'!$N$2:$N$1232,AA$2,'NBA Games 2025'!$A$2:$A$1232,"&lt;="&amp;$A17)</f>
        <v>1</v>
      </c>
      <c r="AB17" s="5">
        <f>COUNTIFS('NBA Games 2025'!$N$2:$N$1232,AB$2,'NBA Games 2025'!$A$2:$A$1232,"&lt;="&amp;$A17)</f>
        <v>2</v>
      </c>
      <c r="AC17" s="5">
        <f>COUNTIFS('NBA Games 2025'!$N$2:$N$1232,AC$2,'NBA Games 2025'!$A$2:$A$1232,"&lt;="&amp;$A17)</f>
        <v>3</v>
      </c>
      <c r="AD17" s="5">
        <f>COUNTIFS('NBA Games 2025'!$N$2:$N$1232,AD$2,'NBA Games 2025'!$A$2:$A$1232,"&lt;="&amp;$A17)</f>
        <v>3</v>
      </c>
      <c r="AE17" s="5">
        <f>COUNTIFS('NBA Games 2025'!$N$2:$N$1232,AE$2,'NBA Games 2025'!$A$2:$A$1232,"&lt;="&amp;$A17)</f>
        <v>4</v>
      </c>
    </row>
    <row r="18" spans="1:31" x14ac:dyDescent="0.35">
      <c r="A18" s="7">
        <v>45603</v>
      </c>
      <c r="B18" s="5">
        <f>COUNTIFS('NBA Games 2025'!$N$2:$N$1232,B$2,'NBA Games 2025'!$A$2:$A$1232,"&lt;="&amp;$A18)</f>
        <v>9</v>
      </c>
      <c r="C18" s="5">
        <f>COUNTIFS('NBA Games 2025'!$N$2:$N$1232,C$2,'NBA Games 2025'!$A$2:$A$1232,"&lt;="&amp;$A18)</f>
        <v>5</v>
      </c>
      <c r="D18" s="5">
        <f>COUNTIFS('NBA Games 2025'!$N$2:$N$1232,D$2,'NBA Games 2025'!$A$2:$A$1232,"&lt;="&amp;$A18)</f>
        <v>5</v>
      </c>
      <c r="E18" s="5">
        <f>COUNTIFS('NBA Games 2025'!$N$2:$N$1232,E$2,'NBA Games 2025'!$A$2:$A$1232,"&lt;="&amp;$A18)</f>
        <v>7</v>
      </c>
      <c r="F18" s="5">
        <f>COUNTIFS('NBA Games 2025'!$N$2:$N$1232,F$2,'NBA Games 2025'!$A$2:$A$1232,"&lt;="&amp;$A18)</f>
        <v>4</v>
      </c>
      <c r="G18" s="5">
        <f>COUNTIFS('NBA Games 2025'!$N$2:$N$1232,G$2,'NBA Games 2025'!$A$2:$A$1232,"&lt;="&amp;$A18)</f>
        <v>3</v>
      </c>
      <c r="H18" s="5">
        <f>COUNTIFS('NBA Games 2025'!$N$2:$N$1232,H$2,'NBA Games 2025'!$A$2:$A$1232,"&lt;="&amp;$A18)</f>
        <v>4</v>
      </c>
      <c r="I18" s="5">
        <f>COUNTIFS('NBA Games 2025'!$N$2:$N$1232,I$2,'NBA Games 2025'!$A$2:$A$1232,"&lt;="&amp;$A18)</f>
        <v>7</v>
      </c>
      <c r="J18" s="5">
        <f>COUNTIFS('NBA Games 2025'!$N$2:$N$1232,J$2,'NBA Games 2025'!$A$2:$A$1232,"&lt;="&amp;$A18)</f>
        <v>3</v>
      </c>
      <c r="K18" s="5">
        <f>COUNTIFS('NBA Games 2025'!$N$2:$N$1232,K$2,'NBA Games 2025'!$A$2:$A$1232,"&lt;="&amp;$A18)</f>
        <v>5</v>
      </c>
      <c r="L18" s="5">
        <f>COUNTIFS('NBA Games 2025'!$N$2:$N$1232,L$2,'NBA Games 2025'!$A$2:$A$1232,"&lt;="&amp;$A18)</f>
        <v>2</v>
      </c>
      <c r="M18" s="5">
        <f>COUNTIFS('NBA Games 2025'!$N$2:$N$1232,M$2,'NBA Games 2025'!$A$2:$A$1232,"&lt;="&amp;$A18)</f>
        <v>3</v>
      </c>
      <c r="N18" s="5">
        <f>COUNTIFS('NBA Games 2025'!$N$2:$N$1232,N$2,'NBA Games 2025'!$A$2:$A$1232,"&lt;="&amp;$A18)</f>
        <v>5</v>
      </c>
      <c r="O18" s="5">
        <f>COUNTIFS('NBA Games 2025'!$N$2:$N$1232,O$2,'NBA Games 2025'!$A$2:$A$1232,"&lt;="&amp;$A18)</f>
        <v>5</v>
      </c>
      <c r="P18" s="5">
        <f>COUNTIFS('NBA Games 2025'!$N$2:$N$1232,P$2,'NBA Games 2025'!$A$2:$A$1232,"&lt;="&amp;$A18)</f>
        <v>5</v>
      </c>
      <c r="Q18" s="5">
        <f>COUNTIFS('NBA Games 2025'!$N$2:$N$1232,Q$2,'NBA Games 2025'!$A$2:$A$1232,"&lt;="&amp;$A18)</f>
        <v>4</v>
      </c>
      <c r="R18" s="5">
        <f>COUNTIFS('NBA Games 2025'!$N$2:$N$1232,R$2,'NBA Games 2025'!$A$2:$A$1232,"&lt;="&amp;$A18)</f>
        <v>7</v>
      </c>
      <c r="S18" s="5">
        <f>COUNTIFS('NBA Games 2025'!$N$2:$N$1232,S$2,'NBA Games 2025'!$A$2:$A$1232,"&lt;="&amp;$A18)</f>
        <v>7</v>
      </c>
      <c r="T18" s="5">
        <f>COUNTIFS('NBA Games 2025'!$N$2:$N$1232,T$2,'NBA Games 2025'!$A$2:$A$1232,"&lt;="&amp;$A18)</f>
        <v>4</v>
      </c>
      <c r="U18" s="5">
        <f>COUNTIFS('NBA Games 2025'!$N$2:$N$1232,U$2,'NBA Games 2025'!$A$2:$A$1232,"&lt;="&amp;$A18)</f>
        <v>4</v>
      </c>
      <c r="V18" s="5">
        <f>COUNTIFS('NBA Games 2025'!$N$2:$N$1232,V$2,'NBA Games 2025'!$A$2:$A$1232,"&lt;="&amp;$A18)</f>
        <v>1</v>
      </c>
      <c r="W18" s="5">
        <f>COUNTIFS('NBA Games 2025'!$N$2:$N$1232,W$2,'NBA Games 2025'!$A$2:$A$1232,"&lt;="&amp;$A18)</f>
        <v>2</v>
      </c>
      <c r="X18" s="5">
        <f>COUNTIFS('NBA Games 2025'!$N$2:$N$1232,X$2,'NBA Games 2025'!$A$2:$A$1232,"&lt;="&amp;$A18)</f>
        <v>3</v>
      </c>
      <c r="Y18" s="5">
        <f>COUNTIFS('NBA Games 2025'!$N$2:$N$1232,Y$2,'NBA Games 2025'!$A$2:$A$1232,"&lt;="&amp;$A18)</f>
        <v>3</v>
      </c>
      <c r="Z18" s="5">
        <f>COUNTIFS('NBA Games 2025'!$N$2:$N$1232,Z$2,'NBA Games 2025'!$A$2:$A$1232,"&lt;="&amp;$A18)</f>
        <v>3</v>
      </c>
      <c r="AA18" s="5">
        <f>COUNTIFS('NBA Games 2025'!$N$2:$N$1232,AA$2,'NBA Games 2025'!$A$2:$A$1232,"&lt;="&amp;$A18)</f>
        <v>1</v>
      </c>
      <c r="AB18" s="5">
        <f>COUNTIFS('NBA Games 2025'!$N$2:$N$1232,AB$2,'NBA Games 2025'!$A$2:$A$1232,"&lt;="&amp;$A18)</f>
        <v>2</v>
      </c>
      <c r="AC18" s="5">
        <f>COUNTIFS('NBA Games 2025'!$N$2:$N$1232,AC$2,'NBA Games 2025'!$A$2:$A$1232,"&lt;="&amp;$A18)</f>
        <v>3</v>
      </c>
      <c r="AD18" s="5">
        <f>COUNTIFS('NBA Games 2025'!$N$2:$N$1232,AD$2,'NBA Games 2025'!$A$2:$A$1232,"&lt;="&amp;$A18)</f>
        <v>3</v>
      </c>
      <c r="AE18" s="5">
        <f>COUNTIFS('NBA Games 2025'!$N$2:$N$1232,AE$2,'NBA Games 2025'!$A$2:$A$1232,"&lt;="&amp;$A18)</f>
        <v>4</v>
      </c>
    </row>
    <row r="19" spans="1:31" x14ac:dyDescent="0.35">
      <c r="A19" s="7">
        <v>45604</v>
      </c>
      <c r="B19" s="5">
        <f>COUNTIFS('NBA Games 2025'!$N$2:$N$1232,B$2,'NBA Games 2025'!$A$2:$A$1232,"&lt;="&amp;$A19)</f>
        <v>10</v>
      </c>
      <c r="C19" s="5">
        <f>COUNTIFS('NBA Games 2025'!$N$2:$N$1232,C$2,'NBA Games 2025'!$A$2:$A$1232,"&lt;="&amp;$A19)</f>
        <v>6</v>
      </c>
      <c r="D19" s="5">
        <f>COUNTIFS('NBA Games 2025'!$N$2:$N$1232,D$2,'NBA Games 2025'!$A$2:$A$1232,"&lt;="&amp;$A19)</f>
        <v>6</v>
      </c>
      <c r="E19" s="5">
        <f>COUNTIFS('NBA Games 2025'!$N$2:$N$1232,E$2,'NBA Games 2025'!$A$2:$A$1232,"&lt;="&amp;$A19)</f>
        <v>8</v>
      </c>
      <c r="F19" s="5">
        <f>COUNTIFS('NBA Games 2025'!$N$2:$N$1232,F$2,'NBA Games 2025'!$A$2:$A$1232,"&lt;="&amp;$A19)</f>
        <v>4</v>
      </c>
      <c r="G19" s="5">
        <f>COUNTIFS('NBA Games 2025'!$N$2:$N$1232,G$2,'NBA Games 2025'!$A$2:$A$1232,"&lt;="&amp;$A19)</f>
        <v>3</v>
      </c>
      <c r="H19" s="5">
        <f>COUNTIFS('NBA Games 2025'!$N$2:$N$1232,H$2,'NBA Games 2025'!$A$2:$A$1232,"&lt;="&amp;$A19)</f>
        <v>4</v>
      </c>
      <c r="I19" s="5">
        <f>COUNTIFS('NBA Games 2025'!$N$2:$N$1232,I$2,'NBA Games 2025'!$A$2:$A$1232,"&lt;="&amp;$A19)</f>
        <v>8</v>
      </c>
      <c r="J19" s="5">
        <f>COUNTIFS('NBA Games 2025'!$N$2:$N$1232,J$2,'NBA Games 2025'!$A$2:$A$1232,"&lt;="&amp;$A19)</f>
        <v>4</v>
      </c>
      <c r="K19" s="5">
        <f>COUNTIFS('NBA Games 2025'!$N$2:$N$1232,K$2,'NBA Games 2025'!$A$2:$A$1232,"&lt;="&amp;$A19)</f>
        <v>5</v>
      </c>
      <c r="L19" s="5">
        <f>COUNTIFS('NBA Games 2025'!$N$2:$N$1232,L$2,'NBA Games 2025'!$A$2:$A$1232,"&lt;="&amp;$A19)</f>
        <v>2</v>
      </c>
      <c r="M19" s="5">
        <f>COUNTIFS('NBA Games 2025'!$N$2:$N$1232,M$2,'NBA Games 2025'!$A$2:$A$1232,"&lt;="&amp;$A19)</f>
        <v>4</v>
      </c>
      <c r="N19" s="5">
        <f>COUNTIFS('NBA Games 2025'!$N$2:$N$1232,N$2,'NBA Games 2025'!$A$2:$A$1232,"&lt;="&amp;$A19)</f>
        <v>6</v>
      </c>
      <c r="O19" s="5">
        <f>COUNTIFS('NBA Games 2025'!$N$2:$N$1232,O$2,'NBA Games 2025'!$A$2:$A$1232,"&lt;="&amp;$A19)</f>
        <v>5</v>
      </c>
      <c r="P19" s="5">
        <f>COUNTIFS('NBA Games 2025'!$N$2:$N$1232,P$2,'NBA Games 2025'!$A$2:$A$1232,"&lt;="&amp;$A19)</f>
        <v>5</v>
      </c>
      <c r="Q19" s="5">
        <f>COUNTIFS('NBA Games 2025'!$N$2:$N$1232,Q$2,'NBA Games 2025'!$A$2:$A$1232,"&lt;="&amp;$A19)</f>
        <v>4</v>
      </c>
      <c r="R19" s="5">
        <f>COUNTIFS('NBA Games 2025'!$N$2:$N$1232,R$2,'NBA Games 2025'!$A$2:$A$1232,"&lt;="&amp;$A19)</f>
        <v>7</v>
      </c>
      <c r="S19" s="5">
        <f>COUNTIFS('NBA Games 2025'!$N$2:$N$1232,S$2,'NBA Games 2025'!$A$2:$A$1232,"&lt;="&amp;$A19)</f>
        <v>8</v>
      </c>
      <c r="T19" s="5">
        <f>COUNTIFS('NBA Games 2025'!$N$2:$N$1232,T$2,'NBA Games 2025'!$A$2:$A$1232,"&lt;="&amp;$A19)</f>
        <v>5</v>
      </c>
      <c r="U19" s="5">
        <f>COUNTIFS('NBA Games 2025'!$N$2:$N$1232,U$2,'NBA Games 2025'!$A$2:$A$1232,"&lt;="&amp;$A19)</f>
        <v>5</v>
      </c>
      <c r="V19" s="5">
        <f>COUNTIFS('NBA Games 2025'!$N$2:$N$1232,V$2,'NBA Games 2025'!$A$2:$A$1232,"&lt;="&amp;$A19)</f>
        <v>1</v>
      </c>
      <c r="W19" s="5">
        <f>COUNTIFS('NBA Games 2025'!$N$2:$N$1232,W$2,'NBA Games 2025'!$A$2:$A$1232,"&lt;="&amp;$A19)</f>
        <v>2</v>
      </c>
      <c r="X19" s="5">
        <f>COUNTIFS('NBA Games 2025'!$N$2:$N$1232,X$2,'NBA Games 2025'!$A$2:$A$1232,"&lt;="&amp;$A19)</f>
        <v>3</v>
      </c>
      <c r="Y19" s="5">
        <f>COUNTIFS('NBA Games 2025'!$N$2:$N$1232,Y$2,'NBA Games 2025'!$A$2:$A$1232,"&lt;="&amp;$A19)</f>
        <v>3</v>
      </c>
      <c r="Z19" s="5">
        <f>COUNTIFS('NBA Games 2025'!$N$2:$N$1232,Z$2,'NBA Games 2025'!$A$2:$A$1232,"&lt;="&amp;$A19)</f>
        <v>3</v>
      </c>
      <c r="AA19" s="5">
        <f>COUNTIFS('NBA Games 2025'!$N$2:$N$1232,AA$2,'NBA Games 2025'!$A$2:$A$1232,"&lt;="&amp;$A19)</f>
        <v>1</v>
      </c>
      <c r="AB19" s="5">
        <f>COUNTIFS('NBA Games 2025'!$N$2:$N$1232,AB$2,'NBA Games 2025'!$A$2:$A$1232,"&lt;="&amp;$A19)</f>
        <v>2</v>
      </c>
      <c r="AC19" s="5">
        <f>COUNTIFS('NBA Games 2025'!$N$2:$N$1232,AC$2,'NBA Games 2025'!$A$2:$A$1232,"&lt;="&amp;$A19)</f>
        <v>4</v>
      </c>
      <c r="AD19" s="5">
        <f>COUNTIFS('NBA Games 2025'!$N$2:$N$1232,AD$2,'NBA Games 2025'!$A$2:$A$1232,"&lt;="&amp;$A19)</f>
        <v>4</v>
      </c>
      <c r="AE19" s="5">
        <f>COUNTIFS('NBA Games 2025'!$N$2:$N$1232,AE$2,'NBA Games 2025'!$A$2:$A$1232,"&lt;="&amp;$A19)</f>
        <v>4</v>
      </c>
    </row>
    <row r="20" spans="1:31" x14ac:dyDescent="0.35">
      <c r="A20" s="7">
        <v>45605</v>
      </c>
      <c r="B20" s="5">
        <f>COUNTIFS('NBA Games 2025'!$N$2:$N$1232,B$2,'NBA Games 2025'!$A$2:$A$1232,"&lt;="&amp;$A20)</f>
        <v>11</v>
      </c>
      <c r="C20" s="5">
        <f>COUNTIFS('NBA Games 2025'!$N$2:$N$1232,C$2,'NBA Games 2025'!$A$2:$A$1232,"&lt;="&amp;$A20)</f>
        <v>6</v>
      </c>
      <c r="D20" s="5">
        <f>COUNTIFS('NBA Games 2025'!$N$2:$N$1232,D$2,'NBA Games 2025'!$A$2:$A$1232,"&lt;="&amp;$A20)</f>
        <v>6</v>
      </c>
      <c r="E20" s="5">
        <f>COUNTIFS('NBA Games 2025'!$N$2:$N$1232,E$2,'NBA Games 2025'!$A$2:$A$1232,"&lt;="&amp;$A20)</f>
        <v>8</v>
      </c>
      <c r="F20" s="5">
        <f>COUNTIFS('NBA Games 2025'!$N$2:$N$1232,F$2,'NBA Games 2025'!$A$2:$A$1232,"&lt;="&amp;$A20)</f>
        <v>4</v>
      </c>
      <c r="G20" s="5">
        <f>COUNTIFS('NBA Games 2025'!$N$2:$N$1232,G$2,'NBA Games 2025'!$A$2:$A$1232,"&lt;="&amp;$A20)</f>
        <v>4</v>
      </c>
      <c r="H20" s="5">
        <f>COUNTIFS('NBA Games 2025'!$N$2:$N$1232,H$2,'NBA Games 2025'!$A$2:$A$1232,"&lt;="&amp;$A20)</f>
        <v>4</v>
      </c>
      <c r="I20" s="5">
        <f>COUNTIFS('NBA Games 2025'!$N$2:$N$1232,I$2,'NBA Games 2025'!$A$2:$A$1232,"&lt;="&amp;$A20)</f>
        <v>8</v>
      </c>
      <c r="J20" s="5">
        <f>COUNTIFS('NBA Games 2025'!$N$2:$N$1232,J$2,'NBA Games 2025'!$A$2:$A$1232,"&lt;="&amp;$A20)</f>
        <v>4</v>
      </c>
      <c r="K20" s="5">
        <f>COUNTIFS('NBA Games 2025'!$N$2:$N$1232,K$2,'NBA Games 2025'!$A$2:$A$1232,"&lt;="&amp;$A20)</f>
        <v>5</v>
      </c>
      <c r="L20" s="5">
        <f>COUNTIFS('NBA Games 2025'!$N$2:$N$1232,L$2,'NBA Games 2025'!$A$2:$A$1232,"&lt;="&amp;$A20)</f>
        <v>2</v>
      </c>
      <c r="M20" s="5">
        <f>COUNTIFS('NBA Games 2025'!$N$2:$N$1232,M$2,'NBA Games 2025'!$A$2:$A$1232,"&lt;="&amp;$A20)</f>
        <v>4</v>
      </c>
      <c r="N20" s="5">
        <f>COUNTIFS('NBA Games 2025'!$N$2:$N$1232,N$2,'NBA Games 2025'!$A$2:$A$1232,"&lt;="&amp;$A20)</f>
        <v>6</v>
      </c>
      <c r="O20" s="5">
        <f>COUNTIFS('NBA Games 2025'!$N$2:$N$1232,O$2,'NBA Games 2025'!$A$2:$A$1232,"&lt;="&amp;$A20)</f>
        <v>5</v>
      </c>
      <c r="P20" s="5">
        <f>COUNTIFS('NBA Games 2025'!$N$2:$N$1232,P$2,'NBA Games 2025'!$A$2:$A$1232,"&lt;="&amp;$A20)</f>
        <v>5</v>
      </c>
      <c r="Q20" s="5">
        <f>COUNTIFS('NBA Games 2025'!$N$2:$N$1232,Q$2,'NBA Games 2025'!$A$2:$A$1232,"&lt;="&amp;$A20)</f>
        <v>4</v>
      </c>
      <c r="R20" s="5">
        <f>COUNTIFS('NBA Games 2025'!$N$2:$N$1232,R$2,'NBA Games 2025'!$A$2:$A$1232,"&lt;="&amp;$A20)</f>
        <v>7</v>
      </c>
      <c r="S20" s="5">
        <f>COUNTIFS('NBA Games 2025'!$N$2:$N$1232,S$2,'NBA Games 2025'!$A$2:$A$1232,"&lt;="&amp;$A20)</f>
        <v>8</v>
      </c>
      <c r="T20" s="5">
        <f>COUNTIFS('NBA Games 2025'!$N$2:$N$1232,T$2,'NBA Games 2025'!$A$2:$A$1232,"&lt;="&amp;$A20)</f>
        <v>5</v>
      </c>
      <c r="U20" s="5">
        <f>COUNTIFS('NBA Games 2025'!$N$2:$N$1232,U$2,'NBA Games 2025'!$A$2:$A$1232,"&lt;="&amp;$A20)</f>
        <v>6</v>
      </c>
      <c r="V20" s="5">
        <f>COUNTIFS('NBA Games 2025'!$N$2:$N$1232,V$2,'NBA Games 2025'!$A$2:$A$1232,"&lt;="&amp;$A20)</f>
        <v>2</v>
      </c>
      <c r="W20" s="5">
        <f>COUNTIFS('NBA Games 2025'!$N$2:$N$1232,W$2,'NBA Games 2025'!$A$2:$A$1232,"&lt;="&amp;$A20)</f>
        <v>2</v>
      </c>
      <c r="X20" s="5">
        <f>COUNTIFS('NBA Games 2025'!$N$2:$N$1232,X$2,'NBA Games 2025'!$A$2:$A$1232,"&lt;="&amp;$A20)</f>
        <v>3</v>
      </c>
      <c r="Y20" s="5">
        <f>COUNTIFS('NBA Games 2025'!$N$2:$N$1232,Y$2,'NBA Games 2025'!$A$2:$A$1232,"&lt;="&amp;$A20)</f>
        <v>3</v>
      </c>
      <c r="Z20" s="5">
        <f>COUNTIFS('NBA Games 2025'!$N$2:$N$1232,Z$2,'NBA Games 2025'!$A$2:$A$1232,"&lt;="&amp;$A20)</f>
        <v>3</v>
      </c>
      <c r="AA20" s="5">
        <f>COUNTIFS('NBA Games 2025'!$N$2:$N$1232,AA$2,'NBA Games 2025'!$A$2:$A$1232,"&lt;="&amp;$A20)</f>
        <v>1</v>
      </c>
      <c r="AB20" s="5">
        <f>COUNTIFS('NBA Games 2025'!$N$2:$N$1232,AB$2,'NBA Games 2025'!$A$2:$A$1232,"&lt;="&amp;$A20)</f>
        <v>2</v>
      </c>
      <c r="AC20" s="5">
        <f>COUNTIFS('NBA Games 2025'!$N$2:$N$1232,AC$2,'NBA Games 2025'!$A$2:$A$1232,"&lt;="&amp;$A20)</f>
        <v>4</v>
      </c>
      <c r="AD20" s="5">
        <f>COUNTIFS('NBA Games 2025'!$N$2:$N$1232,AD$2,'NBA Games 2025'!$A$2:$A$1232,"&lt;="&amp;$A20)</f>
        <v>4</v>
      </c>
      <c r="AE20" s="5">
        <f>COUNTIFS('NBA Games 2025'!$N$2:$N$1232,AE$2,'NBA Games 2025'!$A$2:$A$1232,"&lt;="&amp;$A20)</f>
        <v>4</v>
      </c>
    </row>
    <row r="21" spans="1:31" x14ac:dyDescent="0.35">
      <c r="A21" s="7">
        <v>45606</v>
      </c>
      <c r="B21" s="5">
        <f>COUNTIFS('NBA Games 2025'!$N$2:$N$1232,B$2,'NBA Games 2025'!$A$2:$A$1232,"&lt;="&amp;$A21)</f>
        <v>11</v>
      </c>
      <c r="C21" s="5">
        <f>COUNTIFS('NBA Games 2025'!$N$2:$N$1232,C$2,'NBA Games 2025'!$A$2:$A$1232,"&lt;="&amp;$A21)</f>
        <v>7</v>
      </c>
      <c r="D21" s="5">
        <f>COUNTIFS('NBA Games 2025'!$N$2:$N$1232,D$2,'NBA Games 2025'!$A$2:$A$1232,"&lt;="&amp;$A21)</f>
        <v>7</v>
      </c>
      <c r="E21" s="5">
        <f>COUNTIFS('NBA Games 2025'!$N$2:$N$1232,E$2,'NBA Games 2025'!$A$2:$A$1232,"&lt;="&amp;$A21)</f>
        <v>8</v>
      </c>
      <c r="F21" s="5">
        <f>COUNTIFS('NBA Games 2025'!$N$2:$N$1232,F$2,'NBA Games 2025'!$A$2:$A$1232,"&lt;="&amp;$A21)</f>
        <v>4</v>
      </c>
      <c r="G21" s="5">
        <f>COUNTIFS('NBA Games 2025'!$N$2:$N$1232,G$2,'NBA Games 2025'!$A$2:$A$1232,"&lt;="&amp;$A21)</f>
        <v>4</v>
      </c>
      <c r="H21" s="5">
        <f>COUNTIFS('NBA Games 2025'!$N$2:$N$1232,H$2,'NBA Games 2025'!$A$2:$A$1232,"&lt;="&amp;$A21)</f>
        <v>5</v>
      </c>
      <c r="I21" s="5">
        <f>COUNTIFS('NBA Games 2025'!$N$2:$N$1232,I$2,'NBA Games 2025'!$A$2:$A$1232,"&lt;="&amp;$A21)</f>
        <v>9</v>
      </c>
      <c r="J21" s="5">
        <f>COUNTIFS('NBA Games 2025'!$N$2:$N$1232,J$2,'NBA Games 2025'!$A$2:$A$1232,"&lt;="&amp;$A21)</f>
        <v>4</v>
      </c>
      <c r="K21" s="5">
        <f>COUNTIFS('NBA Games 2025'!$N$2:$N$1232,K$2,'NBA Games 2025'!$A$2:$A$1232,"&lt;="&amp;$A21)</f>
        <v>6</v>
      </c>
      <c r="L21" s="5">
        <f>COUNTIFS('NBA Games 2025'!$N$2:$N$1232,L$2,'NBA Games 2025'!$A$2:$A$1232,"&lt;="&amp;$A21)</f>
        <v>2</v>
      </c>
      <c r="M21" s="5">
        <f>COUNTIFS('NBA Games 2025'!$N$2:$N$1232,M$2,'NBA Games 2025'!$A$2:$A$1232,"&lt;="&amp;$A21)</f>
        <v>4</v>
      </c>
      <c r="N21" s="5">
        <f>COUNTIFS('NBA Games 2025'!$N$2:$N$1232,N$2,'NBA Games 2025'!$A$2:$A$1232,"&lt;="&amp;$A21)</f>
        <v>6</v>
      </c>
      <c r="O21" s="5">
        <f>COUNTIFS('NBA Games 2025'!$N$2:$N$1232,O$2,'NBA Games 2025'!$A$2:$A$1232,"&lt;="&amp;$A21)</f>
        <v>6</v>
      </c>
      <c r="P21" s="5">
        <f>COUNTIFS('NBA Games 2025'!$N$2:$N$1232,P$2,'NBA Games 2025'!$A$2:$A$1232,"&lt;="&amp;$A21)</f>
        <v>5</v>
      </c>
      <c r="Q21" s="5">
        <f>COUNTIFS('NBA Games 2025'!$N$2:$N$1232,Q$2,'NBA Games 2025'!$A$2:$A$1232,"&lt;="&amp;$A21)</f>
        <v>4</v>
      </c>
      <c r="R21" s="5">
        <f>COUNTIFS('NBA Games 2025'!$N$2:$N$1232,R$2,'NBA Games 2025'!$A$2:$A$1232,"&lt;="&amp;$A21)</f>
        <v>8</v>
      </c>
      <c r="S21" s="5">
        <f>COUNTIFS('NBA Games 2025'!$N$2:$N$1232,S$2,'NBA Games 2025'!$A$2:$A$1232,"&lt;="&amp;$A21)</f>
        <v>8</v>
      </c>
      <c r="T21" s="5">
        <f>COUNTIFS('NBA Games 2025'!$N$2:$N$1232,T$2,'NBA Games 2025'!$A$2:$A$1232,"&lt;="&amp;$A21)</f>
        <v>6</v>
      </c>
      <c r="U21" s="5">
        <f>COUNTIFS('NBA Games 2025'!$N$2:$N$1232,U$2,'NBA Games 2025'!$A$2:$A$1232,"&lt;="&amp;$A21)</f>
        <v>6</v>
      </c>
      <c r="V21" s="5">
        <f>COUNTIFS('NBA Games 2025'!$N$2:$N$1232,V$2,'NBA Games 2025'!$A$2:$A$1232,"&lt;="&amp;$A21)</f>
        <v>2</v>
      </c>
      <c r="W21" s="5">
        <f>COUNTIFS('NBA Games 2025'!$N$2:$N$1232,W$2,'NBA Games 2025'!$A$2:$A$1232,"&lt;="&amp;$A21)</f>
        <v>2</v>
      </c>
      <c r="X21" s="5">
        <f>COUNTIFS('NBA Games 2025'!$N$2:$N$1232,X$2,'NBA Games 2025'!$A$2:$A$1232,"&lt;="&amp;$A21)</f>
        <v>3</v>
      </c>
      <c r="Y21" s="5">
        <f>COUNTIFS('NBA Games 2025'!$N$2:$N$1232,Y$2,'NBA Games 2025'!$A$2:$A$1232,"&lt;="&amp;$A21)</f>
        <v>4</v>
      </c>
      <c r="Z21" s="5">
        <f>COUNTIFS('NBA Games 2025'!$N$2:$N$1232,Z$2,'NBA Games 2025'!$A$2:$A$1232,"&lt;="&amp;$A21)</f>
        <v>3</v>
      </c>
      <c r="AA21" s="5">
        <f>COUNTIFS('NBA Games 2025'!$N$2:$N$1232,AA$2,'NBA Games 2025'!$A$2:$A$1232,"&lt;="&amp;$A21)</f>
        <v>2</v>
      </c>
      <c r="AB21" s="5">
        <f>COUNTIFS('NBA Games 2025'!$N$2:$N$1232,AB$2,'NBA Games 2025'!$A$2:$A$1232,"&lt;="&amp;$A21)</f>
        <v>2</v>
      </c>
      <c r="AC21" s="5">
        <f>COUNTIFS('NBA Games 2025'!$N$2:$N$1232,AC$2,'NBA Games 2025'!$A$2:$A$1232,"&lt;="&amp;$A21)</f>
        <v>5</v>
      </c>
      <c r="AD21" s="5">
        <f>COUNTIFS('NBA Games 2025'!$N$2:$N$1232,AD$2,'NBA Games 2025'!$A$2:$A$1232,"&lt;="&amp;$A21)</f>
        <v>4</v>
      </c>
      <c r="AE21" s="5">
        <f>COUNTIFS('NBA Games 2025'!$N$2:$N$1232,AE$2,'NBA Games 2025'!$A$2:$A$1232,"&lt;="&amp;$A21)</f>
        <v>4</v>
      </c>
    </row>
    <row r="22" spans="1:31" x14ac:dyDescent="0.35">
      <c r="A22" s="7">
        <v>45607</v>
      </c>
      <c r="B22" s="5">
        <f>COUNTIFS('NBA Games 2025'!$N$2:$N$1232,B$2,'NBA Games 2025'!$A$2:$A$1232,"&lt;="&amp;$A22)</f>
        <v>12</v>
      </c>
      <c r="C22" s="5">
        <f>COUNTIFS('NBA Games 2025'!$N$2:$N$1232,C$2,'NBA Games 2025'!$A$2:$A$1232,"&lt;="&amp;$A22)</f>
        <v>7</v>
      </c>
      <c r="D22" s="5">
        <f>COUNTIFS('NBA Games 2025'!$N$2:$N$1232,D$2,'NBA Games 2025'!$A$2:$A$1232,"&lt;="&amp;$A22)</f>
        <v>7</v>
      </c>
      <c r="E22" s="5">
        <f>COUNTIFS('NBA Games 2025'!$N$2:$N$1232,E$2,'NBA Games 2025'!$A$2:$A$1232,"&lt;="&amp;$A22)</f>
        <v>9</v>
      </c>
      <c r="F22" s="5">
        <f>COUNTIFS('NBA Games 2025'!$N$2:$N$1232,F$2,'NBA Games 2025'!$A$2:$A$1232,"&lt;="&amp;$A22)</f>
        <v>4</v>
      </c>
      <c r="G22" s="5">
        <f>COUNTIFS('NBA Games 2025'!$N$2:$N$1232,G$2,'NBA Games 2025'!$A$2:$A$1232,"&lt;="&amp;$A22)</f>
        <v>4</v>
      </c>
      <c r="H22" s="5">
        <f>COUNTIFS('NBA Games 2025'!$N$2:$N$1232,H$2,'NBA Games 2025'!$A$2:$A$1232,"&lt;="&amp;$A22)</f>
        <v>5</v>
      </c>
      <c r="I22" s="5">
        <f>COUNTIFS('NBA Games 2025'!$N$2:$N$1232,I$2,'NBA Games 2025'!$A$2:$A$1232,"&lt;="&amp;$A22)</f>
        <v>9</v>
      </c>
      <c r="J22" s="5">
        <f>COUNTIFS('NBA Games 2025'!$N$2:$N$1232,J$2,'NBA Games 2025'!$A$2:$A$1232,"&lt;="&amp;$A22)</f>
        <v>4</v>
      </c>
      <c r="K22" s="5">
        <f>COUNTIFS('NBA Games 2025'!$N$2:$N$1232,K$2,'NBA Games 2025'!$A$2:$A$1232,"&lt;="&amp;$A22)</f>
        <v>6</v>
      </c>
      <c r="L22" s="5">
        <f>COUNTIFS('NBA Games 2025'!$N$2:$N$1232,L$2,'NBA Games 2025'!$A$2:$A$1232,"&lt;="&amp;$A22)</f>
        <v>2</v>
      </c>
      <c r="M22" s="5">
        <f>COUNTIFS('NBA Games 2025'!$N$2:$N$1232,M$2,'NBA Games 2025'!$A$2:$A$1232,"&lt;="&amp;$A22)</f>
        <v>4</v>
      </c>
      <c r="N22" s="5">
        <f>COUNTIFS('NBA Games 2025'!$N$2:$N$1232,N$2,'NBA Games 2025'!$A$2:$A$1232,"&lt;="&amp;$A22)</f>
        <v>6</v>
      </c>
      <c r="O22" s="5">
        <f>COUNTIFS('NBA Games 2025'!$N$2:$N$1232,O$2,'NBA Games 2025'!$A$2:$A$1232,"&lt;="&amp;$A22)</f>
        <v>7</v>
      </c>
      <c r="P22" s="5">
        <f>COUNTIFS('NBA Games 2025'!$N$2:$N$1232,P$2,'NBA Games 2025'!$A$2:$A$1232,"&lt;="&amp;$A22)</f>
        <v>5</v>
      </c>
      <c r="Q22" s="5">
        <f>COUNTIFS('NBA Games 2025'!$N$2:$N$1232,Q$2,'NBA Games 2025'!$A$2:$A$1232,"&lt;="&amp;$A22)</f>
        <v>5</v>
      </c>
      <c r="R22" s="5">
        <f>COUNTIFS('NBA Games 2025'!$N$2:$N$1232,R$2,'NBA Games 2025'!$A$2:$A$1232,"&lt;="&amp;$A22)</f>
        <v>8</v>
      </c>
      <c r="S22" s="5">
        <f>COUNTIFS('NBA Games 2025'!$N$2:$N$1232,S$2,'NBA Games 2025'!$A$2:$A$1232,"&lt;="&amp;$A22)</f>
        <v>8</v>
      </c>
      <c r="T22" s="5">
        <f>COUNTIFS('NBA Games 2025'!$N$2:$N$1232,T$2,'NBA Games 2025'!$A$2:$A$1232,"&lt;="&amp;$A22)</f>
        <v>6</v>
      </c>
      <c r="U22" s="5">
        <f>COUNTIFS('NBA Games 2025'!$N$2:$N$1232,U$2,'NBA Games 2025'!$A$2:$A$1232,"&lt;="&amp;$A22)</f>
        <v>6</v>
      </c>
      <c r="V22" s="5">
        <f>COUNTIFS('NBA Games 2025'!$N$2:$N$1232,V$2,'NBA Games 2025'!$A$2:$A$1232,"&lt;="&amp;$A22)</f>
        <v>2</v>
      </c>
      <c r="W22" s="5">
        <f>COUNTIFS('NBA Games 2025'!$N$2:$N$1232,W$2,'NBA Games 2025'!$A$2:$A$1232,"&lt;="&amp;$A22)</f>
        <v>2</v>
      </c>
      <c r="X22" s="5">
        <f>COUNTIFS('NBA Games 2025'!$N$2:$N$1232,X$2,'NBA Games 2025'!$A$2:$A$1232,"&lt;="&amp;$A22)</f>
        <v>3</v>
      </c>
      <c r="Y22" s="5">
        <f>COUNTIFS('NBA Games 2025'!$N$2:$N$1232,Y$2,'NBA Games 2025'!$A$2:$A$1232,"&lt;="&amp;$A22)</f>
        <v>4</v>
      </c>
      <c r="Z22" s="5">
        <f>COUNTIFS('NBA Games 2025'!$N$2:$N$1232,Z$2,'NBA Games 2025'!$A$2:$A$1232,"&lt;="&amp;$A22)</f>
        <v>3</v>
      </c>
      <c r="AA22" s="5">
        <f>COUNTIFS('NBA Games 2025'!$N$2:$N$1232,AA$2,'NBA Games 2025'!$A$2:$A$1232,"&lt;="&amp;$A22)</f>
        <v>2</v>
      </c>
      <c r="AB22" s="5">
        <f>COUNTIFS('NBA Games 2025'!$N$2:$N$1232,AB$2,'NBA Games 2025'!$A$2:$A$1232,"&lt;="&amp;$A22)</f>
        <v>2</v>
      </c>
      <c r="AC22" s="5">
        <f>COUNTIFS('NBA Games 2025'!$N$2:$N$1232,AC$2,'NBA Games 2025'!$A$2:$A$1232,"&lt;="&amp;$A22)</f>
        <v>5</v>
      </c>
      <c r="AD22" s="5">
        <f>COUNTIFS('NBA Games 2025'!$N$2:$N$1232,AD$2,'NBA Games 2025'!$A$2:$A$1232,"&lt;="&amp;$A22)</f>
        <v>4</v>
      </c>
      <c r="AE22" s="5">
        <f>COUNTIFS('NBA Games 2025'!$N$2:$N$1232,AE$2,'NBA Games 2025'!$A$2:$A$1232,"&lt;="&amp;$A22)</f>
        <v>5</v>
      </c>
    </row>
    <row r="23" spans="1:31" x14ac:dyDescent="0.35">
      <c r="A23" s="7">
        <v>45608</v>
      </c>
      <c r="B23" s="5">
        <f>COUNTIFS('NBA Games 2025'!$N$2:$N$1232,B$2,'NBA Games 2025'!$A$2:$A$1232,"&lt;="&amp;$A23)</f>
        <v>12</v>
      </c>
      <c r="C23" s="5">
        <f>COUNTIFS('NBA Games 2025'!$N$2:$N$1232,C$2,'NBA Games 2025'!$A$2:$A$1232,"&lt;="&amp;$A23)</f>
        <v>7</v>
      </c>
      <c r="D23" s="5">
        <f>COUNTIFS('NBA Games 2025'!$N$2:$N$1232,D$2,'NBA Games 2025'!$A$2:$A$1232,"&lt;="&amp;$A23)</f>
        <v>7</v>
      </c>
      <c r="E23" s="5">
        <f>COUNTIFS('NBA Games 2025'!$N$2:$N$1232,E$2,'NBA Games 2025'!$A$2:$A$1232,"&lt;="&amp;$A23)</f>
        <v>9</v>
      </c>
      <c r="F23" s="5">
        <f>COUNTIFS('NBA Games 2025'!$N$2:$N$1232,F$2,'NBA Games 2025'!$A$2:$A$1232,"&lt;="&amp;$A23)</f>
        <v>5</v>
      </c>
      <c r="G23" s="5">
        <f>COUNTIFS('NBA Games 2025'!$N$2:$N$1232,G$2,'NBA Games 2025'!$A$2:$A$1232,"&lt;="&amp;$A23)</f>
        <v>4</v>
      </c>
      <c r="H23" s="5">
        <f>COUNTIFS('NBA Games 2025'!$N$2:$N$1232,H$2,'NBA Games 2025'!$A$2:$A$1232,"&lt;="&amp;$A23)</f>
        <v>5</v>
      </c>
      <c r="I23" s="5">
        <f>COUNTIFS('NBA Games 2025'!$N$2:$N$1232,I$2,'NBA Games 2025'!$A$2:$A$1232,"&lt;="&amp;$A23)</f>
        <v>9</v>
      </c>
      <c r="J23" s="5">
        <f>COUNTIFS('NBA Games 2025'!$N$2:$N$1232,J$2,'NBA Games 2025'!$A$2:$A$1232,"&lt;="&amp;$A23)</f>
        <v>5</v>
      </c>
      <c r="K23" s="5">
        <f>COUNTIFS('NBA Games 2025'!$N$2:$N$1232,K$2,'NBA Games 2025'!$A$2:$A$1232,"&lt;="&amp;$A23)</f>
        <v>6</v>
      </c>
      <c r="L23" s="5">
        <f>COUNTIFS('NBA Games 2025'!$N$2:$N$1232,L$2,'NBA Games 2025'!$A$2:$A$1232,"&lt;="&amp;$A23)</f>
        <v>3</v>
      </c>
      <c r="M23" s="5">
        <f>COUNTIFS('NBA Games 2025'!$N$2:$N$1232,M$2,'NBA Games 2025'!$A$2:$A$1232,"&lt;="&amp;$A23)</f>
        <v>5</v>
      </c>
      <c r="N23" s="5">
        <f>COUNTIFS('NBA Games 2025'!$N$2:$N$1232,N$2,'NBA Games 2025'!$A$2:$A$1232,"&lt;="&amp;$A23)</f>
        <v>6</v>
      </c>
      <c r="O23" s="5">
        <f>COUNTIFS('NBA Games 2025'!$N$2:$N$1232,O$2,'NBA Games 2025'!$A$2:$A$1232,"&lt;="&amp;$A23)</f>
        <v>7</v>
      </c>
      <c r="P23" s="5">
        <f>COUNTIFS('NBA Games 2025'!$N$2:$N$1232,P$2,'NBA Games 2025'!$A$2:$A$1232,"&lt;="&amp;$A23)</f>
        <v>5</v>
      </c>
      <c r="Q23" s="5">
        <f>COUNTIFS('NBA Games 2025'!$N$2:$N$1232,Q$2,'NBA Games 2025'!$A$2:$A$1232,"&lt;="&amp;$A23)</f>
        <v>5</v>
      </c>
      <c r="R23" s="5">
        <f>COUNTIFS('NBA Games 2025'!$N$2:$N$1232,R$2,'NBA Games 2025'!$A$2:$A$1232,"&lt;="&amp;$A23)</f>
        <v>9</v>
      </c>
      <c r="S23" s="5">
        <f>COUNTIFS('NBA Games 2025'!$N$2:$N$1232,S$2,'NBA Games 2025'!$A$2:$A$1232,"&lt;="&amp;$A23)</f>
        <v>9</v>
      </c>
      <c r="T23" s="5">
        <f>COUNTIFS('NBA Games 2025'!$N$2:$N$1232,T$2,'NBA Games 2025'!$A$2:$A$1232,"&lt;="&amp;$A23)</f>
        <v>6</v>
      </c>
      <c r="U23" s="5">
        <f>COUNTIFS('NBA Games 2025'!$N$2:$N$1232,U$2,'NBA Games 2025'!$A$2:$A$1232,"&lt;="&amp;$A23)</f>
        <v>6</v>
      </c>
      <c r="V23" s="5">
        <f>COUNTIFS('NBA Games 2025'!$N$2:$N$1232,V$2,'NBA Games 2025'!$A$2:$A$1232,"&lt;="&amp;$A23)</f>
        <v>2</v>
      </c>
      <c r="W23" s="5">
        <f>COUNTIFS('NBA Games 2025'!$N$2:$N$1232,W$2,'NBA Games 2025'!$A$2:$A$1232,"&lt;="&amp;$A23)</f>
        <v>2</v>
      </c>
      <c r="X23" s="5">
        <f>COUNTIFS('NBA Games 2025'!$N$2:$N$1232,X$2,'NBA Games 2025'!$A$2:$A$1232,"&lt;="&amp;$A23)</f>
        <v>4</v>
      </c>
      <c r="Y23" s="5">
        <f>COUNTIFS('NBA Games 2025'!$N$2:$N$1232,Y$2,'NBA Games 2025'!$A$2:$A$1232,"&lt;="&amp;$A23)</f>
        <v>4</v>
      </c>
      <c r="Z23" s="5">
        <f>COUNTIFS('NBA Games 2025'!$N$2:$N$1232,Z$2,'NBA Games 2025'!$A$2:$A$1232,"&lt;="&amp;$A23)</f>
        <v>3</v>
      </c>
      <c r="AA23" s="5">
        <f>COUNTIFS('NBA Games 2025'!$N$2:$N$1232,AA$2,'NBA Games 2025'!$A$2:$A$1232,"&lt;="&amp;$A23)</f>
        <v>2</v>
      </c>
      <c r="AB23" s="5">
        <f>COUNTIFS('NBA Games 2025'!$N$2:$N$1232,AB$2,'NBA Games 2025'!$A$2:$A$1232,"&lt;="&amp;$A23)</f>
        <v>2</v>
      </c>
      <c r="AC23" s="5">
        <f>COUNTIFS('NBA Games 2025'!$N$2:$N$1232,AC$2,'NBA Games 2025'!$A$2:$A$1232,"&lt;="&amp;$A23)</f>
        <v>6</v>
      </c>
      <c r="AD23" s="5">
        <f>COUNTIFS('NBA Games 2025'!$N$2:$N$1232,AD$2,'NBA Games 2025'!$A$2:$A$1232,"&lt;="&amp;$A23)</f>
        <v>4</v>
      </c>
      <c r="AE23" s="5">
        <f>COUNTIFS('NBA Games 2025'!$N$2:$N$1232,AE$2,'NBA Games 2025'!$A$2:$A$1232,"&lt;="&amp;$A23)</f>
        <v>5</v>
      </c>
    </row>
    <row r="24" spans="1:31" x14ac:dyDescent="0.35">
      <c r="A24" s="7">
        <v>45609</v>
      </c>
      <c r="B24" s="5">
        <f>COUNTIFS('NBA Games 2025'!$N$2:$N$1232,B$2,'NBA Games 2025'!$A$2:$A$1232,"&lt;="&amp;$A24)</f>
        <v>13</v>
      </c>
      <c r="C24" s="5">
        <f>COUNTIFS('NBA Games 2025'!$N$2:$N$1232,C$2,'NBA Games 2025'!$A$2:$A$1232,"&lt;="&amp;$A24)</f>
        <v>7</v>
      </c>
      <c r="D24" s="5">
        <f>COUNTIFS('NBA Games 2025'!$N$2:$N$1232,D$2,'NBA Games 2025'!$A$2:$A$1232,"&lt;="&amp;$A24)</f>
        <v>7</v>
      </c>
      <c r="E24" s="5">
        <f>COUNTIFS('NBA Games 2025'!$N$2:$N$1232,E$2,'NBA Games 2025'!$A$2:$A$1232,"&lt;="&amp;$A24)</f>
        <v>10</v>
      </c>
      <c r="F24" s="5">
        <f>COUNTIFS('NBA Games 2025'!$N$2:$N$1232,F$2,'NBA Games 2025'!$A$2:$A$1232,"&lt;="&amp;$A24)</f>
        <v>5</v>
      </c>
      <c r="G24" s="5">
        <f>COUNTIFS('NBA Games 2025'!$N$2:$N$1232,G$2,'NBA Games 2025'!$A$2:$A$1232,"&lt;="&amp;$A24)</f>
        <v>5</v>
      </c>
      <c r="H24" s="5">
        <f>COUNTIFS('NBA Games 2025'!$N$2:$N$1232,H$2,'NBA Games 2025'!$A$2:$A$1232,"&lt;="&amp;$A24)</f>
        <v>5</v>
      </c>
      <c r="I24" s="5">
        <f>COUNTIFS('NBA Games 2025'!$N$2:$N$1232,I$2,'NBA Games 2025'!$A$2:$A$1232,"&lt;="&amp;$A24)</f>
        <v>10</v>
      </c>
      <c r="J24" s="5">
        <f>COUNTIFS('NBA Games 2025'!$N$2:$N$1232,J$2,'NBA Games 2025'!$A$2:$A$1232,"&lt;="&amp;$A24)</f>
        <v>5</v>
      </c>
      <c r="K24" s="5">
        <f>COUNTIFS('NBA Games 2025'!$N$2:$N$1232,K$2,'NBA Games 2025'!$A$2:$A$1232,"&lt;="&amp;$A24)</f>
        <v>7</v>
      </c>
      <c r="L24" s="5">
        <f>COUNTIFS('NBA Games 2025'!$N$2:$N$1232,L$2,'NBA Games 2025'!$A$2:$A$1232,"&lt;="&amp;$A24)</f>
        <v>4</v>
      </c>
      <c r="M24" s="5">
        <f>COUNTIFS('NBA Games 2025'!$N$2:$N$1232,M$2,'NBA Games 2025'!$A$2:$A$1232,"&lt;="&amp;$A24)</f>
        <v>5</v>
      </c>
      <c r="N24" s="5">
        <f>COUNTIFS('NBA Games 2025'!$N$2:$N$1232,N$2,'NBA Games 2025'!$A$2:$A$1232,"&lt;="&amp;$A24)</f>
        <v>6</v>
      </c>
      <c r="O24" s="5">
        <f>COUNTIFS('NBA Games 2025'!$N$2:$N$1232,O$2,'NBA Games 2025'!$A$2:$A$1232,"&lt;="&amp;$A24)</f>
        <v>8</v>
      </c>
      <c r="P24" s="5">
        <f>COUNTIFS('NBA Games 2025'!$N$2:$N$1232,P$2,'NBA Games 2025'!$A$2:$A$1232,"&lt;="&amp;$A24)</f>
        <v>5</v>
      </c>
      <c r="Q24" s="5">
        <f>COUNTIFS('NBA Games 2025'!$N$2:$N$1232,Q$2,'NBA Games 2025'!$A$2:$A$1232,"&lt;="&amp;$A24)</f>
        <v>6</v>
      </c>
      <c r="R24" s="5">
        <f>COUNTIFS('NBA Games 2025'!$N$2:$N$1232,R$2,'NBA Games 2025'!$A$2:$A$1232,"&lt;="&amp;$A24)</f>
        <v>9</v>
      </c>
      <c r="S24" s="5">
        <f>COUNTIFS('NBA Games 2025'!$N$2:$N$1232,S$2,'NBA Games 2025'!$A$2:$A$1232,"&lt;="&amp;$A24)</f>
        <v>9</v>
      </c>
      <c r="T24" s="5">
        <f>COUNTIFS('NBA Games 2025'!$N$2:$N$1232,T$2,'NBA Games 2025'!$A$2:$A$1232,"&lt;="&amp;$A24)</f>
        <v>7</v>
      </c>
      <c r="U24" s="5">
        <f>COUNTIFS('NBA Games 2025'!$N$2:$N$1232,U$2,'NBA Games 2025'!$A$2:$A$1232,"&lt;="&amp;$A24)</f>
        <v>6</v>
      </c>
      <c r="V24" s="5">
        <f>COUNTIFS('NBA Games 2025'!$N$2:$N$1232,V$2,'NBA Games 2025'!$A$2:$A$1232,"&lt;="&amp;$A24)</f>
        <v>2</v>
      </c>
      <c r="W24" s="5">
        <f>COUNTIFS('NBA Games 2025'!$N$2:$N$1232,W$2,'NBA Games 2025'!$A$2:$A$1232,"&lt;="&amp;$A24)</f>
        <v>2</v>
      </c>
      <c r="X24" s="5">
        <f>COUNTIFS('NBA Games 2025'!$N$2:$N$1232,X$2,'NBA Games 2025'!$A$2:$A$1232,"&lt;="&amp;$A24)</f>
        <v>5</v>
      </c>
      <c r="Y24" s="5">
        <f>COUNTIFS('NBA Games 2025'!$N$2:$N$1232,Y$2,'NBA Games 2025'!$A$2:$A$1232,"&lt;="&amp;$A24)</f>
        <v>4</v>
      </c>
      <c r="Z24" s="5">
        <f>COUNTIFS('NBA Games 2025'!$N$2:$N$1232,Z$2,'NBA Games 2025'!$A$2:$A$1232,"&lt;="&amp;$A24)</f>
        <v>3</v>
      </c>
      <c r="AA24" s="5">
        <f>COUNTIFS('NBA Games 2025'!$N$2:$N$1232,AA$2,'NBA Games 2025'!$A$2:$A$1232,"&lt;="&amp;$A24)</f>
        <v>2</v>
      </c>
      <c r="AB24" s="5">
        <f>COUNTIFS('NBA Games 2025'!$N$2:$N$1232,AB$2,'NBA Games 2025'!$A$2:$A$1232,"&lt;="&amp;$A24)</f>
        <v>2</v>
      </c>
      <c r="AC24" s="5">
        <f>COUNTIFS('NBA Games 2025'!$N$2:$N$1232,AC$2,'NBA Games 2025'!$A$2:$A$1232,"&lt;="&amp;$A24)</f>
        <v>7</v>
      </c>
      <c r="AD24" s="5">
        <f>COUNTIFS('NBA Games 2025'!$N$2:$N$1232,AD$2,'NBA Games 2025'!$A$2:$A$1232,"&lt;="&amp;$A24)</f>
        <v>4</v>
      </c>
      <c r="AE24" s="5">
        <f>COUNTIFS('NBA Games 2025'!$N$2:$N$1232,AE$2,'NBA Games 2025'!$A$2:$A$1232,"&lt;="&amp;$A24)</f>
        <v>5</v>
      </c>
    </row>
    <row r="25" spans="1:31" x14ac:dyDescent="0.35">
      <c r="A25" s="7">
        <v>45610</v>
      </c>
      <c r="B25" s="5">
        <f>COUNTIFS('NBA Games 2025'!$N$2:$N$1232,B$2,'NBA Games 2025'!$A$2:$A$1232,"&lt;="&amp;$A25)</f>
        <v>13</v>
      </c>
      <c r="C25" s="5">
        <f>COUNTIFS('NBA Games 2025'!$N$2:$N$1232,C$2,'NBA Games 2025'!$A$2:$A$1232,"&lt;="&amp;$A25)</f>
        <v>7</v>
      </c>
      <c r="D25" s="5">
        <f>COUNTIFS('NBA Games 2025'!$N$2:$N$1232,D$2,'NBA Games 2025'!$A$2:$A$1232,"&lt;="&amp;$A25)</f>
        <v>7</v>
      </c>
      <c r="E25" s="5">
        <f>COUNTIFS('NBA Games 2025'!$N$2:$N$1232,E$2,'NBA Games 2025'!$A$2:$A$1232,"&lt;="&amp;$A25)</f>
        <v>10</v>
      </c>
      <c r="F25" s="5">
        <f>COUNTIFS('NBA Games 2025'!$N$2:$N$1232,F$2,'NBA Games 2025'!$A$2:$A$1232,"&lt;="&amp;$A25)</f>
        <v>5</v>
      </c>
      <c r="G25" s="5">
        <f>COUNTIFS('NBA Games 2025'!$N$2:$N$1232,G$2,'NBA Games 2025'!$A$2:$A$1232,"&lt;="&amp;$A25)</f>
        <v>5</v>
      </c>
      <c r="H25" s="5">
        <f>COUNTIFS('NBA Games 2025'!$N$2:$N$1232,H$2,'NBA Games 2025'!$A$2:$A$1232,"&lt;="&amp;$A25)</f>
        <v>5</v>
      </c>
      <c r="I25" s="5">
        <f>COUNTIFS('NBA Games 2025'!$N$2:$N$1232,I$2,'NBA Games 2025'!$A$2:$A$1232,"&lt;="&amp;$A25)</f>
        <v>10</v>
      </c>
      <c r="J25" s="5">
        <f>COUNTIFS('NBA Games 2025'!$N$2:$N$1232,J$2,'NBA Games 2025'!$A$2:$A$1232,"&lt;="&amp;$A25)</f>
        <v>5</v>
      </c>
      <c r="K25" s="5">
        <f>COUNTIFS('NBA Games 2025'!$N$2:$N$1232,K$2,'NBA Games 2025'!$A$2:$A$1232,"&lt;="&amp;$A25)</f>
        <v>7</v>
      </c>
      <c r="L25" s="5">
        <f>COUNTIFS('NBA Games 2025'!$N$2:$N$1232,L$2,'NBA Games 2025'!$A$2:$A$1232,"&lt;="&amp;$A25)</f>
        <v>4</v>
      </c>
      <c r="M25" s="5">
        <f>COUNTIFS('NBA Games 2025'!$N$2:$N$1232,M$2,'NBA Games 2025'!$A$2:$A$1232,"&lt;="&amp;$A25)</f>
        <v>5</v>
      </c>
      <c r="N25" s="5">
        <f>COUNTIFS('NBA Games 2025'!$N$2:$N$1232,N$2,'NBA Games 2025'!$A$2:$A$1232,"&lt;="&amp;$A25)</f>
        <v>6</v>
      </c>
      <c r="O25" s="5">
        <f>COUNTIFS('NBA Games 2025'!$N$2:$N$1232,O$2,'NBA Games 2025'!$A$2:$A$1232,"&lt;="&amp;$A25)</f>
        <v>8</v>
      </c>
      <c r="P25" s="5">
        <f>COUNTIFS('NBA Games 2025'!$N$2:$N$1232,P$2,'NBA Games 2025'!$A$2:$A$1232,"&lt;="&amp;$A25)</f>
        <v>5</v>
      </c>
      <c r="Q25" s="5">
        <f>COUNTIFS('NBA Games 2025'!$N$2:$N$1232,Q$2,'NBA Games 2025'!$A$2:$A$1232,"&lt;="&amp;$A25)</f>
        <v>6</v>
      </c>
      <c r="R25" s="5">
        <f>COUNTIFS('NBA Games 2025'!$N$2:$N$1232,R$2,'NBA Games 2025'!$A$2:$A$1232,"&lt;="&amp;$A25)</f>
        <v>9</v>
      </c>
      <c r="S25" s="5">
        <f>COUNTIFS('NBA Games 2025'!$N$2:$N$1232,S$2,'NBA Games 2025'!$A$2:$A$1232,"&lt;="&amp;$A25)</f>
        <v>9</v>
      </c>
      <c r="T25" s="5">
        <f>COUNTIFS('NBA Games 2025'!$N$2:$N$1232,T$2,'NBA Games 2025'!$A$2:$A$1232,"&lt;="&amp;$A25)</f>
        <v>7</v>
      </c>
      <c r="U25" s="5">
        <f>COUNTIFS('NBA Games 2025'!$N$2:$N$1232,U$2,'NBA Games 2025'!$A$2:$A$1232,"&lt;="&amp;$A25)</f>
        <v>6</v>
      </c>
      <c r="V25" s="5">
        <f>COUNTIFS('NBA Games 2025'!$N$2:$N$1232,V$2,'NBA Games 2025'!$A$2:$A$1232,"&lt;="&amp;$A25)</f>
        <v>3</v>
      </c>
      <c r="W25" s="5">
        <f>COUNTIFS('NBA Games 2025'!$N$2:$N$1232,W$2,'NBA Games 2025'!$A$2:$A$1232,"&lt;="&amp;$A25)</f>
        <v>2</v>
      </c>
      <c r="X25" s="5">
        <f>COUNTIFS('NBA Games 2025'!$N$2:$N$1232,X$2,'NBA Games 2025'!$A$2:$A$1232,"&lt;="&amp;$A25)</f>
        <v>5</v>
      </c>
      <c r="Y25" s="5">
        <f>COUNTIFS('NBA Games 2025'!$N$2:$N$1232,Y$2,'NBA Games 2025'!$A$2:$A$1232,"&lt;="&amp;$A25)</f>
        <v>4</v>
      </c>
      <c r="Z25" s="5">
        <f>COUNTIFS('NBA Games 2025'!$N$2:$N$1232,Z$2,'NBA Games 2025'!$A$2:$A$1232,"&lt;="&amp;$A25)</f>
        <v>3</v>
      </c>
      <c r="AA25" s="5">
        <f>COUNTIFS('NBA Games 2025'!$N$2:$N$1232,AA$2,'NBA Games 2025'!$A$2:$A$1232,"&lt;="&amp;$A25)</f>
        <v>2</v>
      </c>
      <c r="AB25" s="5">
        <f>COUNTIFS('NBA Games 2025'!$N$2:$N$1232,AB$2,'NBA Games 2025'!$A$2:$A$1232,"&lt;="&amp;$A25)</f>
        <v>2</v>
      </c>
      <c r="AC25" s="5">
        <f>COUNTIFS('NBA Games 2025'!$N$2:$N$1232,AC$2,'NBA Games 2025'!$A$2:$A$1232,"&lt;="&amp;$A25)</f>
        <v>7</v>
      </c>
      <c r="AD25" s="5">
        <f>COUNTIFS('NBA Games 2025'!$N$2:$N$1232,AD$2,'NBA Games 2025'!$A$2:$A$1232,"&lt;="&amp;$A25)</f>
        <v>4</v>
      </c>
      <c r="AE25" s="5">
        <f>COUNTIFS('NBA Games 2025'!$N$2:$N$1232,AE$2,'NBA Games 2025'!$A$2:$A$1232,"&lt;="&amp;$A25)</f>
        <v>5</v>
      </c>
    </row>
    <row r="26" spans="1:31" x14ac:dyDescent="0.35">
      <c r="A26" s="7">
        <v>45611</v>
      </c>
      <c r="B26" s="5">
        <f>COUNTIFS('NBA Games 2025'!$N$2:$N$1232,B$2,'NBA Games 2025'!$A$2:$A$1232,"&lt;="&amp;$A26)</f>
        <v>14</v>
      </c>
      <c r="C26" s="5">
        <f>COUNTIFS('NBA Games 2025'!$N$2:$N$1232,C$2,'NBA Games 2025'!$A$2:$A$1232,"&lt;="&amp;$A26)</f>
        <v>7</v>
      </c>
      <c r="D26" s="5">
        <f>COUNTIFS('NBA Games 2025'!$N$2:$N$1232,D$2,'NBA Games 2025'!$A$2:$A$1232,"&lt;="&amp;$A26)</f>
        <v>7</v>
      </c>
      <c r="E26" s="5">
        <f>COUNTIFS('NBA Games 2025'!$N$2:$N$1232,E$2,'NBA Games 2025'!$A$2:$A$1232,"&lt;="&amp;$A26)</f>
        <v>11</v>
      </c>
      <c r="F26" s="5">
        <f>COUNTIFS('NBA Games 2025'!$N$2:$N$1232,F$2,'NBA Games 2025'!$A$2:$A$1232,"&lt;="&amp;$A26)</f>
        <v>6</v>
      </c>
      <c r="G26" s="5">
        <f>COUNTIFS('NBA Games 2025'!$N$2:$N$1232,G$2,'NBA Games 2025'!$A$2:$A$1232,"&lt;="&amp;$A26)</f>
        <v>5</v>
      </c>
      <c r="H26" s="5">
        <f>COUNTIFS('NBA Games 2025'!$N$2:$N$1232,H$2,'NBA Games 2025'!$A$2:$A$1232,"&lt;="&amp;$A26)</f>
        <v>5</v>
      </c>
      <c r="I26" s="5">
        <f>COUNTIFS('NBA Games 2025'!$N$2:$N$1232,I$2,'NBA Games 2025'!$A$2:$A$1232,"&lt;="&amp;$A26)</f>
        <v>10</v>
      </c>
      <c r="J26" s="5">
        <f>COUNTIFS('NBA Games 2025'!$N$2:$N$1232,J$2,'NBA Games 2025'!$A$2:$A$1232,"&lt;="&amp;$A26)</f>
        <v>6</v>
      </c>
      <c r="K26" s="5">
        <f>COUNTIFS('NBA Games 2025'!$N$2:$N$1232,K$2,'NBA Games 2025'!$A$2:$A$1232,"&lt;="&amp;$A26)</f>
        <v>7</v>
      </c>
      <c r="L26" s="5">
        <f>COUNTIFS('NBA Games 2025'!$N$2:$N$1232,L$2,'NBA Games 2025'!$A$2:$A$1232,"&lt;="&amp;$A26)</f>
        <v>4</v>
      </c>
      <c r="M26" s="5">
        <f>COUNTIFS('NBA Games 2025'!$N$2:$N$1232,M$2,'NBA Games 2025'!$A$2:$A$1232,"&lt;="&amp;$A26)</f>
        <v>6</v>
      </c>
      <c r="N26" s="5">
        <f>COUNTIFS('NBA Games 2025'!$N$2:$N$1232,N$2,'NBA Games 2025'!$A$2:$A$1232,"&lt;="&amp;$A26)</f>
        <v>7</v>
      </c>
      <c r="O26" s="5">
        <f>COUNTIFS('NBA Games 2025'!$N$2:$N$1232,O$2,'NBA Games 2025'!$A$2:$A$1232,"&lt;="&amp;$A26)</f>
        <v>9</v>
      </c>
      <c r="P26" s="5">
        <f>COUNTIFS('NBA Games 2025'!$N$2:$N$1232,P$2,'NBA Games 2025'!$A$2:$A$1232,"&lt;="&amp;$A26)</f>
        <v>5</v>
      </c>
      <c r="Q26" s="5">
        <f>COUNTIFS('NBA Games 2025'!$N$2:$N$1232,Q$2,'NBA Games 2025'!$A$2:$A$1232,"&lt;="&amp;$A26)</f>
        <v>6</v>
      </c>
      <c r="R26" s="5">
        <f>COUNTIFS('NBA Games 2025'!$N$2:$N$1232,R$2,'NBA Games 2025'!$A$2:$A$1232,"&lt;="&amp;$A26)</f>
        <v>10</v>
      </c>
      <c r="S26" s="5">
        <f>COUNTIFS('NBA Games 2025'!$N$2:$N$1232,S$2,'NBA Games 2025'!$A$2:$A$1232,"&lt;="&amp;$A26)</f>
        <v>9</v>
      </c>
      <c r="T26" s="5">
        <f>COUNTIFS('NBA Games 2025'!$N$2:$N$1232,T$2,'NBA Games 2025'!$A$2:$A$1232,"&lt;="&amp;$A26)</f>
        <v>8</v>
      </c>
      <c r="U26" s="5">
        <f>COUNTIFS('NBA Games 2025'!$N$2:$N$1232,U$2,'NBA Games 2025'!$A$2:$A$1232,"&lt;="&amp;$A26)</f>
        <v>6</v>
      </c>
      <c r="V26" s="5">
        <f>COUNTIFS('NBA Games 2025'!$N$2:$N$1232,V$2,'NBA Games 2025'!$A$2:$A$1232,"&lt;="&amp;$A26)</f>
        <v>3</v>
      </c>
      <c r="W26" s="5">
        <f>COUNTIFS('NBA Games 2025'!$N$2:$N$1232,W$2,'NBA Games 2025'!$A$2:$A$1232,"&lt;="&amp;$A26)</f>
        <v>2</v>
      </c>
      <c r="X26" s="5">
        <f>COUNTIFS('NBA Games 2025'!$N$2:$N$1232,X$2,'NBA Games 2025'!$A$2:$A$1232,"&lt;="&amp;$A26)</f>
        <v>5</v>
      </c>
      <c r="Y26" s="5">
        <f>COUNTIFS('NBA Games 2025'!$N$2:$N$1232,Y$2,'NBA Games 2025'!$A$2:$A$1232,"&lt;="&amp;$A26)</f>
        <v>5</v>
      </c>
      <c r="Z26" s="5">
        <f>COUNTIFS('NBA Games 2025'!$N$2:$N$1232,Z$2,'NBA Games 2025'!$A$2:$A$1232,"&lt;="&amp;$A26)</f>
        <v>4</v>
      </c>
      <c r="AA26" s="5">
        <f>COUNTIFS('NBA Games 2025'!$N$2:$N$1232,AA$2,'NBA Games 2025'!$A$2:$A$1232,"&lt;="&amp;$A26)</f>
        <v>2</v>
      </c>
      <c r="AB26" s="5">
        <f>COUNTIFS('NBA Games 2025'!$N$2:$N$1232,AB$2,'NBA Games 2025'!$A$2:$A$1232,"&lt;="&amp;$A26)</f>
        <v>2</v>
      </c>
      <c r="AC26" s="5">
        <f>COUNTIFS('NBA Games 2025'!$N$2:$N$1232,AC$2,'NBA Games 2025'!$A$2:$A$1232,"&lt;="&amp;$A26)</f>
        <v>8</v>
      </c>
      <c r="AD26" s="5">
        <f>COUNTIFS('NBA Games 2025'!$N$2:$N$1232,AD$2,'NBA Games 2025'!$A$2:$A$1232,"&lt;="&amp;$A26)</f>
        <v>4</v>
      </c>
      <c r="AE26" s="5">
        <f>COUNTIFS('NBA Games 2025'!$N$2:$N$1232,AE$2,'NBA Games 2025'!$A$2:$A$1232,"&lt;="&amp;$A26)</f>
        <v>5</v>
      </c>
    </row>
    <row r="27" spans="1:31" x14ac:dyDescent="0.35">
      <c r="A27" s="7">
        <v>45612</v>
      </c>
      <c r="B27" s="5">
        <f>COUNTIFS('NBA Games 2025'!$N$2:$N$1232,B$2,'NBA Games 2025'!$A$2:$A$1232,"&lt;="&amp;$A27)</f>
        <v>14</v>
      </c>
      <c r="C27" s="5">
        <f>COUNTIFS('NBA Games 2025'!$N$2:$N$1232,C$2,'NBA Games 2025'!$A$2:$A$1232,"&lt;="&amp;$A27)</f>
        <v>7</v>
      </c>
      <c r="D27" s="5">
        <f>COUNTIFS('NBA Games 2025'!$N$2:$N$1232,D$2,'NBA Games 2025'!$A$2:$A$1232,"&lt;="&amp;$A27)</f>
        <v>7</v>
      </c>
      <c r="E27" s="5">
        <f>COUNTIFS('NBA Games 2025'!$N$2:$N$1232,E$2,'NBA Games 2025'!$A$2:$A$1232,"&lt;="&amp;$A27)</f>
        <v>11</v>
      </c>
      <c r="F27" s="5">
        <f>COUNTIFS('NBA Games 2025'!$N$2:$N$1232,F$2,'NBA Games 2025'!$A$2:$A$1232,"&lt;="&amp;$A27)</f>
        <v>6</v>
      </c>
      <c r="G27" s="5">
        <f>COUNTIFS('NBA Games 2025'!$N$2:$N$1232,G$2,'NBA Games 2025'!$A$2:$A$1232,"&lt;="&amp;$A27)</f>
        <v>5</v>
      </c>
      <c r="H27" s="5">
        <f>COUNTIFS('NBA Games 2025'!$N$2:$N$1232,H$2,'NBA Games 2025'!$A$2:$A$1232,"&lt;="&amp;$A27)</f>
        <v>5</v>
      </c>
      <c r="I27" s="5">
        <f>COUNTIFS('NBA Games 2025'!$N$2:$N$1232,I$2,'NBA Games 2025'!$A$2:$A$1232,"&lt;="&amp;$A27)</f>
        <v>11</v>
      </c>
      <c r="J27" s="5">
        <f>COUNTIFS('NBA Games 2025'!$N$2:$N$1232,J$2,'NBA Games 2025'!$A$2:$A$1232,"&lt;="&amp;$A27)</f>
        <v>6</v>
      </c>
      <c r="K27" s="5">
        <f>COUNTIFS('NBA Games 2025'!$N$2:$N$1232,K$2,'NBA Games 2025'!$A$2:$A$1232,"&lt;="&amp;$A27)</f>
        <v>8</v>
      </c>
      <c r="L27" s="5">
        <f>COUNTIFS('NBA Games 2025'!$N$2:$N$1232,L$2,'NBA Games 2025'!$A$2:$A$1232,"&lt;="&amp;$A27)</f>
        <v>4</v>
      </c>
      <c r="M27" s="5">
        <f>COUNTIFS('NBA Games 2025'!$N$2:$N$1232,M$2,'NBA Games 2025'!$A$2:$A$1232,"&lt;="&amp;$A27)</f>
        <v>6</v>
      </c>
      <c r="N27" s="5">
        <f>COUNTIFS('NBA Games 2025'!$N$2:$N$1232,N$2,'NBA Games 2025'!$A$2:$A$1232,"&lt;="&amp;$A27)</f>
        <v>7</v>
      </c>
      <c r="O27" s="5">
        <f>COUNTIFS('NBA Games 2025'!$N$2:$N$1232,O$2,'NBA Games 2025'!$A$2:$A$1232,"&lt;="&amp;$A27)</f>
        <v>9</v>
      </c>
      <c r="P27" s="5">
        <f>COUNTIFS('NBA Games 2025'!$N$2:$N$1232,P$2,'NBA Games 2025'!$A$2:$A$1232,"&lt;="&amp;$A27)</f>
        <v>6</v>
      </c>
      <c r="Q27" s="5">
        <f>COUNTIFS('NBA Games 2025'!$N$2:$N$1232,Q$2,'NBA Games 2025'!$A$2:$A$1232,"&lt;="&amp;$A27)</f>
        <v>6</v>
      </c>
      <c r="R27" s="5">
        <f>COUNTIFS('NBA Games 2025'!$N$2:$N$1232,R$2,'NBA Games 2025'!$A$2:$A$1232,"&lt;="&amp;$A27)</f>
        <v>10</v>
      </c>
      <c r="S27" s="5">
        <f>COUNTIFS('NBA Games 2025'!$N$2:$N$1232,S$2,'NBA Games 2025'!$A$2:$A$1232,"&lt;="&amp;$A27)</f>
        <v>9</v>
      </c>
      <c r="T27" s="5">
        <f>COUNTIFS('NBA Games 2025'!$N$2:$N$1232,T$2,'NBA Games 2025'!$A$2:$A$1232,"&lt;="&amp;$A27)</f>
        <v>9</v>
      </c>
      <c r="U27" s="5">
        <f>COUNTIFS('NBA Games 2025'!$N$2:$N$1232,U$2,'NBA Games 2025'!$A$2:$A$1232,"&lt;="&amp;$A27)</f>
        <v>6</v>
      </c>
      <c r="V27" s="5">
        <f>COUNTIFS('NBA Games 2025'!$N$2:$N$1232,V$2,'NBA Games 2025'!$A$2:$A$1232,"&lt;="&amp;$A27)</f>
        <v>3</v>
      </c>
      <c r="W27" s="5">
        <f>COUNTIFS('NBA Games 2025'!$N$2:$N$1232,W$2,'NBA Games 2025'!$A$2:$A$1232,"&lt;="&amp;$A27)</f>
        <v>2</v>
      </c>
      <c r="X27" s="5">
        <f>COUNTIFS('NBA Games 2025'!$N$2:$N$1232,X$2,'NBA Games 2025'!$A$2:$A$1232,"&lt;="&amp;$A27)</f>
        <v>5</v>
      </c>
      <c r="Y27" s="5">
        <f>COUNTIFS('NBA Games 2025'!$N$2:$N$1232,Y$2,'NBA Games 2025'!$A$2:$A$1232,"&lt;="&amp;$A27)</f>
        <v>5</v>
      </c>
      <c r="Z27" s="5">
        <f>COUNTIFS('NBA Games 2025'!$N$2:$N$1232,Z$2,'NBA Games 2025'!$A$2:$A$1232,"&lt;="&amp;$A27)</f>
        <v>4</v>
      </c>
      <c r="AA27" s="5">
        <f>COUNTIFS('NBA Games 2025'!$N$2:$N$1232,AA$2,'NBA Games 2025'!$A$2:$A$1232,"&lt;="&amp;$A27)</f>
        <v>2</v>
      </c>
      <c r="AB27" s="5">
        <f>COUNTIFS('NBA Games 2025'!$N$2:$N$1232,AB$2,'NBA Games 2025'!$A$2:$A$1232,"&lt;="&amp;$A27)</f>
        <v>2</v>
      </c>
      <c r="AC27" s="5">
        <f>COUNTIFS('NBA Games 2025'!$N$2:$N$1232,AC$2,'NBA Games 2025'!$A$2:$A$1232,"&lt;="&amp;$A27)</f>
        <v>8</v>
      </c>
      <c r="AD27" s="5">
        <f>COUNTIFS('NBA Games 2025'!$N$2:$N$1232,AD$2,'NBA Games 2025'!$A$2:$A$1232,"&lt;="&amp;$A27)</f>
        <v>5</v>
      </c>
      <c r="AE27" s="5">
        <f>COUNTIFS('NBA Games 2025'!$N$2:$N$1232,AE$2,'NBA Games 2025'!$A$2:$A$1232,"&lt;="&amp;$A27)</f>
        <v>5</v>
      </c>
    </row>
    <row r="28" spans="1:31" x14ac:dyDescent="0.35">
      <c r="A28" s="7">
        <v>45613</v>
      </c>
      <c r="B28" s="5">
        <f>COUNTIFS('NBA Games 2025'!$N$2:$N$1232,B$2,'NBA Games 2025'!$A$2:$A$1232,"&lt;="&amp;$A28)</f>
        <v>15</v>
      </c>
      <c r="C28" s="5">
        <f>COUNTIFS('NBA Games 2025'!$N$2:$N$1232,C$2,'NBA Games 2025'!$A$2:$A$1232,"&lt;="&amp;$A28)</f>
        <v>8</v>
      </c>
      <c r="D28" s="5">
        <f>COUNTIFS('NBA Games 2025'!$N$2:$N$1232,D$2,'NBA Games 2025'!$A$2:$A$1232,"&lt;="&amp;$A28)</f>
        <v>7</v>
      </c>
      <c r="E28" s="5">
        <f>COUNTIFS('NBA Games 2025'!$N$2:$N$1232,E$2,'NBA Games 2025'!$A$2:$A$1232,"&lt;="&amp;$A28)</f>
        <v>11</v>
      </c>
      <c r="F28" s="5">
        <f>COUNTIFS('NBA Games 2025'!$N$2:$N$1232,F$2,'NBA Games 2025'!$A$2:$A$1232,"&lt;="&amp;$A28)</f>
        <v>6</v>
      </c>
      <c r="G28" s="5">
        <f>COUNTIFS('NBA Games 2025'!$N$2:$N$1232,G$2,'NBA Games 2025'!$A$2:$A$1232,"&lt;="&amp;$A28)</f>
        <v>5</v>
      </c>
      <c r="H28" s="5">
        <f>COUNTIFS('NBA Games 2025'!$N$2:$N$1232,H$2,'NBA Games 2025'!$A$2:$A$1232,"&lt;="&amp;$A28)</f>
        <v>6</v>
      </c>
      <c r="I28" s="5">
        <f>COUNTIFS('NBA Games 2025'!$N$2:$N$1232,I$2,'NBA Games 2025'!$A$2:$A$1232,"&lt;="&amp;$A28)</f>
        <v>11</v>
      </c>
      <c r="J28" s="5">
        <f>COUNTIFS('NBA Games 2025'!$N$2:$N$1232,J$2,'NBA Games 2025'!$A$2:$A$1232,"&lt;="&amp;$A28)</f>
        <v>7</v>
      </c>
      <c r="K28" s="5">
        <f>COUNTIFS('NBA Games 2025'!$N$2:$N$1232,K$2,'NBA Games 2025'!$A$2:$A$1232,"&lt;="&amp;$A28)</f>
        <v>8</v>
      </c>
      <c r="L28" s="5">
        <f>COUNTIFS('NBA Games 2025'!$N$2:$N$1232,L$2,'NBA Games 2025'!$A$2:$A$1232,"&lt;="&amp;$A28)</f>
        <v>4</v>
      </c>
      <c r="M28" s="5">
        <f>COUNTIFS('NBA Games 2025'!$N$2:$N$1232,M$2,'NBA Games 2025'!$A$2:$A$1232,"&lt;="&amp;$A28)</f>
        <v>7</v>
      </c>
      <c r="N28" s="5">
        <f>COUNTIFS('NBA Games 2025'!$N$2:$N$1232,N$2,'NBA Games 2025'!$A$2:$A$1232,"&lt;="&amp;$A28)</f>
        <v>8</v>
      </c>
      <c r="O28" s="5">
        <f>COUNTIFS('NBA Games 2025'!$N$2:$N$1232,O$2,'NBA Games 2025'!$A$2:$A$1232,"&lt;="&amp;$A28)</f>
        <v>10</v>
      </c>
      <c r="P28" s="5">
        <f>COUNTIFS('NBA Games 2025'!$N$2:$N$1232,P$2,'NBA Games 2025'!$A$2:$A$1232,"&lt;="&amp;$A28)</f>
        <v>7</v>
      </c>
      <c r="Q28" s="5">
        <f>COUNTIFS('NBA Games 2025'!$N$2:$N$1232,Q$2,'NBA Games 2025'!$A$2:$A$1232,"&lt;="&amp;$A28)</f>
        <v>6</v>
      </c>
      <c r="R28" s="5">
        <f>COUNTIFS('NBA Games 2025'!$N$2:$N$1232,R$2,'NBA Games 2025'!$A$2:$A$1232,"&lt;="&amp;$A28)</f>
        <v>10</v>
      </c>
      <c r="S28" s="5">
        <f>COUNTIFS('NBA Games 2025'!$N$2:$N$1232,S$2,'NBA Games 2025'!$A$2:$A$1232,"&lt;="&amp;$A28)</f>
        <v>9</v>
      </c>
      <c r="T28" s="5">
        <f>COUNTIFS('NBA Games 2025'!$N$2:$N$1232,T$2,'NBA Games 2025'!$A$2:$A$1232,"&lt;="&amp;$A28)</f>
        <v>9</v>
      </c>
      <c r="U28" s="5">
        <f>COUNTIFS('NBA Games 2025'!$N$2:$N$1232,U$2,'NBA Games 2025'!$A$2:$A$1232,"&lt;="&amp;$A28)</f>
        <v>7</v>
      </c>
      <c r="V28" s="5">
        <f>COUNTIFS('NBA Games 2025'!$N$2:$N$1232,V$2,'NBA Games 2025'!$A$2:$A$1232,"&lt;="&amp;$A28)</f>
        <v>3</v>
      </c>
      <c r="W28" s="5">
        <f>COUNTIFS('NBA Games 2025'!$N$2:$N$1232,W$2,'NBA Games 2025'!$A$2:$A$1232,"&lt;="&amp;$A28)</f>
        <v>2</v>
      </c>
      <c r="X28" s="5">
        <f>COUNTIFS('NBA Games 2025'!$N$2:$N$1232,X$2,'NBA Games 2025'!$A$2:$A$1232,"&lt;="&amp;$A28)</f>
        <v>6</v>
      </c>
      <c r="Y28" s="5">
        <f>COUNTIFS('NBA Games 2025'!$N$2:$N$1232,Y$2,'NBA Games 2025'!$A$2:$A$1232,"&lt;="&amp;$A28)</f>
        <v>5</v>
      </c>
      <c r="Z28" s="5">
        <f>COUNTIFS('NBA Games 2025'!$N$2:$N$1232,Z$2,'NBA Games 2025'!$A$2:$A$1232,"&lt;="&amp;$A28)</f>
        <v>4</v>
      </c>
      <c r="AA28" s="5">
        <f>COUNTIFS('NBA Games 2025'!$N$2:$N$1232,AA$2,'NBA Games 2025'!$A$2:$A$1232,"&lt;="&amp;$A28)</f>
        <v>2</v>
      </c>
      <c r="AB28" s="5">
        <f>COUNTIFS('NBA Games 2025'!$N$2:$N$1232,AB$2,'NBA Games 2025'!$A$2:$A$1232,"&lt;="&amp;$A28)</f>
        <v>2</v>
      </c>
      <c r="AC28" s="5">
        <f>COUNTIFS('NBA Games 2025'!$N$2:$N$1232,AC$2,'NBA Games 2025'!$A$2:$A$1232,"&lt;="&amp;$A28)</f>
        <v>8</v>
      </c>
      <c r="AD28" s="5">
        <f>COUNTIFS('NBA Games 2025'!$N$2:$N$1232,AD$2,'NBA Games 2025'!$A$2:$A$1232,"&lt;="&amp;$A28)</f>
        <v>5</v>
      </c>
      <c r="AE28" s="5">
        <f>COUNTIFS('NBA Games 2025'!$N$2:$N$1232,AE$2,'NBA Games 2025'!$A$2:$A$1232,"&lt;="&amp;$A28)</f>
        <v>5</v>
      </c>
    </row>
    <row r="29" spans="1:31" x14ac:dyDescent="0.35">
      <c r="A29" s="7">
        <v>45614</v>
      </c>
      <c r="B29" s="5">
        <f>COUNTIFS('NBA Games 2025'!$N$2:$N$1232,B$2,'NBA Games 2025'!$A$2:$A$1232,"&lt;="&amp;$A29)</f>
        <v>15</v>
      </c>
      <c r="C29" s="5">
        <f>COUNTIFS('NBA Games 2025'!$N$2:$N$1232,C$2,'NBA Games 2025'!$A$2:$A$1232,"&lt;="&amp;$A29)</f>
        <v>8</v>
      </c>
      <c r="D29" s="5">
        <f>COUNTIFS('NBA Games 2025'!$N$2:$N$1232,D$2,'NBA Games 2025'!$A$2:$A$1232,"&lt;="&amp;$A29)</f>
        <v>7</v>
      </c>
      <c r="E29" s="5">
        <f>COUNTIFS('NBA Games 2025'!$N$2:$N$1232,E$2,'NBA Games 2025'!$A$2:$A$1232,"&lt;="&amp;$A29)</f>
        <v>11</v>
      </c>
      <c r="F29" s="5">
        <f>COUNTIFS('NBA Games 2025'!$N$2:$N$1232,F$2,'NBA Games 2025'!$A$2:$A$1232,"&lt;="&amp;$A29)</f>
        <v>7</v>
      </c>
      <c r="G29" s="5">
        <f>COUNTIFS('NBA Games 2025'!$N$2:$N$1232,G$2,'NBA Games 2025'!$A$2:$A$1232,"&lt;="&amp;$A29)</f>
        <v>6</v>
      </c>
      <c r="H29" s="5">
        <f>COUNTIFS('NBA Games 2025'!$N$2:$N$1232,H$2,'NBA Games 2025'!$A$2:$A$1232,"&lt;="&amp;$A29)</f>
        <v>6</v>
      </c>
      <c r="I29" s="5">
        <f>COUNTIFS('NBA Games 2025'!$N$2:$N$1232,I$2,'NBA Games 2025'!$A$2:$A$1232,"&lt;="&amp;$A29)</f>
        <v>11</v>
      </c>
      <c r="J29" s="5">
        <f>COUNTIFS('NBA Games 2025'!$N$2:$N$1232,J$2,'NBA Games 2025'!$A$2:$A$1232,"&lt;="&amp;$A29)</f>
        <v>8</v>
      </c>
      <c r="K29" s="5">
        <f>COUNTIFS('NBA Games 2025'!$N$2:$N$1232,K$2,'NBA Games 2025'!$A$2:$A$1232,"&lt;="&amp;$A29)</f>
        <v>8</v>
      </c>
      <c r="L29" s="5">
        <f>COUNTIFS('NBA Games 2025'!$N$2:$N$1232,L$2,'NBA Games 2025'!$A$2:$A$1232,"&lt;="&amp;$A29)</f>
        <v>5</v>
      </c>
      <c r="M29" s="5">
        <f>COUNTIFS('NBA Games 2025'!$N$2:$N$1232,M$2,'NBA Games 2025'!$A$2:$A$1232,"&lt;="&amp;$A29)</f>
        <v>7</v>
      </c>
      <c r="N29" s="5">
        <f>COUNTIFS('NBA Games 2025'!$N$2:$N$1232,N$2,'NBA Games 2025'!$A$2:$A$1232,"&lt;="&amp;$A29)</f>
        <v>8</v>
      </c>
      <c r="O29" s="5">
        <f>COUNTIFS('NBA Games 2025'!$N$2:$N$1232,O$2,'NBA Games 2025'!$A$2:$A$1232,"&lt;="&amp;$A29)</f>
        <v>10</v>
      </c>
      <c r="P29" s="5">
        <f>COUNTIFS('NBA Games 2025'!$N$2:$N$1232,P$2,'NBA Games 2025'!$A$2:$A$1232,"&lt;="&amp;$A29)</f>
        <v>7</v>
      </c>
      <c r="Q29" s="5">
        <f>COUNTIFS('NBA Games 2025'!$N$2:$N$1232,Q$2,'NBA Games 2025'!$A$2:$A$1232,"&lt;="&amp;$A29)</f>
        <v>6</v>
      </c>
      <c r="R29" s="5">
        <f>COUNTIFS('NBA Games 2025'!$N$2:$N$1232,R$2,'NBA Games 2025'!$A$2:$A$1232,"&lt;="&amp;$A29)</f>
        <v>10</v>
      </c>
      <c r="S29" s="5">
        <f>COUNTIFS('NBA Games 2025'!$N$2:$N$1232,S$2,'NBA Games 2025'!$A$2:$A$1232,"&lt;="&amp;$A29)</f>
        <v>9</v>
      </c>
      <c r="T29" s="5">
        <f>COUNTIFS('NBA Games 2025'!$N$2:$N$1232,T$2,'NBA Games 2025'!$A$2:$A$1232,"&lt;="&amp;$A29)</f>
        <v>9</v>
      </c>
      <c r="U29" s="5">
        <f>COUNTIFS('NBA Games 2025'!$N$2:$N$1232,U$2,'NBA Games 2025'!$A$2:$A$1232,"&lt;="&amp;$A29)</f>
        <v>8</v>
      </c>
      <c r="V29" s="5">
        <f>COUNTIFS('NBA Games 2025'!$N$2:$N$1232,V$2,'NBA Games 2025'!$A$2:$A$1232,"&lt;="&amp;$A29)</f>
        <v>3</v>
      </c>
      <c r="W29" s="5">
        <f>COUNTIFS('NBA Games 2025'!$N$2:$N$1232,W$2,'NBA Games 2025'!$A$2:$A$1232,"&lt;="&amp;$A29)</f>
        <v>3</v>
      </c>
      <c r="X29" s="5">
        <f>COUNTIFS('NBA Games 2025'!$N$2:$N$1232,X$2,'NBA Games 2025'!$A$2:$A$1232,"&lt;="&amp;$A29)</f>
        <v>6</v>
      </c>
      <c r="Y29" s="5">
        <f>COUNTIFS('NBA Games 2025'!$N$2:$N$1232,Y$2,'NBA Games 2025'!$A$2:$A$1232,"&lt;="&amp;$A29)</f>
        <v>6</v>
      </c>
      <c r="Z29" s="5">
        <f>COUNTIFS('NBA Games 2025'!$N$2:$N$1232,Z$2,'NBA Games 2025'!$A$2:$A$1232,"&lt;="&amp;$A29)</f>
        <v>4</v>
      </c>
      <c r="AA29" s="5">
        <f>COUNTIFS('NBA Games 2025'!$N$2:$N$1232,AA$2,'NBA Games 2025'!$A$2:$A$1232,"&lt;="&amp;$A29)</f>
        <v>2</v>
      </c>
      <c r="AB29" s="5">
        <f>COUNTIFS('NBA Games 2025'!$N$2:$N$1232,AB$2,'NBA Games 2025'!$A$2:$A$1232,"&lt;="&amp;$A29)</f>
        <v>2</v>
      </c>
      <c r="AC29" s="5">
        <f>COUNTIFS('NBA Games 2025'!$N$2:$N$1232,AC$2,'NBA Games 2025'!$A$2:$A$1232,"&lt;="&amp;$A29)</f>
        <v>9</v>
      </c>
      <c r="AD29" s="5">
        <f>COUNTIFS('NBA Games 2025'!$N$2:$N$1232,AD$2,'NBA Games 2025'!$A$2:$A$1232,"&lt;="&amp;$A29)</f>
        <v>5</v>
      </c>
      <c r="AE29" s="5">
        <f>COUNTIFS('NBA Games 2025'!$N$2:$N$1232,AE$2,'NBA Games 2025'!$A$2:$A$1232,"&lt;="&amp;$A29)</f>
        <v>5</v>
      </c>
    </row>
    <row r="30" spans="1:31" x14ac:dyDescent="0.35">
      <c r="A30" s="7">
        <v>45615</v>
      </c>
      <c r="B30" s="5">
        <f>COUNTIFS('NBA Games 2025'!$N$2:$N$1232,B$2,'NBA Games 2025'!$A$2:$A$1232,"&lt;="&amp;$A30)</f>
        <v>15</v>
      </c>
      <c r="C30" s="5">
        <f>COUNTIFS('NBA Games 2025'!$N$2:$N$1232,C$2,'NBA Games 2025'!$A$2:$A$1232,"&lt;="&amp;$A30)</f>
        <v>8</v>
      </c>
      <c r="D30" s="5">
        <f>COUNTIFS('NBA Games 2025'!$N$2:$N$1232,D$2,'NBA Games 2025'!$A$2:$A$1232,"&lt;="&amp;$A30)</f>
        <v>8</v>
      </c>
      <c r="E30" s="5">
        <f>COUNTIFS('NBA Games 2025'!$N$2:$N$1232,E$2,'NBA Games 2025'!$A$2:$A$1232,"&lt;="&amp;$A30)</f>
        <v>11</v>
      </c>
      <c r="F30" s="5">
        <f>COUNTIFS('NBA Games 2025'!$N$2:$N$1232,F$2,'NBA Games 2025'!$A$2:$A$1232,"&lt;="&amp;$A30)</f>
        <v>7</v>
      </c>
      <c r="G30" s="5">
        <f>COUNTIFS('NBA Games 2025'!$N$2:$N$1232,G$2,'NBA Games 2025'!$A$2:$A$1232,"&lt;="&amp;$A30)</f>
        <v>6</v>
      </c>
      <c r="H30" s="5">
        <f>COUNTIFS('NBA Games 2025'!$N$2:$N$1232,H$2,'NBA Games 2025'!$A$2:$A$1232,"&lt;="&amp;$A30)</f>
        <v>6</v>
      </c>
      <c r="I30" s="5">
        <f>COUNTIFS('NBA Games 2025'!$N$2:$N$1232,I$2,'NBA Games 2025'!$A$2:$A$1232,"&lt;="&amp;$A30)</f>
        <v>12</v>
      </c>
      <c r="J30" s="5">
        <f>COUNTIFS('NBA Games 2025'!$N$2:$N$1232,J$2,'NBA Games 2025'!$A$2:$A$1232,"&lt;="&amp;$A30)</f>
        <v>8</v>
      </c>
      <c r="K30" s="5">
        <f>COUNTIFS('NBA Games 2025'!$N$2:$N$1232,K$2,'NBA Games 2025'!$A$2:$A$1232,"&lt;="&amp;$A30)</f>
        <v>8</v>
      </c>
      <c r="L30" s="5">
        <f>COUNTIFS('NBA Games 2025'!$N$2:$N$1232,L$2,'NBA Games 2025'!$A$2:$A$1232,"&lt;="&amp;$A30)</f>
        <v>5</v>
      </c>
      <c r="M30" s="5">
        <f>COUNTIFS('NBA Games 2025'!$N$2:$N$1232,M$2,'NBA Games 2025'!$A$2:$A$1232,"&lt;="&amp;$A30)</f>
        <v>7</v>
      </c>
      <c r="N30" s="5">
        <f>COUNTIFS('NBA Games 2025'!$N$2:$N$1232,N$2,'NBA Games 2025'!$A$2:$A$1232,"&lt;="&amp;$A30)</f>
        <v>8</v>
      </c>
      <c r="O30" s="5">
        <f>COUNTIFS('NBA Games 2025'!$N$2:$N$1232,O$2,'NBA Games 2025'!$A$2:$A$1232,"&lt;="&amp;$A30)</f>
        <v>10</v>
      </c>
      <c r="P30" s="5">
        <f>COUNTIFS('NBA Games 2025'!$N$2:$N$1232,P$2,'NBA Games 2025'!$A$2:$A$1232,"&lt;="&amp;$A30)</f>
        <v>8</v>
      </c>
      <c r="Q30" s="5">
        <f>COUNTIFS('NBA Games 2025'!$N$2:$N$1232,Q$2,'NBA Games 2025'!$A$2:$A$1232,"&lt;="&amp;$A30)</f>
        <v>7</v>
      </c>
      <c r="R30" s="5">
        <f>COUNTIFS('NBA Games 2025'!$N$2:$N$1232,R$2,'NBA Games 2025'!$A$2:$A$1232,"&lt;="&amp;$A30)</f>
        <v>10</v>
      </c>
      <c r="S30" s="5">
        <f>COUNTIFS('NBA Games 2025'!$N$2:$N$1232,S$2,'NBA Games 2025'!$A$2:$A$1232,"&lt;="&amp;$A30)</f>
        <v>9</v>
      </c>
      <c r="T30" s="5">
        <f>COUNTIFS('NBA Games 2025'!$N$2:$N$1232,T$2,'NBA Games 2025'!$A$2:$A$1232,"&lt;="&amp;$A30)</f>
        <v>10</v>
      </c>
      <c r="U30" s="5">
        <f>COUNTIFS('NBA Games 2025'!$N$2:$N$1232,U$2,'NBA Games 2025'!$A$2:$A$1232,"&lt;="&amp;$A30)</f>
        <v>8</v>
      </c>
      <c r="V30" s="5">
        <f>COUNTIFS('NBA Games 2025'!$N$2:$N$1232,V$2,'NBA Games 2025'!$A$2:$A$1232,"&lt;="&amp;$A30)</f>
        <v>3</v>
      </c>
      <c r="W30" s="5">
        <f>COUNTIFS('NBA Games 2025'!$N$2:$N$1232,W$2,'NBA Games 2025'!$A$2:$A$1232,"&lt;="&amp;$A30)</f>
        <v>3</v>
      </c>
      <c r="X30" s="5">
        <f>COUNTIFS('NBA Games 2025'!$N$2:$N$1232,X$2,'NBA Games 2025'!$A$2:$A$1232,"&lt;="&amp;$A30)</f>
        <v>6</v>
      </c>
      <c r="Y30" s="5">
        <f>COUNTIFS('NBA Games 2025'!$N$2:$N$1232,Y$2,'NBA Games 2025'!$A$2:$A$1232,"&lt;="&amp;$A30)</f>
        <v>6</v>
      </c>
      <c r="Z30" s="5">
        <f>COUNTIFS('NBA Games 2025'!$N$2:$N$1232,Z$2,'NBA Games 2025'!$A$2:$A$1232,"&lt;="&amp;$A30)</f>
        <v>4</v>
      </c>
      <c r="AA30" s="5">
        <f>COUNTIFS('NBA Games 2025'!$N$2:$N$1232,AA$2,'NBA Games 2025'!$A$2:$A$1232,"&lt;="&amp;$A30)</f>
        <v>2</v>
      </c>
      <c r="AB30" s="5">
        <f>COUNTIFS('NBA Games 2025'!$N$2:$N$1232,AB$2,'NBA Games 2025'!$A$2:$A$1232,"&lt;="&amp;$A30)</f>
        <v>2</v>
      </c>
      <c r="AC30" s="5">
        <f>COUNTIFS('NBA Games 2025'!$N$2:$N$1232,AC$2,'NBA Games 2025'!$A$2:$A$1232,"&lt;="&amp;$A30)</f>
        <v>9</v>
      </c>
      <c r="AD30" s="5">
        <f>COUNTIFS('NBA Games 2025'!$N$2:$N$1232,AD$2,'NBA Games 2025'!$A$2:$A$1232,"&lt;="&amp;$A30)</f>
        <v>5</v>
      </c>
      <c r="AE30" s="5">
        <f>COUNTIFS('NBA Games 2025'!$N$2:$N$1232,AE$2,'NBA Games 2025'!$A$2:$A$1232,"&lt;="&amp;$A30)</f>
        <v>6</v>
      </c>
    </row>
    <row r="31" spans="1:31" x14ac:dyDescent="0.35">
      <c r="A31" s="7">
        <v>45616</v>
      </c>
      <c r="B31" s="5">
        <f>COUNTIFS('NBA Games 2025'!$N$2:$N$1232,B$2,'NBA Games 2025'!$A$2:$A$1232,"&lt;="&amp;$A31)</f>
        <v>16</v>
      </c>
      <c r="C31" s="5">
        <f>COUNTIFS('NBA Games 2025'!$N$2:$N$1232,C$2,'NBA Games 2025'!$A$2:$A$1232,"&lt;="&amp;$A31)</f>
        <v>9</v>
      </c>
      <c r="D31" s="5">
        <f>COUNTIFS('NBA Games 2025'!$N$2:$N$1232,D$2,'NBA Games 2025'!$A$2:$A$1232,"&lt;="&amp;$A31)</f>
        <v>8</v>
      </c>
      <c r="E31" s="5">
        <f>COUNTIFS('NBA Games 2025'!$N$2:$N$1232,E$2,'NBA Games 2025'!$A$2:$A$1232,"&lt;="&amp;$A31)</f>
        <v>12</v>
      </c>
      <c r="F31" s="5">
        <f>COUNTIFS('NBA Games 2025'!$N$2:$N$1232,F$2,'NBA Games 2025'!$A$2:$A$1232,"&lt;="&amp;$A31)</f>
        <v>7</v>
      </c>
      <c r="G31" s="5">
        <f>COUNTIFS('NBA Games 2025'!$N$2:$N$1232,G$2,'NBA Games 2025'!$A$2:$A$1232,"&lt;="&amp;$A31)</f>
        <v>6</v>
      </c>
      <c r="H31" s="5">
        <f>COUNTIFS('NBA Games 2025'!$N$2:$N$1232,H$2,'NBA Games 2025'!$A$2:$A$1232,"&lt;="&amp;$A31)</f>
        <v>6</v>
      </c>
      <c r="I31" s="5">
        <f>COUNTIFS('NBA Games 2025'!$N$2:$N$1232,I$2,'NBA Games 2025'!$A$2:$A$1232,"&lt;="&amp;$A31)</f>
        <v>12</v>
      </c>
      <c r="J31" s="5">
        <f>COUNTIFS('NBA Games 2025'!$N$2:$N$1232,J$2,'NBA Games 2025'!$A$2:$A$1232,"&lt;="&amp;$A31)</f>
        <v>9</v>
      </c>
      <c r="K31" s="5">
        <f>COUNTIFS('NBA Games 2025'!$N$2:$N$1232,K$2,'NBA Games 2025'!$A$2:$A$1232,"&lt;="&amp;$A31)</f>
        <v>8</v>
      </c>
      <c r="L31" s="5">
        <f>COUNTIFS('NBA Games 2025'!$N$2:$N$1232,L$2,'NBA Games 2025'!$A$2:$A$1232,"&lt;="&amp;$A31)</f>
        <v>6</v>
      </c>
      <c r="M31" s="5">
        <f>COUNTIFS('NBA Games 2025'!$N$2:$N$1232,M$2,'NBA Games 2025'!$A$2:$A$1232,"&lt;="&amp;$A31)</f>
        <v>7</v>
      </c>
      <c r="N31" s="5">
        <f>COUNTIFS('NBA Games 2025'!$N$2:$N$1232,N$2,'NBA Games 2025'!$A$2:$A$1232,"&lt;="&amp;$A31)</f>
        <v>8</v>
      </c>
      <c r="O31" s="5">
        <f>COUNTIFS('NBA Games 2025'!$N$2:$N$1232,O$2,'NBA Games 2025'!$A$2:$A$1232,"&lt;="&amp;$A31)</f>
        <v>11</v>
      </c>
      <c r="P31" s="5">
        <f>COUNTIFS('NBA Games 2025'!$N$2:$N$1232,P$2,'NBA Games 2025'!$A$2:$A$1232,"&lt;="&amp;$A31)</f>
        <v>8</v>
      </c>
      <c r="Q31" s="5">
        <f>COUNTIFS('NBA Games 2025'!$N$2:$N$1232,Q$2,'NBA Games 2025'!$A$2:$A$1232,"&lt;="&amp;$A31)</f>
        <v>7</v>
      </c>
      <c r="R31" s="5">
        <f>COUNTIFS('NBA Games 2025'!$N$2:$N$1232,R$2,'NBA Games 2025'!$A$2:$A$1232,"&lt;="&amp;$A31)</f>
        <v>11</v>
      </c>
      <c r="S31" s="5">
        <f>COUNTIFS('NBA Games 2025'!$N$2:$N$1232,S$2,'NBA Games 2025'!$A$2:$A$1232,"&lt;="&amp;$A31)</f>
        <v>9</v>
      </c>
      <c r="T31" s="5">
        <f>COUNTIFS('NBA Games 2025'!$N$2:$N$1232,T$2,'NBA Games 2025'!$A$2:$A$1232,"&lt;="&amp;$A31)</f>
        <v>10</v>
      </c>
      <c r="U31" s="5">
        <f>COUNTIFS('NBA Games 2025'!$N$2:$N$1232,U$2,'NBA Games 2025'!$A$2:$A$1232,"&lt;="&amp;$A31)</f>
        <v>9</v>
      </c>
      <c r="V31" s="5">
        <f>COUNTIFS('NBA Games 2025'!$N$2:$N$1232,V$2,'NBA Games 2025'!$A$2:$A$1232,"&lt;="&amp;$A31)</f>
        <v>3</v>
      </c>
      <c r="W31" s="5">
        <f>COUNTIFS('NBA Games 2025'!$N$2:$N$1232,W$2,'NBA Games 2025'!$A$2:$A$1232,"&lt;="&amp;$A31)</f>
        <v>3</v>
      </c>
      <c r="X31" s="5">
        <f>COUNTIFS('NBA Games 2025'!$N$2:$N$1232,X$2,'NBA Games 2025'!$A$2:$A$1232,"&lt;="&amp;$A31)</f>
        <v>6</v>
      </c>
      <c r="Y31" s="5">
        <f>COUNTIFS('NBA Games 2025'!$N$2:$N$1232,Y$2,'NBA Games 2025'!$A$2:$A$1232,"&lt;="&amp;$A31)</f>
        <v>6</v>
      </c>
      <c r="Z31" s="5">
        <f>COUNTIFS('NBA Games 2025'!$N$2:$N$1232,Z$2,'NBA Games 2025'!$A$2:$A$1232,"&lt;="&amp;$A31)</f>
        <v>4</v>
      </c>
      <c r="AA31" s="5">
        <f>COUNTIFS('NBA Games 2025'!$N$2:$N$1232,AA$2,'NBA Games 2025'!$A$2:$A$1232,"&lt;="&amp;$A31)</f>
        <v>2</v>
      </c>
      <c r="AB31" s="5">
        <f>COUNTIFS('NBA Games 2025'!$N$2:$N$1232,AB$2,'NBA Games 2025'!$A$2:$A$1232,"&lt;="&amp;$A31)</f>
        <v>2</v>
      </c>
      <c r="AC31" s="5">
        <f>COUNTIFS('NBA Games 2025'!$N$2:$N$1232,AC$2,'NBA Games 2025'!$A$2:$A$1232,"&lt;="&amp;$A31)</f>
        <v>9</v>
      </c>
      <c r="AD31" s="5">
        <f>COUNTIFS('NBA Games 2025'!$N$2:$N$1232,AD$2,'NBA Games 2025'!$A$2:$A$1232,"&lt;="&amp;$A31)</f>
        <v>5</v>
      </c>
      <c r="AE31" s="5">
        <f>COUNTIFS('NBA Games 2025'!$N$2:$N$1232,AE$2,'NBA Games 2025'!$A$2:$A$1232,"&lt;="&amp;$A31)</f>
        <v>6</v>
      </c>
    </row>
    <row r="32" spans="1:31" x14ac:dyDescent="0.35">
      <c r="A32" s="7">
        <v>45617</v>
      </c>
      <c r="B32" s="5">
        <f>COUNTIFS('NBA Games 2025'!$N$2:$N$1232,B$2,'NBA Games 2025'!$A$2:$A$1232,"&lt;="&amp;$A32)</f>
        <v>16</v>
      </c>
      <c r="C32" s="5">
        <f>COUNTIFS('NBA Games 2025'!$N$2:$N$1232,C$2,'NBA Games 2025'!$A$2:$A$1232,"&lt;="&amp;$A32)</f>
        <v>9</v>
      </c>
      <c r="D32" s="5">
        <f>COUNTIFS('NBA Games 2025'!$N$2:$N$1232,D$2,'NBA Games 2025'!$A$2:$A$1232,"&lt;="&amp;$A32)</f>
        <v>8</v>
      </c>
      <c r="E32" s="5">
        <f>COUNTIFS('NBA Games 2025'!$N$2:$N$1232,E$2,'NBA Games 2025'!$A$2:$A$1232,"&lt;="&amp;$A32)</f>
        <v>12</v>
      </c>
      <c r="F32" s="5">
        <f>COUNTIFS('NBA Games 2025'!$N$2:$N$1232,F$2,'NBA Games 2025'!$A$2:$A$1232,"&lt;="&amp;$A32)</f>
        <v>7</v>
      </c>
      <c r="G32" s="5">
        <f>COUNTIFS('NBA Games 2025'!$N$2:$N$1232,G$2,'NBA Games 2025'!$A$2:$A$1232,"&lt;="&amp;$A32)</f>
        <v>6</v>
      </c>
      <c r="H32" s="5">
        <f>COUNTIFS('NBA Games 2025'!$N$2:$N$1232,H$2,'NBA Games 2025'!$A$2:$A$1232,"&lt;="&amp;$A32)</f>
        <v>6</v>
      </c>
      <c r="I32" s="5">
        <f>COUNTIFS('NBA Games 2025'!$N$2:$N$1232,I$2,'NBA Games 2025'!$A$2:$A$1232,"&lt;="&amp;$A32)</f>
        <v>12</v>
      </c>
      <c r="J32" s="5">
        <f>COUNTIFS('NBA Games 2025'!$N$2:$N$1232,J$2,'NBA Games 2025'!$A$2:$A$1232,"&lt;="&amp;$A32)</f>
        <v>9</v>
      </c>
      <c r="K32" s="5">
        <f>COUNTIFS('NBA Games 2025'!$N$2:$N$1232,K$2,'NBA Games 2025'!$A$2:$A$1232,"&lt;="&amp;$A32)</f>
        <v>8</v>
      </c>
      <c r="L32" s="5">
        <f>COUNTIFS('NBA Games 2025'!$N$2:$N$1232,L$2,'NBA Games 2025'!$A$2:$A$1232,"&lt;="&amp;$A32)</f>
        <v>6</v>
      </c>
      <c r="M32" s="5">
        <f>COUNTIFS('NBA Games 2025'!$N$2:$N$1232,M$2,'NBA Games 2025'!$A$2:$A$1232,"&lt;="&amp;$A32)</f>
        <v>7</v>
      </c>
      <c r="N32" s="5">
        <f>COUNTIFS('NBA Games 2025'!$N$2:$N$1232,N$2,'NBA Games 2025'!$A$2:$A$1232,"&lt;="&amp;$A32)</f>
        <v>8</v>
      </c>
      <c r="O32" s="5">
        <f>COUNTIFS('NBA Games 2025'!$N$2:$N$1232,O$2,'NBA Games 2025'!$A$2:$A$1232,"&lt;="&amp;$A32)</f>
        <v>11</v>
      </c>
      <c r="P32" s="5">
        <f>COUNTIFS('NBA Games 2025'!$N$2:$N$1232,P$2,'NBA Games 2025'!$A$2:$A$1232,"&lt;="&amp;$A32)</f>
        <v>8</v>
      </c>
      <c r="Q32" s="5">
        <f>COUNTIFS('NBA Games 2025'!$N$2:$N$1232,Q$2,'NBA Games 2025'!$A$2:$A$1232,"&lt;="&amp;$A32)</f>
        <v>8</v>
      </c>
      <c r="R32" s="5">
        <f>COUNTIFS('NBA Games 2025'!$N$2:$N$1232,R$2,'NBA Games 2025'!$A$2:$A$1232,"&lt;="&amp;$A32)</f>
        <v>11</v>
      </c>
      <c r="S32" s="5">
        <f>COUNTIFS('NBA Games 2025'!$N$2:$N$1232,S$2,'NBA Games 2025'!$A$2:$A$1232,"&lt;="&amp;$A32)</f>
        <v>9</v>
      </c>
      <c r="T32" s="5">
        <f>COUNTIFS('NBA Games 2025'!$N$2:$N$1232,T$2,'NBA Games 2025'!$A$2:$A$1232,"&lt;="&amp;$A32)</f>
        <v>10</v>
      </c>
      <c r="U32" s="5">
        <f>COUNTIFS('NBA Games 2025'!$N$2:$N$1232,U$2,'NBA Games 2025'!$A$2:$A$1232,"&lt;="&amp;$A32)</f>
        <v>9</v>
      </c>
      <c r="V32" s="5">
        <f>COUNTIFS('NBA Games 2025'!$N$2:$N$1232,V$2,'NBA Games 2025'!$A$2:$A$1232,"&lt;="&amp;$A32)</f>
        <v>3</v>
      </c>
      <c r="W32" s="5">
        <f>COUNTIFS('NBA Games 2025'!$N$2:$N$1232,W$2,'NBA Games 2025'!$A$2:$A$1232,"&lt;="&amp;$A32)</f>
        <v>4</v>
      </c>
      <c r="X32" s="5">
        <f>COUNTIFS('NBA Games 2025'!$N$2:$N$1232,X$2,'NBA Games 2025'!$A$2:$A$1232,"&lt;="&amp;$A32)</f>
        <v>6</v>
      </c>
      <c r="Y32" s="5">
        <f>COUNTIFS('NBA Games 2025'!$N$2:$N$1232,Y$2,'NBA Games 2025'!$A$2:$A$1232,"&lt;="&amp;$A32)</f>
        <v>6</v>
      </c>
      <c r="Z32" s="5">
        <f>COUNTIFS('NBA Games 2025'!$N$2:$N$1232,Z$2,'NBA Games 2025'!$A$2:$A$1232,"&lt;="&amp;$A32)</f>
        <v>4</v>
      </c>
      <c r="AA32" s="5">
        <f>COUNTIFS('NBA Games 2025'!$N$2:$N$1232,AA$2,'NBA Games 2025'!$A$2:$A$1232,"&lt;="&amp;$A32)</f>
        <v>2</v>
      </c>
      <c r="AB32" s="5">
        <f>COUNTIFS('NBA Games 2025'!$N$2:$N$1232,AB$2,'NBA Games 2025'!$A$2:$A$1232,"&lt;="&amp;$A32)</f>
        <v>2</v>
      </c>
      <c r="AC32" s="5">
        <f>COUNTIFS('NBA Games 2025'!$N$2:$N$1232,AC$2,'NBA Games 2025'!$A$2:$A$1232,"&lt;="&amp;$A32)</f>
        <v>10</v>
      </c>
      <c r="AD32" s="5">
        <f>COUNTIFS('NBA Games 2025'!$N$2:$N$1232,AD$2,'NBA Games 2025'!$A$2:$A$1232,"&lt;="&amp;$A32)</f>
        <v>6</v>
      </c>
      <c r="AE32" s="5">
        <f>COUNTIFS('NBA Games 2025'!$N$2:$N$1232,AE$2,'NBA Games 2025'!$A$2:$A$1232,"&lt;="&amp;$A32)</f>
        <v>6</v>
      </c>
    </row>
    <row r="33" spans="1:31" x14ac:dyDescent="0.35">
      <c r="A33" s="7">
        <v>45618</v>
      </c>
      <c r="B33" s="5">
        <f>COUNTIFS('NBA Games 2025'!$N$2:$N$1232,B$2,'NBA Games 2025'!$A$2:$A$1232,"&lt;="&amp;$A33)</f>
        <v>16</v>
      </c>
      <c r="C33" s="5">
        <f>COUNTIFS('NBA Games 2025'!$N$2:$N$1232,C$2,'NBA Games 2025'!$A$2:$A$1232,"&lt;="&amp;$A33)</f>
        <v>9</v>
      </c>
      <c r="D33" s="5">
        <f>COUNTIFS('NBA Games 2025'!$N$2:$N$1232,D$2,'NBA Games 2025'!$A$2:$A$1232,"&lt;="&amp;$A33)</f>
        <v>8</v>
      </c>
      <c r="E33" s="5">
        <f>COUNTIFS('NBA Games 2025'!$N$2:$N$1232,E$2,'NBA Games 2025'!$A$2:$A$1232,"&lt;="&amp;$A33)</f>
        <v>12</v>
      </c>
      <c r="F33" s="5">
        <f>COUNTIFS('NBA Games 2025'!$N$2:$N$1232,F$2,'NBA Games 2025'!$A$2:$A$1232,"&lt;="&amp;$A33)</f>
        <v>7</v>
      </c>
      <c r="G33" s="5">
        <f>COUNTIFS('NBA Games 2025'!$N$2:$N$1232,G$2,'NBA Games 2025'!$A$2:$A$1232,"&lt;="&amp;$A33)</f>
        <v>7</v>
      </c>
      <c r="H33" s="5">
        <f>COUNTIFS('NBA Games 2025'!$N$2:$N$1232,H$2,'NBA Games 2025'!$A$2:$A$1232,"&lt;="&amp;$A33)</f>
        <v>6</v>
      </c>
      <c r="I33" s="5">
        <f>COUNTIFS('NBA Games 2025'!$N$2:$N$1232,I$2,'NBA Games 2025'!$A$2:$A$1232,"&lt;="&amp;$A33)</f>
        <v>13</v>
      </c>
      <c r="J33" s="5">
        <f>COUNTIFS('NBA Games 2025'!$N$2:$N$1232,J$2,'NBA Games 2025'!$A$2:$A$1232,"&lt;="&amp;$A33)</f>
        <v>9</v>
      </c>
      <c r="K33" s="5">
        <f>COUNTIFS('NBA Games 2025'!$N$2:$N$1232,K$2,'NBA Games 2025'!$A$2:$A$1232,"&lt;="&amp;$A33)</f>
        <v>8</v>
      </c>
      <c r="L33" s="5">
        <f>COUNTIFS('NBA Games 2025'!$N$2:$N$1232,L$2,'NBA Games 2025'!$A$2:$A$1232,"&lt;="&amp;$A33)</f>
        <v>7</v>
      </c>
      <c r="M33" s="5">
        <f>COUNTIFS('NBA Games 2025'!$N$2:$N$1232,M$2,'NBA Games 2025'!$A$2:$A$1232,"&lt;="&amp;$A33)</f>
        <v>7</v>
      </c>
      <c r="N33" s="5">
        <f>COUNTIFS('NBA Games 2025'!$N$2:$N$1232,N$2,'NBA Games 2025'!$A$2:$A$1232,"&lt;="&amp;$A33)</f>
        <v>8</v>
      </c>
      <c r="O33" s="5">
        <f>COUNTIFS('NBA Games 2025'!$N$2:$N$1232,O$2,'NBA Games 2025'!$A$2:$A$1232,"&lt;="&amp;$A33)</f>
        <v>12</v>
      </c>
      <c r="P33" s="5">
        <f>COUNTIFS('NBA Games 2025'!$N$2:$N$1232,P$2,'NBA Games 2025'!$A$2:$A$1232,"&lt;="&amp;$A33)</f>
        <v>9</v>
      </c>
      <c r="Q33" s="5">
        <f>COUNTIFS('NBA Games 2025'!$N$2:$N$1232,Q$2,'NBA Games 2025'!$A$2:$A$1232,"&lt;="&amp;$A33)</f>
        <v>8</v>
      </c>
      <c r="R33" s="5">
        <f>COUNTIFS('NBA Games 2025'!$N$2:$N$1232,R$2,'NBA Games 2025'!$A$2:$A$1232,"&lt;="&amp;$A33)</f>
        <v>12</v>
      </c>
      <c r="S33" s="5">
        <f>COUNTIFS('NBA Games 2025'!$N$2:$N$1232,S$2,'NBA Games 2025'!$A$2:$A$1232,"&lt;="&amp;$A33)</f>
        <v>9</v>
      </c>
      <c r="T33" s="5">
        <f>COUNTIFS('NBA Games 2025'!$N$2:$N$1232,T$2,'NBA Games 2025'!$A$2:$A$1232,"&lt;="&amp;$A33)</f>
        <v>10</v>
      </c>
      <c r="U33" s="5">
        <f>COUNTIFS('NBA Games 2025'!$N$2:$N$1232,U$2,'NBA Games 2025'!$A$2:$A$1232,"&lt;="&amp;$A33)</f>
        <v>10</v>
      </c>
      <c r="V33" s="5">
        <f>COUNTIFS('NBA Games 2025'!$N$2:$N$1232,V$2,'NBA Games 2025'!$A$2:$A$1232,"&lt;="&amp;$A33)</f>
        <v>3</v>
      </c>
      <c r="W33" s="5">
        <f>COUNTIFS('NBA Games 2025'!$N$2:$N$1232,W$2,'NBA Games 2025'!$A$2:$A$1232,"&lt;="&amp;$A33)</f>
        <v>4</v>
      </c>
      <c r="X33" s="5">
        <f>COUNTIFS('NBA Games 2025'!$N$2:$N$1232,X$2,'NBA Games 2025'!$A$2:$A$1232,"&lt;="&amp;$A33)</f>
        <v>6</v>
      </c>
      <c r="Y33" s="5">
        <f>COUNTIFS('NBA Games 2025'!$N$2:$N$1232,Y$2,'NBA Games 2025'!$A$2:$A$1232,"&lt;="&amp;$A33)</f>
        <v>6</v>
      </c>
      <c r="Z33" s="5">
        <f>COUNTIFS('NBA Games 2025'!$N$2:$N$1232,Z$2,'NBA Games 2025'!$A$2:$A$1232,"&lt;="&amp;$A33)</f>
        <v>4</v>
      </c>
      <c r="AA33" s="5">
        <f>COUNTIFS('NBA Games 2025'!$N$2:$N$1232,AA$2,'NBA Games 2025'!$A$2:$A$1232,"&lt;="&amp;$A33)</f>
        <v>3</v>
      </c>
      <c r="AB33" s="5">
        <f>COUNTIFS('NBA Games 2025'!$N$2:$N$1232,AB$2,'NBA Games 2025'!$A$2:$A$1232,"&lt;="&amp;$A33)</f>
        <v>2</v>
      </c>
      <c r="AC33" s="5">
        <f>COUNTIFS('NBA Games 2025'!$N$2:$N$1232,AC$2,'NBA Games 2025'!$A$2:$A$1232,"&lt;="&amp;$A33)</f>
        <v>10</v>
      </c>
      <c r="AD33" s="5">
        <f>COUNTIFS('NBA Games 2025'!$N$2:$N$1232,AD$2,'NBA Games 2025'!$A$2:$A$1232,"&lt;="&amp;$A33)</f>
        <v>6</v>
      </c>
      <c r="AE33" s="5">
        <f>COUNTIFS('NBA Games 2025'!$N$2:$N$1232,AE$2,'NBA Games 2025'!$A$2:$A$1232,"&lt;="&amp;$A33)</f>
        <v>6</v>
      </c>
    </row>
    <row r="34" spans="1:31" x14ac:dyDescent="0.35">
      <c r="A34" s="7">
        <v>45619</v>
      </c>
      <c r="B34" s="5">
        <f>COUNTIFS('NBA Games 2025'!$N$2:$N$1232,B$2,'NBA Games 2025'!$A$2:$A$1232,"&lt;="&amp;$A34)</f>
        <v>16</v>
      </c>
      <c r="C34" s="5">
        <f>COUNTIFS('NBA Games 2025'!$N$2:$N$1232,C$2,'NBA Games 2025'!$A$2:$A$1232,"&lt;="&amp;$A34)</f>
        <v>10</v>
      </c>
      <c r="D34" s="5">
        <f>COUNTIFS('NBA Games 2025'!$N$2:$N$1232,D$2,'NBA Games 2025'!$A$2:$A$1232,"&lt;="&amp;$A34)</f>
        <v>9</v>
      </c>
      <c r="E34" s="5">
        <f>COUNTIFS('NBA Games 2025'!$N$2:$N$1232,E$2,'NBA Games 2025'!$A$2:$A$1232,"&lt;="&amp;$A34)</f>
        <v>12</v>
      </c>
      <c r="F34" s="5">
        <f>COUNTIFS('NBA Games 2025'!$N$2:$N$1232,F$2,'NBA Games 2025'!$A$2:$A$1232,"&lt;="&amp;$A34)</f>
        <v>7</v>
      </c>
      <c r="G34" s="5">
        <f>COUNTIFS('NBA Games 2025'!$N$2:$N$1232,G$2,'NBA Games 2025'!$A$2:$A$1232,"&lt;="&amp;$A34)</f>
        <v>7</v>
      </c>
      <c r="H34" s="5">
        <f>COUNTIFS('NBA Games 2025'!$N$2:$N$1232,H$2,'NBA Games 2025'!$A$2:$A$1232,"&lt;="&amp;$A34)</f>
        <v>6</v>
      </c>
      <c r="I34" s="5">
        <f>COUNTIFS('NBA Games 2025'!$N$2:$N$1232,I$2,'NBA Games 2025'!$A$2:$A$1232,"&lt;="&amp;$A34)</f>
        <v>13</v>
      </c>
      <c r="J34" s="5">
        <f>COUNTIFS('NBA Games 2025'!$N$2:$N$1232,J$2,'NBA Games 2025'!$A$2:$A$1232,"&lt;="&amp;$A34)</f>
        <v>9</v>
      </c>
      <c r="K34" s="5">
        <f>COUNTIFS('NBA Games 2025'!$N$2:$N$1232,K$2,'NBA Games 2025'!$A$2:$A$1232,"&lt;="&amp;$A34)</f>
        <v>8</v>
      </c>
      <c r="L34" s="5">
        <f>COUNTIFS('NBA Games 2025'!$N$2:$N$1232,L$2,'NBA Games 2025'!$A$2:$A$1232,"&lt;="&amp;$A34)</f>
        <v>8</v>
      </c>
      <c r="M34" s="5">
        <f>COUNTIFS('NBA Games 2025'!$N$2:$N$1232,M$2,'NBA Games 2025'!$A$2:$A$1232,"&lt;="&amp;$A34)</f>
        <v>7</v>
      </c>
      <c r="N34" s="5">
        <f>COUNTIFS('NBA Games 2025'!$N$2:$N$1232,N$2,'NBA Games 2025'!$A$2:$A$1232,"&lt;="&amp;$A34)</f>
        <v>8</v>
      </c>
      <c r="O34" s="5">
        <f>COUNTIFS('NBA Games 2025'!$N$2:$N$1232,O$2,'NBA Games 2025'!$A$2:$A$1232,"&lt;="&amp;$A34)</f>
        <v>12</v>
      </c>
      <c r="P34" s="5">
        <f>COUNTIFS('NBA Games 2025'!$N$2:$N$1232,P$2,'NBA Games 2025'!$A$2:$A$1232,"&lt;="&amp;$A34)</f>
        <v>9</v>
      </c>
      <c r="Q34" s="5">
        <f>COUNTIFS('NBA Games 2025'!$N$2:$N$1232,Q$2,'NBA Games 2025'!$A$2:$A$1232,"&lt;="&amp;$A34)</f>
        <v>9</v>
      </c>
      <c r="R34" s="5">
        <f>COUNTIFS('NBA Games 2025'!$N$2:$N$1232,R$2,'NBA Games 2025'!$A$2:$A$1232,"&lt;="&amp;$A34)</f>
        <v>12</v>
      </c>
      <c r="S34" s="5">
        <f>COUNTIFS('NBA Games 2025'!$N$2:$N$1232,S$2,'NBA Games 2025'!$A$2:$A$1232,"&lt;="&amp;$A34)</f>
        <v>9</v>
      </c>
      <c r="T34" s="5">
        <f>COUNTIFS('NBA Games 2025'!$N$2:$N$1232,T$2,'NBA Games 2025'!$A$2:$A$1232,"&lt;="&amp;$A34)</f>
        <v>10</v>
      </c>
      <c r="U34" s="5">
        <f>COUNTIFS('NBA Games 2025'!$N$2:$N$1232,U$2,'NBA Games 2025'!$A$2:$A$1232,"&lt;="&amp;$A34)</f>
        <v>10</v>
      </c>
      <c r="V34" s="5">
        <f>COUNTIFS('NBA Games 2025'!$N$2:$N$1232,V$2,'NBA Games 2025'!$A$2:$A$1232,"&lt;="&amp;$A34)</f>
        <v>4</v>
      </c>
      <c r="W34" s="5">
        <f>COUNTIFS('NBA Games 2025'!$N$2:$N$1232,W$2,'NBA Games 2025'!$A$2:$A$1232,"&lt;="&amp;$A34)</f>
        <v>4</v>
      </c>
      <c r="X34" s="5">
        <f>COUNTIFS('NBA Games 2025'!$N$2:$N$1232,X$2,'NBA Games 2025'!$A$2:$A$1232,"&lt;="&amp;$A34)</f>
        <v>7</v>
      </c>
      <c r="Y34" s="5">
        <f>COUNTIFS('NBA Games 2025'!$N$2:$N$1232,Y$2,'NBA Games 2025'!$A$2:$A$1232,"&lt;="&amp;$A34)</f>
        <v>6</v>
      </c>
      <c r="Z34" s="5">
        <f>COUNTIFS('NBA Games 2025'!$N$2:$N$1232,Z$2,'NBA Games 2025'!$A$2:$A$1232,"&lt;="&amp;$A34)</f>
        <v>4</v>
      </c>
      <c r="AA34" s="5">
        <f>COUNTIFS('NBA Games 2025'!$N$2:$N$1232,AA$2,'NBA Games 2025'!$A$2:$A$1232,"&lt;="&amp;$A34)</f>
        <v>3</v>
      </c>
      <c r="AB34" s="5">
        <f>COUNTIFS('NBA Games 2025'!$N$2:$N$1232,AB$2,'NBA Games 2025'!$A$2:$A$1232,"&lt;="&amp;$A34)</f>
        <v>2</v>
      </c>
      <c r="AC34" s="5">
        <f>COUNTIFS('NBA Games 2025'!$N$2:$N$1232,AC$2,'NBA Games 2025'!$A$2:$A$1232,"&lt;="&amp;$A34)</f>
        <v>11</v>
      </c>
      <c r="AD34" s="5">
        <f>COUNTIFS('NBA Games 2025'!$N$2:$N$1232,AD$2,'NBA Games 2025'!$A$2:$A$1232,"&lt;="&amp;$A34)</f>
        <v>6</v>
      </c>
      <c r="AE34" s="5">
        <f>COUNTIFS('NBA Games 2025'!$N$2:$N$1232,AE$2,'NBA Games 2025'!$A$2:$A$1232,"&lt;="&amp;$A34)</f>
        <v>6</v>
      </c>
    </row>
    <row r="35" spans="1:31" x14ac:dyDescent="0.35">
      <c r="A35" s="7">
        <v>45620</v>
      </c>
      <c r="B35" s="5">
        <f>COUNTIFS('NBA Games 2025'!$N$2:$N$1232,B$2,'NBA Games 2025'!$A$2:$A$1232,"&lt;="&amp;$A35)</f>
        <v>17</v>
      </c>
      <c r="C35" s="5">
        <f>COUNTIFS('NBA Games 2025'!$N$2:$N$1232,C$2,'NBA Games 2025'!$A$2:$A$1232,"&lt;="&amp;$A35)</f>
        <v>10</v>
      </c>
      <c r="D35" s="5">
        <f>COUNTIFS('NBA Games 2025'!$N$2:$N$1232,D$2,'NBA Games 2025'!$A$2:$A$1232,"&lt;="&amp;$A35)</f>
        <v>9</v>
      </c>
      <c r="E35" s="5">
        <f>COUNTIFS('NBA Games 2025'!$N$2:$N$1232,E$2,'NBA Games 2025'!$A$2:$A$1232,"&lt;="&amp;$A35)</f>
        <v>12</v>
      </c>
      <c r="F35" s="5">
        <f>COUNTIFS('NBA Games 2025'!$N$2:$N$1232,F$2,'NBA Games 2025'!$A$2:$A$1232,"&lt;="&amp;$A35)</f>
        <v>7</v>
      </c>
      <c r="G35" s="5">
        <f>COUNTIFS('NBA Games 2025'!$N$2:$N$1232,G$2,'NBA Games 2025'!$A$2:$A$1232,"&lt;="&amp;$A35)</f>
        <v>7</v>
      </c>
      <c r="H35" s="5">
        <f>COUNTIFS('NBA Games 2025'!$N$2:$N$1232,H$2,'NBA Games 2025'!$A$2:$A$1232,"&lt;="&amp;$A35)</f>
        <v>7</v>
      </c>
      <c r="I35" s="5">
        <f>COUNTIFS('NBA Games 2025'!$N$2:$N$1232,I$2,'NBA Games 2025'!$A$2:$A$1232,"&lt;="&amp;$A35)</f>
        <v>14</v>
      </c>
      <c r="J35" s="5">
        <f>COUNTIFS('NBA Games 2025'!$N$2:$N$1232,J$2,'NBA Games 2025'!$A$2:$A$1232,"&lt;="&amp;$A35)</f>
        <v>9</v>
      </c>
      <c r="K35" s="5">
        <f>COUNTIFS('NBA Games 2025'!$N$2:$N$1232,K$2,'NBA Games 2025'!$A$2:$A$1232,"&lt;="&amp;$A35)</f>
        <v>8</v>
      </c>
      <c r="L35" s="5">
        <f>COUNTIFS('NBA Games 2025'!$N$2:$N$1232,L$2,'NBA Games 2025'!$A$2:$A$1232,"&lt;="&amp;$A35)</f>
        <v>8</v>
      </c>
      <c r="M35" s="5">
        <f>COUNTIFS('NBA Games 2025'!$N$2:$N$1232,M$2,'NBA Games 2025'!$A$2:$A$1232,"&lt;="&amp;$A35)</f>
        <v>7</v>
      </c>
      <c r="N35" s="5">
        <f>COUNTIFS('NBA Games 2025'!$N$2:$N$1232,N$2,'NBA Games 2025'!$A$2:$A$1232,"&lt;="&amp;$A35)</f>
        <v>8</v>
      </c>
      <c r="O35" s="5">
        <f>COUNTIFS('NBA Games 2025'!$N$2:$N$1232,O$2,'NBA Games 2025'!$A$2:$A$1232,"&lt;="&amp;$A35)</f>
        <v>12</v>
      </c>
      <c r="P35" s="5">
        <f>COUNTIFS('NBA Games 2025'!$N$2:$N$1232,P$2,'NBA Games 2025'!$A$2:$A$1232,"&lt;="&amp;$A35)</f>
        <v>9</v>
      </c>
      <c r="Q35" s="5">
        <f>COUNTIFS('NBA Games 2025'!$N$2:$N$1232,Q$2,'NBA Games 2025'!$A$2:$A$1232,"&lt;="&amp;$A35)</f>
        <v>9</v>
      </c>
      <c r="R35" s="5">
        <f>COUNTIFS('NBA Games 2025'!$N$2:$N$1232,R$2,'NBA Games 2025'!$A$2:$A$1232,"&lt;="&amp;$A35)</f>
        <v>12</v>
      </c>
      <c r="S35" s="5">
        <f>COUNTIFS('NBA Games 2025'!$N$2:$N$1232,S$2,'NBA Games 2025'!$A$2:$A$1232,"&lt;="&amp;$A35)</f>
        <v>9</v>
      </c>
      <c r="T35" s="5">
        <f>COUNTIFS('NBA Games 2025'!$N$2:$N$1232,T$2,'NBA Games 2025'!$A$2:$A$1232,"&lt;="&amp;$A35)</f>
        <v>10</v>
      </c>
      <c r="U35" s="5">
        <f>COUNTIFS('NBA Games 2025'!$N$2:$N$1232,U$2,'NBA Games 2025'!$A$2:$A$1232,"&lt;="&amp;$A35)</f>
        <v>11</v>
      </c>
      <c r="V35" s="5">
        <f>COUNTIFS('NBA Games 2025'!$N$2:$N$1232,V$2,'NBA Games 2025'!$A$2:$A$1232,"&lt;="&amp;$A35)</f>
        <v>4</v>
      </c>
      <c r="W35" s="5">
        <f>COUNTIFS('NBA Games 2025'!$N$2:$N$1232,W$2,'NBA Games 2025'!$A$2:$A$1232,"&lt;="&amp;$A35)</f>
        <v>4</v>
      </c>
      <c r="X35" s="5">
        <f>COUNTIFS('NBA Games 2025'!$N$2:$N$1232,X$2,'NBA Games 2025'!$A$2:$A$1232,"&lt;="&amp;$A35)</f>
        <v>7</v>
      </c>
      <c r="Y35" s="5">
        <f>COUNTIFS('NBA Games 2025'!$N$2:$N$1232,Y$2,'NBA Games 2025'!$A$2:$A$1232,"&lt;="&amp;$A35)</f>
        <v>7</v>
      </c>
      <c r="Z35" s="5">
        <f>COUNTIFS('NBA Games 2025'!$N$2:$N$1232,Z$2,'NBA Games 2025'!$A$2:$A$1232,"&lt;="&amp;$A35)</f>
        <v>4</v>
      </c>
      <c r="AA35" s="5">
        <f>COUNTIFS('NBA Games 2025'!$N$2:$N$1232,AA$2,'NBA Games 2025'!$A$2:$A$1232,"&lt;="&amp;$A35)</f>
        <v>3</v>
      </c>
      <c r="AB35" s="5">
        <f>COUNTIFS('NBA Games 2025'!$N$2:$N$1232,AB$2,'NBA Games 2025'!$A$2:$A$1232,"&lt;="&amp;$A35)</f>
        <v>2</v>
      </c>
      <c r="AC35" s="5">
        <f>COUNTIFS('NBA Games 2025'!$N$2:$N$1232,AC$2,'NBA Games 2025'!$A$2:$A$1232,"&lt;="&amp;$A35)</f>
        <v>11</v>
      </c>
      <c r="AD35" s="5">
        <f>COUNTIFS('NBA Games 2025'!$N$2:$N$1232,AD$2,'NBA Games 2025'!$A$2:$A$1232,"&lt;="&amp;$A35)</f>
        <v>6</v>
      </c>
      <c r="AE35" s="5">
        <f>COUNTIFS('NBA Games 2025'!$N$2:$N$1232,AE$2,'NBA Games 2025'!$A$2:$A$1232,"&lt;="&amp;$A35)</f>
        <v>7</v>
      </c>
    </row>
    <row r="36" spans="1:31" x14ac:dyDescent="0.35">
      <c r="A36" s="7">
        <v>45621</v>
      </c>
      <c r="B36" s="5">
        <f>COUNTIFS('NBA Games 2025'!$N$2:$N$1232,B$2,'NBA Games 2025'!$A$2:$A$1232,"&lt;="&amp;$A36)</f>
        <v>17</v>
      </c>
      <c r="C36" s="5">
        <f>COUNTIFS('NBA Games 2025'!$N$2:$N$1232,C$2,'NBA Games 2025'!$A$2:$A$1232,"&lt;="&amp;$A36)</f>
        <v>11</v>
      </c>
      <c r="D36" s="5">
        <f>COUNTIFS('NBA Games 2025'!$N$2:$N$1232,D$2,'NBA Games 2025'!$A$2:$A$1232,"&lt;="&amp;$A36)</f>
        <v>9</v>
      </c>
      <c r="E36" s="5">
        <f>COUNTIFS('NBA Games 2025'!$N$2:$N$1232,E$2,'NBA Games 2025'!$A$2:$A$1232,"&lt;="&amp;$A36)</f>
        <v>13</v>
      </c>
      <c r="F36" s="5">
        <f>COUNTIFS('NBA Games 2025'!$N$2:$N$1232,F$2,'NBA Games 2025'!$A$2:$A$1232,"&lt;="&amp;$A36)</f>
        <v>7</v>
      </c>
      <c r="G36" s="5">
        <f>COUNTIFS('NBA Games 2025'!$N$2:$N$1232,G$2,'NBA Games 2025'!$A$2:$A$1232,"&lt;="&amp;$A36)</f>
        <v>7</v>
      </c>
      <c r="H36" s="5">
        <f>COUNTIFS('NBA Games 2025'!$N$2:$N$1232,H$2,'NBA Games 2025'!$A$2:$A$1232,"&lt;="&amp;$A36)</f>
        <v>8</v>
      </c>
      <c r="I36" s="5">
        <f>COUNTIFS('NBA Games 2025'!$N$2:$N$1232,I$2,'NBA Games 2025'!$A$2:$A$1232,"&lt;="&amp;$A36)</f>
        <v>15</v>
      </c>
      <c r="J36" s="5">
        <f>COUNTIFS('NBA Games 2025'!$N$2:$N$1232,J$2,'NBA Games 2025'!$A$2:$A$1232,"&lt;="&amp;$A36)</f>
        <v>10</v>
      </c>
      <c r="K36" s="5">
        <f>COUNTIFS('NBA Games 2025'!$N$2:$N$1232,K$2,'NBA Games 2025'!$A$2:$A$1232,"&lt;="&amp;$A36)</f>
        <v>8</v>
      </c>
      <c r="L36" s="5">
        <f>COUNTIFS('NBA Games 2025'!$N$2:$N$1232,L$2,'NBA Games 2025'!$A$2:$A$1232,"&lt;="&amp;$A36)</f>
        <v>8</v>
      </c>
      <c r="M36" s="5">
        <f>COUNTIFS('NBA Games 2025'!$N$2:$N$1232,M$2,'NBA Games 2025'!$A$2:$A$1232,"&lt;="&amp;$A36)</f>
        <v>8</v>
      </c>
      <c r="N36" s="5">
        <f>COUNTIFS('NBA Games 2025'!$N$2:$N$1232,N$2,'NBA Games 2025'!$A$2:$A$1232,"&lt;="&amp;$A36)</f>
        <v>8</v>
      </c>
      <c r="O36" s="5">
        <f>COUNTIFS('NBA Games 2025'!$N$2:$N$1232,O$2,'NBA Games 2025'!$A$2:$A$1232,"&lt;="&amp;$A36)</f>
        <v>12</v>
      </c>
      <c r="P36" s="5">
        <f>COUNTIFS('NBA Games 2025'!$N$2:$N$1232,P$2,'NBA Games 2025'!$A$2:$A$1232,"&lt;="&amp;$A36)</f>
        <v>10</v>
      </c>
      <c r="Q36" s="5">
        <f>COUNTIFS('NBA Games 2025'!$N$2:$N$1232,Q$2,'NBA Games 2025'!$A$2:$A$1232,"&lt;="&amp;$A36)</f>
        <v>9</v>
      </c>
      <c r="R36" s="5">
        <f>COUNTIFS('NBA Games 2025'!$N$2:$N$1232,R$2,'NBA Games 2025'!$A$2:$A$1232,"&lt;="&amp;$A36)</f>
        <v>12</v>
      </c>
      <c r="S36" s="5">
        <f>COUNTIFS('NBA Games 2025'!$N$2:$N$1232,S$2,'NBA Games 2025'!$A$2:$A$1232,"&lt;="&amp;$A36)</f>
        <v>9</v>
      </c>
      <c r="T36" s="5">
        <f>COUNTIFS('NBA Games 2025'!$N$2:$N$1232,T$2,'NBA Games 2025'!$A$2:$A$1232,"&lt;="&amp;$A36)</f>
        <v>10</v>
      </c>
      <c r="U36" s="5">
        <f>COUNTIFS('NBA Games 2025'!$N$2:$N$1232,U$2,'NBA Games 2025'!$A$2:$A$1232,"&lt;="&amp;$A36)</f>
        <v>11</v>
      </c>
      <c r="V36" s="5">
        <f>COUNTIFS('NBA Games 2025'!$N$2:$N$1232,V$2,'NBA Games 2025'!$A$2:$A$1232,"&lt;="&amp;$A36)</f>
        <v>4</v>
      </c>
      <c r="W36" s="5">
        <f>COUNTIFS('NBA Games 2025'!$N$2:$N$1232,W$2,'NBA Games 2025'!$A$2:$A$1232,"&lt;="&amp;$A36)</f>
        <v>4</v>
      </c>
      <c r="X36" s="5">
        <f>COUNTIFS('NBA Games 2025'!$N$2:$N$1232,X$2,'NBA Games 2025'!$A$2:$A$1232,"&lt;="&amp;$A36)</f>
        <v>7</v>
      </c>
      <c r="Y36" s="5">
        <f>COUNTIFS('NBA Games 2025'!$N$2:$N$1232,Y$2,'NBA Games 2025'!$A$2:$A$1232,"&lt;="&amp;$A36)</f>
        <v>7</v>
      </c>
      <c r="Z36" s="5">
        <f>COUNTIFS('NBA Games 2025'!$N$2:$N$1232,Z$2,'NBA Games 2025'!$A$2:$A$1232,"&lt;="&amp;$A36)</f>
        <v>4</v>
      </c>
      <c r="AA36" s="5">
        <f>COUNTIFS('NBA Games 2025'!$N$2:$N$1232,AA$2,'NBA Games 2025'!$A$2:$A$1232,"&lt;="&amp;$A36)</f>
        <v>3</v>
      </c>
      <c r="AB36" s="5">
        <f>COUNTIFS('NBA Games 2025'!$N$2:$N$1232,AB$2,'NBA Games 2025'!$A$2:$A$1232,"&lt;="&amp;$A36)</f>
        <v>2</v>
      </c>
      <c r="AC36" s="5">
        <f>COUNTIFS('NBA Games 2025'!$N$2:$N$1232,AC$2,'NBA Games 2025'!$A$2:$A$1232,"&lt;="&amp;$A36)</f>
        <v>12</v>
      </c>
      <c r="AD36" s="5">
        <f>COUNTIFS('NBA Games 2025'!$N$2:$N$1232,AD$2,'NBA Games 2025'!$A$2:$A$1232,"&lt;="&amp;$A36)</f>
        <v>6</v>
      </c>
      <c r="AE36" s="5">
        <f>COUNTIFS('NBA Games 2025'!$N$2:$N$1232,AE$2,'NBA Games 2025'!$A$2:$A$1232,"&lt;="&amp;$A36)</f>
        <v>8</v>
      </c>
    </row>
    <row r="37" spans="1:31" x14ac:dyDescent="0.35">
      <c r="A37" s="7">
        <v>45622</v>
      </c>
      <c r="B37" s="5">
        <f>COUNTIFS('NBA Games 2025'!$N$2:$N$1232,B$2,'NBA Games 2025'!$A$2:$A$1232,"&lt;="&amp;$A37)</f>
        <v>17</v>
      </c>
      <c r="C37" s="5">
        <f>COUNTIFS('NBA Games 2025'!$N$2:$N$1232,C$2,'NBA Games 2025'!$A$2:$A$1232,"&lt;="&amp;$A37)</f>
        <v>11</v>
      </c>
      <c r="D37" s="5">
        <f>COUNTIFS('NBA Games 2025'!$N$2:$N$1232,D$2,'NBA Games 2025'!$A$2:$A$1232,"&lt;="&amp;$A37)</f>
        <v>9</v>
      </c>
      <c r="E37" s="5">
        <f>COUNTIFS('NBA Games 2025'!$N$2:$N$1232,E$2,'NBA Games 2025'!$A$2:$A$1232,"&lt;="&amp;$A37)</f>
        <v>13</v>
      </c>
      <c r="F37" s="5">
        <f>COUNTIFS('NBA Games 2025'!$N$2:$N$1232,F$2,'NBA Games 2025'!$A$2:$A$1232,"&lt;="&amp;$A37)</f>
        <v>7</v>
      </c>
      <c r="G37" s="5">
        <f>COUNTIFS('NBA Games 2025'!$N$2:$N$1232,G$2,'NBA Games 2025'!$A$2:$A$1232,"&lt;="&amp;$A37)</f>
        <v>8</v>
      </c>
      <c r="H37" s="5">
        <f>COUNTIFS('NBA Games 2025'!$N$2:$N$1232,H$2,'NBA Games 2025'!$A$2:$A$1232,"&lt;="&amp;$A37)</f>
        <v>8</v>
      </c>
      <c r="I37" s="5">
        <f>COUNTIFS('NBA Games 2025'!$N$2:$N$1232,I$2,'NBA Games 2025'!$A$2:$A$1232,"&lt;="&amp;$A37)</f>
        <v>15</v>
      </c>
      <c r="J37" s="5">
        <f>COUNTIFS('NBA Games 2025'!$N$2:$N$1232,J$2,'NBA Games 2025'!$A$2:$A$1232,"&lt;="&amp;$A37)</f>
        <v>10</v>
      </c>
      <c r="K37" s="5">
        <f>COUNTIFS('NBA Games 2025'!$N$2:$N$1232,K$2,'NBA Games 2025'!$A$2:$A$1232,"&lt;="&amp;$A37)</f>
        <v>8</v>
      </c>
      <c r="L37" s="5">
        <f>COUNTIFS('NBA Games 2025'!$N$2:$N$1232,L$2,'NBA Games 2025'!$A$2:$A$1232,"&lt;="&amp;$A37)</f>
        <v>9</v>
      </c>
      <c r="M37" s="5">
        <f>COUNTIFS('NBA Games 2025'!$N$2:$N$1232,M$2,'NBA Games 2025'!$A$2:$A$1232,"&lt;="&amp;$A37)</f>
        <v>8</v>
      </c>
      <c r="N37" s="5">
        <f>COUNTIFS('NBA Games 2025'!$N$2:$N$1232,N$2,'NBA Games 2025'!$A$2:$A$1232,"&lt;="&amp;$A37)</f>
        <v>8</v>
      </c>
      <c r="O37" s="5">
        <f>COUNTIFS('NBA Games 2025'!$N$2:$N$1232,O$2,'NBA Games 2025'!$A$2:$A$1232,"&lt;="&amp;$A37)</f>
        <v>13</v>
      </c>
      <c r="P37" s="5">
        <f>COUNTIFS('NBA Games 2025'!$N$2:$N$1232,P$2,'NBA Games 2025'!$A$2:$A$1232,"&lt;="&amp;$A37)</f>
        <v>10</v>
      </c>
      <c r="Q37" s="5">
        <f>COUNTIFS('NBA Games 2025'!$N$2:$N$1232,Q$2,'NBA Games 2025'!$A$2:$A$1232,"&lt;="&amp;$A37)</f>
        <v>10</v>
      </c>
      <c r="R37" s="5">
        <f>COUNTIFS('NBA Games 2025'!$N$2:$N$1232,R$2,'NBA Games 2025'!$A$2:$A$1232,"&lt;="&amp;$A37)</f>
        <v>12</v>
      </c>
      <c r="S37" s="5">
        <f>COUNTIFS('NBA Games 2025'!$N$2:$N$1232,S$2,'NBA Games 2025'!$A$2:$A$1232,"&lt;="&amp;$A37)</f>
        <v>10</v>
      </c>
      <c r="T37" s="5">
        <f>COUNTIFS('NBA Games 2025'!$N$2:$N$1232,T$2,'NBA Games 2025'!$A$2:$A$1232,"&lt;="&amp;$A37)</f>
        <v>10</v>
      </c>
      <c r="U37" s="5">
        <f>COUNTIFS('NBA Games 2025'!$N$2:$N$1232,U$2,'NBA Games 2025'!$A$2:$A$1232,"&lt;="&amp;$A37)</f>
        <v>11</v>
      </c>
      <c r="V37" s="5">
        <f>COUNTIFS('NBA Games 2025'!$N$2:$N$1232,V$2,'NBA Games 2025'!$A$2:$A$1232,"&lt;="&amp;$A37)</f>
        <v>4</v>
      </c>
      <c r="W37" s="5">
        <f>COUNTIFS('NBA Games 2025'!$N$2:$N$1232,W$2,'NBA Games 2025'!$A$2:$A$1232,"&lt;="&amp;$A37)</f>
        <v>4</v>
      </c>
      <c r="X37" s="5">
        <f>COUNTIFS('NBA Games 2025'!$N$2:$N$1232,X$2,'NBA Games 2025'!$A$2:$A$1232,"&lt;="&amp;$A37)</f>
        <v>7</v>
      </c>
      <c r="Y37" s="5">
        <f>COUNTIFS('NBA Games 2025'!$N$2:$N$1232,Y$2,'NBA Games 2025'!$A$2:$A$1232,"&lt;="&amp;$A37)</f>
        <v>7</v>
      </c>
      <c r="Z37" s="5">
        <f>COUNTIFS('NBA Games 2025'!$N$2:$N$1232,Z$2,'NBA Games 2025'!$A$2:$A$1232,"&lt;="&amp;$A37)</f>
        <v>4</v>
      </c>
      <c r="AA37" s="5">
        <f>COUNTIFS('NBA Games 2025'!$N$2:$N$1232,AA$2,'NBA Games 2025'!$A$2:$A$1232,"&lt;="&amp;$A37)</f>
        <v>3</v>
      </c>
      <c r="AB37" s="5">
        <f>COUNTIFS('NBA Games 2025'!$N$2:$N$1232,AB$2,'NBA Games 2025'!$A$2:$A$1232,"&lt;="&amp;$A37)</f>
        <v>2</v>
      </c>
      <c r="AC37" s="5">
        <f>COUNTIFS('NBA Games 2025'!$N$2:$N$1232,AC$2,'NBA Games 2025'!$A$2:$A$1232,"&lt;="&amp;$A37)</f>
        <v>12</v>
      </c>
      <c r="AD37" s="5">
        <f>COUNTIFS('NBA Games 2025'!$N$2:$N$1232,AD$2,'NBA Games 2025'!$A$2:$A$1232,"&lt;="&amp;$A37)</f>
        <v>6</v>
      </c>
      <c r="AE37" s="5">
        <f>COUNTIFS('NBA Games 2025'!$N$2:$N$1232,AE$2,'NBA Games 2025'!$A$2:$A$1232,"&lt;="&amp;$A37)</f>
        <v>8</v>
      </c>
    </row>
    <row r="38" spans="1:31" x14ac:dyDescent="0.35">
      <c r="A38" s="7">
        <v>45623</v>
      </c>
      <c r="B38" s="5">
        <f>COUNTIFS('NBA Games 2025'!$N$2:$N$1232,B$2,'NBA Games 2025'!$A$2:$A$1232,"&lt;="&amp;$A38)</f>
        <v>17</v>
      </c>
      <c r="C38" s="5">
        <f>COUNTIFS('NBA Games 2025'!$N$2:$N$1232,C$2,'NBA Games 2025'!$A$2:$A$1232,"&lt;="&amp;$A38)</f>
        <v>12</v>
      </c>
      <c r="D38" s="5">
        <f>COUNTIFS('NBA Games 2025'!$N$2:$N$1232,D$2,'NBA Games 2025'!$A$2:$A$1232,"&lt;="&amp;$A38)</f>
        <v>10</v>
      </c>
      <c r="E38" s="5">
        <f>COUNTIFS('NBA Games 2025'!$N$2:$N$1232,E$2,'NBA Games 2025'!$A$2:$A$1232,"&lt;="&amp;$A38)</f>
        <v>14</v>
      </c>
      <c r="F38" s="5">
        <f>COUNTIFS('NBA Games 2025'!$N$2:$N$1232,F$2,'NBA Games 2025'!$A$2:$A$1232,"&lt;="&amp;$A38)</f>
        <v>8</v>
      </c>
      <c r="G38" s="5">
        <f>COUNTIFS('NBA Games 2025'!$N$2:$N$1232,G$2,'NBA Games 2025'!$A$2:$A$1232,"&lt;="&amp;$A38)</f>
        <v>8</v>
      </c>
      <c r="H38" s="5">
        <f>COUNTIFS('NBA Games 2025'!$N$2:$N$1232,H$2,'NBA Games 2025'!$A$2:$A$1232,"&lt;="&amp;$A38)</f>
        <v>9</v>
      </c>
      <c r="I38" s="5">
        <f>COUNTIFS('NBA Games 2025'!$N$2:$N$1232,I$2,'NBA Games 2025'!$A$2:$A$1232,"&lt;="&amp;$A38)</f>
        <v>15</v>
      </c>
      <c r="J38" s="5">
        <f>COUNTIFS('NBA Games 2025'!$N$2:$N$1232,J$2,'NBA Games 2025'!$A$2:$A$1232,"&lt;="&amp;$A38)</f>
        <v>10</v>
      </c>
      <c r="K38" s="5">
        <f>COUNTIFS('NBA Games 2025'!$N$2:$N$1232,K$2,'NBA Games 2025'!$A$2:$A$1232,"&lt;="&amp;$A38)</f>
        <v>9</v>
      </c>
      <c r="L38" s="5">
        <f>COUNTIFS('NBA Games 2025'!$N$2:$N$1232,L$2,'NBA Games 2025'!$A$2:$A$1232,"&lt;="&amp;$A38)</f>
        <v>9</v>
      </c>
      <c r="M38" s="5">
        <f>COUNTIFS('NBA Games 2025'!$N$2:$N$1232,M$2,'NBA Games 2025'!$A$2:$A$1232,"&lt;="&amp;$A38)</f>
        <v>8</v>
      </c>
      <c r="N38" s="5">
        <f>COUNTIFS('NBA Games 2025'!$N$2:$N$1232,N$2,'NBA Games 2025'!$A$2:$A$1232,"&lt;="&amp;$A38)</f>
        <v>8</v>
      </c>
      <c r="O38" s="5">
        <f>COUNTIFS('NBA Games 2025'!$N$2:$N$1232,O$2,'NBA Games 2025'!$A$2:$A$1232,"&lt;="&amp;$A38)</f>
        <v>14</v>
      </c>
      <c r="P38" s="5">
        <f>COUNTIFS('NBA Games 2025'!$N$2:$N$1232,P$2,'NBA Games 2025'!$A$2:$A$1232,"&lt;="&amp;$A38)</f>
        <v>11</v>
      </c>
      <c r="Q38" s="5">
        <f>COUNTIFS('NBA Games 2025'!$N$2:$N$1232,Q$2,'NBA Games 2025'!$A$2:$A$1232,"&lt;="&amp;$A38)</f>
        <v>10</v>
      </c>
      <c r="R38" s="5">
        <f>COUNTIFS('NBA Games 2025'!$N$2:$N$1232,R$2,'NBA Games 2025'!$A$2:$A$1232,"&lt;="&amp;$A38)</f>
        <v>12</v>
      </c>
      <c r="S38" s="5">
        <f>COUNTIFS('NBA Games 2025'!$N$2:$N$1232,S$2,'NBA Games 2025'!$A$2:$A$1232,"&lt;="&amp;$A38)</f>
        <v>10</v>
      </c>
      <c r="T38" s="5">
        <f>COUNTIFS('NBA Games 2025'!$N$2:$N$1232,T$2,'NBA Games 2025'!$A$2:$A$1232,"&lt;="&amp;$A38)</f>
        <v>11</v>
      </c>
      <c r="U38" s="5">
        <f>COUNTIFS('NBA Games 2025'!$N$2:$N$1232,U$2,'NBA Games 2025'!$A$2:$A$1232,"&lt;="&amp;$A38)</f>
        <v>12</v>
      </c>
      <c r="V38" s="5">
        <f>COUNTIFS('NBA Games 2025'!$N$2:$N$1232,V$2,'NBA Games 2025'!$A$2:$A$1232,"&lt;="&amp;$A38)</f>
        <v>4</v>
      </c>
      <c r="W38" s="5">
        <f>COUNTIFS('NBA Games 2025'!$N$2:$N$1232,W$2,'NBA Games 2025'!$A$2:$A$1232,"&lt;="&amp;$A38)</f>
        <v>5</v>
      </c>
      <c r="X38" s="5">
        <f>COUNTIFS('NBA Games 2025'!$N$2:$N$1232,X$2,'NBA Games 2025'!$A$2:$A$1232,"&lt;="&amp;$A38)</f>
        <v>7</v>
      </c>
      <c r="Y38" s="5">
        <f>COUNTIFS('NBA Games 2025'!$N$2:$N$1232,Y$2,'NBA Games 2025'!$A$2:$A$1232,"&lt;="&amp;$A38)</f>
        <v>8</v>
      </c>
      <c r="Z38" s="5">
        <f>COUNTIFS('NBA Games 2025'!$N$2:$N$1232,Z$2,'NBA Games 2025'!$A$2:$A$1232,"&lt;="&amp;$A38)</f>
        <v>4</v>
      </c>
      <c r="AA38" s="5">
        <f>COUNTIFS('NBA Games 2025'!$N$2:$N$1232,AA$2,'NBA Games 2025'!$A$2:$A$1232,"&lt;="&amp;$A38)</f>
        <v>3</v>
      </c>
      <c r="AB38" s="5">
        <f>COUNTIFS('NBA Games 2025'!$N$2:$N$1232,AB$2,'NBA Games 2025'!$A$2:$A$1232,"&lt;="&amp;$A38)</f>
        <v>2</v>
      </c>
      <c r="AC38" s="5">
        <f>COUNTIFS('NBA Games 2025'!$N$2:$N$1232,AC$2,'NBA Games 2025'!$A$2:$A$1232,"&lt;="&amp;$A38)</f>
        <v>13</v>
      </c>
      <c r="AD38" s="5">
        <f>COUNTIFS('NBA Games 2025'!$N$2:$N$1232,AD$2,'NBA Games 2025'!$A$2:$A$1232,"&lt;="&amp;$A38)</f>
        <v>6</v>
      </c>
      <c r="AE38" s="5">
        <f>COUNTIFS('NBA Games 2025'!$N$2:$N$1232,AE$2,'NBA Games 2025'!$A$2:$A$1232,"&lt;="&amp;$A38)</f>
        <v>9</v>
      </c>
    </row>
    <row r="39" spans="1:31" x14ac:dyDescent="0.35">
      <c r="A39" s="7">
        <v>45625</v>
      </c>
      <c r="B39" s="5">
        <f>COUNTIFS('NBA Games 2025'!$N$2:$N$1232,B$2,'NBA Games 2025'!$A$2:$A$1232,"&lt;="&amp;$A39)</f>
        <v>17</v>
      </c>
      <c r="C39" s="5">
        <f>COUNTIFS('NBA Games 2025'!$N$2:$N$1232,C$2,'NBA Games 2025'!$A$2:$A$1232,"&lt;="&amp;$A39)</f>
        <v>13</v>
      </c>
      <c r="D39" s="5">
        <f>COUNTIFS('NBA Games 2025'!$N$2:$N$1232,D$2,'NBA Games 2025'!$A$2:$A$1232,"&lt;="&amp;$A39)</f>
        <v>10</v>
      </c>
      <c r="E39" s="5">
        <f>COUNTIFS('NBA Games 2025'!$N$2:$N$1232,E$2,'NBA Games 2025'!$A$2:$A$1232,"&lt;="&amp;$A39)</f>
        <v>15</v>
      </c>
      <c r="F39" s="5">
        <f>COUNTIFS('NBA Games 2025'!$N$2:$N$1232,F$2,'NBA Games 2025'!$A$2:$A$1232,"&lt;="&amp;$A39)</f>
        <v>9</v>
      </c>
      <c r="G39" s="5">
        <f>COUNTIFS('NBA Games 2025'!$N$2:$N$1232,G$2,'NBA Games 2025'!$A$2:$A$1232,"&lt;="&amp;$A39)</f>
        <v>8</v>
      </c>
      <c r="H39" s="5">
        <f>COUNTIFS('NBA Games 2025'!$N$2:$N$1232,H$2,'NBA Games 2025'!$A$2:$A$1232,"&lt;="&amp;$A39)</f>
        <v>9</v>
      </c>
      <c r="I39" s="5">
        <f>COUNTIFS('NBA Games 2025'!$N$2:$N$1232,I$2,'NBA Games 2025'!$A$2:$A$1232,"&lt;="&amp;$A39)</f>
        <v>16</v>
      </c>
      <c r="J39" s="5">
        <f>COUNTIFS('NBA Games 2025'!$N$2:$N$1232,J$2,'NBA Games 2025'!$A$2:$A$1232,"&lt;="&amp;$A39)</f>
        <v>11</v>
      </c>
      <c r="K39" s="5">
        <f>COUNTIFS('NBA Games 2025'!$N$2:$N$1232,K$2,'NBA Games 2025'!$A$2:$A$1232,"&lt;="&amp;$A39)</f>
        <v>9</v>
      </c>
      <c r="L39" s="5">
        <f>COUNTIFS('NBA Games 2025'!$N$2:$N$1232,L$2,'NBA Games 2025'!$A$2:$A$1232,"&lt;="&amp;$A39)</f>
        <v>9</v>
      </c>
      <c r="M39" s="5">
        <f>COUNTIFS('NBA Games 2025'!$N$2:$N$1232,M$2,'NBA Games 2025'!$A$2:$A$1232,"&lt;="&amp;$A39)</f>
        <v>9</v>
      </c>
      <c r="N39" s="5">
        <f>COUNTIFS('NBA Games 2025'!$N$2:$N$1232,N$2,'NBA Games 2025'!$A$2:$A$1232,"&lt;="&amp;$A39)</f>
        <v>9</v>
      </c>
      <c r="O39" s="5">
        <f>COUNTIFS('NBA Games 2025'!$N$2:$N$1232,O$2,'NBA Games 2025'!$A$2:$A$1232,"&lt;="&amp;$A39)</f>
        <v>14</v>
      </c>
      <c r="P39" s="5">
        <f>COUNTIFS('NBA Games 2025'!$N$2:$N$1232,P$2,'NBA Games 2025'!$A$2:$A$1232,"&lt;="&amp;$A39)</f>
        <v>11</v>
      </c>
      <c r="Q39" s="5">
        <f>COUNTIFS('NBA Games 2025'!$N$2:$N$1232,Q$2,'NBA Games 2025'!$A$2:$A$1232,"&lt;="&amp;$A39)</f>
        <v>10</v>
      </c>
      <c r="R39" s="5">
        <f>COUNTIFS('NBA Games 2025'!$N$2:$N$1232,R$2,'NBA Games 2025'!$A$2:$A$1232,"&lt;="&amp;$A39)</f>
        <v>12</v>
      </c>
      <c r="S39" s="5">
        <f>COUNTIFS('NBA Games 2025'!$N$2:$N$1232,S$2,'NBA Games 2025'!$A$2:$A$1232,"&lt;="&amp;$A39)</f>
        <v>10</v>
      </c>
      <c r="T39" s="5">
        <f>COUNTIFS('NBA Games 2025'!$N$2:$N$1232,T$2,'NBA Games 2025'!$A$2:$A$1232,"&lt;="&amp;$A39)</f>
        <v>11</v>
      </c>
      <c r="U39" s="5">
        <f>COUNTIFS('NBA Games 2025'!$N$2:$N$1232,U$2,'NBA Games 2025'!$A$2:$A$1232,"&lt;="&amp;$A39)</f>
        <v>12</v>
      </c>
      <c r="V39" s="5">
        <f>COUNTIFS('NBA Games 2025'!$N$2:$N$1232,V$2,'NBA Games 2025'!$A$2:$A$1232,"&lt;="&amp;$A39)</f>
        <v>4</v>
      </c>
      <c r="W39" s="5">
        <f>COUNTIFS('NBA Games 2025'!$N$2:$N$1232,W$2,'NBA Games 2025'!$A$2:$A$1232,"&lt;="&amp;$A39)</f>
        <v>5</v>
      </c>
      <c r="X39" s="5">
        <f>COUNTIFS('NBA Games 2025'!$N$2:$N$1232,X$2,'NBA Games 2025'!$A$2:$A$1232,"&lt;="&amp;$A39)</f>
        <v>8</v>
      </c>
      <c r="Y39" s="5">
        <f>COUNTIFS('NBA Games 2025'!$N$2:$N$1232,Y$2,'NBA Games 2025'!$A$2:$A$1232,"&lt;="&amp;$A39)</f>
        <v>9</v>
      </c>
      <c r="Z39" s="5">
        <f>COUNTIFS('NBA Games 2025'!$N$2:$N$1232,Z$2,'NBA Games 2025'!$A$2:$A$1232,"&lt;="&amp;$A39)</f>
        <v>4</v>
      </c>
      <c r="AA39" s="5">
        <f>COUNTIFS('NBA Games 2025'!$N$2:$N$1232,AA$2,'NBA Games 2025'!$A$2:$A$1232,"&lt;="&amp;$A39)</f>
        <v>3</v>
      </c>
      <c r="AB39" s="5">
        <f>COUNTIFS('NBA Games 2025'!$N$2:$N$1232,AB$2,'NBA Games 2025'!$A$2:$A$1232,"&lt;="&amp;$A39)</f>
        <v>2</v>
      </c>
      <c r="AC39" s="5">
        <f>COUNTIFS('NBA Games 2025'!$N$2:$N$1232,AC$2,'NBA Games 2025'!$A$2:$A$1232,"&lt;="&amp;$A39)</f>
        <v>14</v>
      </c>
      <c r="AD39" s="5">
        <f>COUNTIFS('NBA Games 2025'!$N$2:$N$1232,AD$2,'NBA Games 2025'!$A$2:$A$1232,"&lt;="&amp;$A39)</f>
        <v>6</v>
      </c>
      <c r="AE39" s="5">
        <f>COUNTIFS('NBA Games 2025'!$N$2:$N$1232,AE$2,'NBA Games 2025'!$A$2:$A$1232,"&lt;="&amp;$A39)</f>
        <v>9</v>
      </c>
    </row>
    <row r="40" spans="1:31" x14ac:dyDescent="0.35">
      <c r="A40" s="7">
        <v>45626</v>
      </c>
      <c r="B40" s="5">
        <f>COUNTIFS('NBA Games 2025'!$N$2:$N$1232,B$2,'NBA Games 2025'!$A$2:$A$1232,"&lt;="&amp;$A40)</f>
        <v>17</v>
      </c>
      <c r="C40" s="5">
        <f>COUNTIFS('NBA Games 2025'!$N$2:$N$1232,C$2,'NBA Games 2025'!$A$2:$A$1232,"&lt;="&amp;$A40)</f>
        <v>13</v>
      </c>
      <c r="D40" s="5">
        <f>COUNTIFS('NBA Games 2025'!$N$2:$N$1232,D$2,'NBA Games 2025'!$A$2:$A$1232,"&lt;="&amp;$A40)</f>
        <v>10</v>
      </c>
      <c r="E40" s="5">
        <f>COUNTIFS('NBA Games 2025'!$N$2:$N$1232,E$2,'NBA Games 2025'!$A$2:$A$1232,"&lt;="&amp;$A40)</f>
        <v>15</v>
      </c>
      <c r="F40" s="5">
        <f>COUNTIFS('NBA Games 2025'!$N$2:$N$1232,F$2,'NBA Games 2025'!$A$2:$A$1232,"&lt;="&amp;$A40)</f>
        <v>10</v>
      </c>
      <c r="G40" s="5">
        <f>COUNTIFS('NBA Games 2025'!$N$2:$N$1232,G$2,'NBA Games 2025'!$A$2:$A$1232,"&lt;="&amp;$A40)</f>
        <v>8</v>
      </c>
      <c r="H40" s="5">
        <f>COUNTIFS('NBA Games 2025'!$N$2:$N$1232,H$2,'NBA Games 2025'!$A$2:$A$1232,"&lt;="&amp;$A40)</f>
        <v>9</v>
      </c>
      <c r="I40" s="5">
        <f>COUNTIFS('NBA Games 2025'!$N$2:$N$1232,I$2,'NBA Games 2025'!$A$2:$A$1232,"&lt;="&amp;$A40)</f>
        <v>16</v>
      </c>
      <c r="J40" s="5">
        <f>COUNTIFS('NBA Games 2025'!$N$2:$N$1232,J$2,'NBA Games 2025'!$A$2:$A$1232,"&lt;="&amp;$A40)</f>
        <v>11</v>
      </c>
      <c r="K40" s="5">
        <f>COUNTIFS('NBA Games 2025'!$N$2:$N$1232,K$2,'NBA Games 2025'!$A$2:$A$1232,"&lt;="&amp;$A40)</f>
        <v>9</v>
      </c>
      <c r="L40" s="5">
        <f>COUNTIFS('NBA Games 2025'!$N$2:$N$1232,L$2,'NBA Games 2025'!$A$2:$A$1232,"&lt;="&amp;$A40)</f>
        <v>10</v>
      </c>
      <c r="M40" s="5">
        <f>COUNTIFS('NBA Games 2025'!$N$2:$N$1232,M$2,'NBA Games 2025'!$A$2:$A$1232,"&lt;="&amp;$A40)</f>
        <v>9</v>
      </c>
      <c r="N40" s="5">
        <f>COUNTIFS('NBA Games 2025'!$N$2:$N$1232,N$2,'NBA Games 2025'!$A$2:$A$1232,"&lt;="&amp;$A40)</f>
        <v>9</v>
      </c>
      <c r="O40" s="5">
        <f>COUNTIFS('NBA Games 2025'!$N$2:$N$1232,O$2,'NBA Games 2025'!$A$2:$A$1232,"&lt;="&amp;$A40)</f>
        <v>14</v>
      </c>
      <c r="P40" s="5">
        <f>COUNTIFS('NBA Games 2025'!$N$2:$N$1232,P$2,'NBA Games 2025'!$A$2:$A$1232,"&lt;="&amp;$A40)</f>
        <v>12</v>
      </c>
      <c r="Q40" s="5">
        <f>COUNTIFS('NBA Games 2025'!$N$2:$N$1232,Q$2,'NBA Games 2025'!$A$2:$A$1232,"&lt;="&amp;$A40)</f>
        <v>10</v>
      </c>
      <c r="R40" s="5">
        <f>COUNTIFS('NBA Games 2025'!$N$2:$N$1232,R$2,'NBA Games 2025'!$A$2:$A$1232,"&lt;="&amp;$A40)</f>
        <v>12</v>
      </c>
      <c r="S40" s="5">
        <f>COUNTIFS('NBA Games 2025'!$N$2:$N$1232,S$2,'NBA Games 2025'!$A$2:$A$1232,"&lt;="&amp;$A40)</f>
        <v>11</v>
      </c>
      <c r="T40" s="5">
        <f>COUNTIFS('NBA Games 2025'!$N$2:$N$1232,T$2,'NBA Games 2025'!$A$2:$A$1232,"&lt;="&amp;$A40)</f>
        <v>11</v>
      </c>
      <c r="U40" s="5">
        <f>COUNTIFS('NBA Games 2025'!$N$2:$N$1232,U$2,'NBA Games 2025'!$A$2:$A$1232,"&lt;="&amp;$A40)</f>
        <v>12</v>
      </c>
      <c r="V40" s="5">
        <f>COUNTIFS('NBA Games 2025'!$N$2:$N$1232,V$2,'NBA Games 2025'!$A$2:$A$1232,"&lt;="&amp;$A40)</f>
        <v>4</v>
      </c>
      <c r="W40" s="5">
        <f>COUNTIFS('NBA Games 2025'!$N$2:$N$1232,W$2,'NBA Games 2025'!$A$2:$A$1232,"&lt;="&amp;$A40)</f>
        <v>5</v>
      </c>
      <c r="X40" s="5">
        <f>COUNTIFS('NBA Games 2025'!$N$2:$N$1232,X$2,'NBA Games 2025'!$A$2:$A$1232,"&lt;="&amp;$A40)</f>
        <v>8</v>
      </c>
      <c r="Y40" s="5">
        <f>COUNTIFS('NBA Games 2025'!$N$2:$N$1232,Y$2,'NBA Games 2025'!$A$2:$A$1232,"&lt;="&amp;$A40)</f>
        <v>9</v>
      </c>
      <c r="Z40" s="5">
        <f>COUNTIFS('NBA Games 2025'!$N$2:$N$1232,Z$2,'NBA Games 2025'!$A$2:$A$1232,"&lt;="&amp;$A40)</f>
        <v>4</v>
      </c>
      <c r="AA40" s="5">
        <f>COUNTIFS('NBA Games 2025'!$N$2:$N$1232,AA$2,'NBA Games 2025'!$A$2:$A$1232,"&lt;="&amp;$A40)</f>
        <v>4</v>
      </c>
      <c r="AB40" s="5">
        <f>COUNTIFS('NBA Games 2025'!$N$2:$N$1232,AB$2,'NBA Games 2025'!$A$2:$A$1232,"&lt;="&amp;$A40)</f>
        <v>2</v>
      </c>
      <c r="AC40" s="5">
        <f>COUNTIFS('NBA Games 2025'!$N$2:$N$1232,AC$2,'NBA Games 2025'!$A$2:$A$1232,"&lt;="&amp;$A40)</f>
        <v>14</v>
      </c>
      <c r="AD40" s="5">
        <f>COUNTIFS('NBA Games 2025'!$N$2:$N$1232,AD$2,'NBA Games 2025'!$A$2:$A$1232,"&lt;="&amp;$A40)</f>
        <v>6</v>
      </c>
      <c r="AE40" s="5">
        <f>COUNTIFS('NBA Games 2025'!$N$2:$N$1232,AE$2,'NBA Games 2025'!$A$2:$A$1232,"&lt;="&amp;$A40)</f>
        <v>9</v>
      </c>
    </row>
    <row r="41" spans="1:31" x14ac:dyDescent="0.35">
      <c r="A41" s="7">
        <v>45627</v>
      </c>
      <c r="B41" s="5">
        <f>COUNTIFS('NBA Games 2025'!$N$2:$N$1232,B$2,'NBA Games 2025'!$A$2:$A$1232,"&lt;="&amp;$A41)</f>
        <v>18</v>
      </c>
      <c r="C41" s="5">
        <f>COUNTIFS('NBA Games 2025'!$N$2:$N$1232,C$2,'NBA Games 2025'!$A$2:$A$1232,"&lt;="&amp;$A41)</f>
        <v>14</v>
      </c>
      <c r="D41" s="5">
        <f>COUNTIFS('NBA Games 2025'!$N$2:$N$1232,D$2,'NBA Games 2025'!$A$2:$A$1232,"&lt;="&amp;$A41)</f>
        <v>10</v>
      </c>
      <c r="E41" s="5">
        <f>COUNTIFS('NBA Games 2025'!$N$2:$N$1232,E$2,'NBA Games 2025'!$A$2:$A$1232,"&lt;="&amp;$A41)</f>
        <v>15</v>
      </c>
      <c r="F41" s="5">
        <f>COUNTIFS('NBA Games 2025'!$N$2:$N$1232,F$2,'NBA Games 2025'!$A$2:$A$1232,"&lt;="&amp;$A41)</f>
        <v>10</v>
      </c>
      <c r="G41" s="5">
        <f>COUNTIFS('NBA Games 2025'!$N$2:$N$1232,G$2,'NBA Games 2025'!$A$2:$A$1232,"&lt;="&amp;$A41)</f>
        <v>8</v>
      </c>
      <c r="H41" s="5">
        <f>COUNTIFS('NBA Games 2025'!$N$2:$N$1232,H$2,'NBA Games 2025'!$A$2:$A$1232,"&lt;="&amp;$A41)</f>
        <v>9</v>
      </c>
      <c r="I41" s="5">
        <f>COUNTIFS('NBA Games 2025'!$N$2:$N$1232,I$2,'NBA Games 2025'!$A$2:$A$1232,"&lt;="&amp;$A41)</f>
        <v>16</v>
      </c>
      <c r="J41" s="5">
        <f>COUNTIFS('NBA Games 2025'!$N$2:$N$1232,J$2,'NBA Games 2025'!$A$2:$A$1232,"&lt;="&amp;$A41)</f>
        <v>12</v>
      </c>
      <c r="K41" s="5">
        <f>COUNTIFS('NBA Games 2025'!$N$2:$N$1232,K$2,'NBA Games 2025'!$A$2:$A$1232,"&lt;="&amp;$A41)</f>
        <v>9</v>
      </c>
      <c r="L41" s="5">
        <f>COUNTIFS('NBA Games 2025'!$N$2:$N$1232,L$2,'NBA Games 2025'!$A$2:$A$1232,"&lt;="&amp;$A41)</f>
        <v>10</v>
      </c>
      <c r="M41" s="5">
        <f>COUNTIFS('NBA Games 2025'!$N$2:$N$1232,M$2,'NBA Games 2025'!$A$2:$A$1232,"&lt;="&amp;$A41)</f>
        <v>9</v>
      </c>
      <c r="N41" s="5">
        <f>COUNTIFS('NBA Games 2025'!$N$2:$N$1232,N$2,'NBA Games 2025'!$A$2:$A$1232,"&lt;="&amp;$A41)</f>
        <v>9</v>
      </c>
      <c r="O41" s="5">
        <f>COUNTIFS('NBA Games 2025'!$N$2:$N$1232,O$2,'NBA Games 2025'!$A$2:$A$1232,"&lt;="&amp;$A41)</f>
        <v>15</v>
      </c>
      <c r="P41" s="5">
        <f>COUNTIFS('NBA Games 2025'!$N$2:$N$1232,P$2,'NBA Games 2025'!$A$2:$A$1232,"&lt;="&amp;$A41)</f>
        <v>13</v>
      </c>
      <c r="Q41" s="5">
        <f>COUNTIFS('NBA Games 2025'!$N$2:$N$1232,Q$2,'NBA Games 2025'!$A$2:$A$1232,"&lt;="&amp;$A41)</f>
        <v>11</v>
      </c>
      <c r="R41" s="5">
        <f>COUNTIFS('NBA Games 2025'!$N$2:$N$1232,R$2,'NBA Games 2025'!$A$2:$A$1232,"&lt;="&amp;$A41)</f>
        <v>12</v>
      </c>
      <c r="S41" s="5">
        <f>COUNTIFS('NBA Games 2025'!$N$2:$N$1232,S$2,'NBA Games 2025'!$A$2:$A$1232,"&lt;="&amp;$A41)</f>
        <v>11</v>
      </c>
      <c r="T41" s="5">
        <f>COUNTIFS('NBA Games 2025'!$N$2:$N$1232,T$2,'NBA Games 2025'!$A$2:$A$1232,"&lt;="&amp;$A41)</f>
        <v>12</v>
      </c>
      <c r="U41" s="5">
        <f>COUNTIFS('NBA Games 2025'!$N$2:$N$1232,U$2,'NBA Games 2025'!$A$2:$A$1232,"&lt;="&amp;$A41)</f>
        <v>13</v>
      </c>
      <c r="V41" s="5">
        <f>COUNTIFS('NBA Games 2025'!$N$2:$N$1232,V$2,'NBA Games 2025'!$A$2:$A$1232,"&lt;="&amp;$A41)</f>
        <v>4</v>
      </c>
      <c r="W41" s="5">
        <f>COUNTIFS('NBA Games 2025'!$N$2:$N$1232,W$2,'NBA Games 2025'!$A$2:$A$1232,"&lt;="&amp;$A41)</f>
        <v>6</v>
      </c>
      <c r="X41" s="5">
        <f>COUNTIFS('NBA Games 2025'!$N$2:$N$1232,X$2,'NBA Games 2025'!$A$2:$A$1232,"&lt;="&amp;$A41)</f>
        <v>8</v>
      </c>
      <c r="Y41" s="5">
        <f>COUNTIFS('NBA Games 2025'!$N$2:$N$1232,Y$2,'NBA Games 2025'!$A$2:$A$1232,"&lt;="&amp;$A41)</f>
        <v>9</v>
      </c>
      <c r="Z41" s="5">
        <f>COUNTIFS('NBA Games 2025'!$N$2:$N$1232,Z$2,'NBA Games 2025'!$A$2:$A$1232,"&lt;="&amp;$A41)</f>
        <v>4</v>
      </c>
      <c r="AA41" s="5">
        <f>COUNTIFS('NBA Games 2025'!$N$2:$N$1232,AA$2,'NBA Games 2025'!$A$2:$A$1232,"&lt;="&amp;$A41)</f>
        <v>4</v>
      </c>
      <c r="AB41" s="5">
        <f>COUNTIFS('NBA Games 2025'!$N$2:$N$1232,AB$2,'NBA Games 2025'!$A$2:$A$1232,"&lt;="&amp;$A41)</f>
        <v>2</v>
      </c>
      <c r="AC41" s="5">
        <f>COUNTIFS('NBA Games 2025'!$N$2:$N$1232,AC$2,'NBA Games 2025'!$A$2:$A$1232,"&lt;="&amp;$A41)</f>
        <v>15</v>
      </c>
      <c r="AD41" s="5">
        <f>COUNTIFS('NBA Games 2025'!$N$2:$N$1232,AD$2,'NBA Games 2025'!$A$2:$A$1232,"&lt;="&amp;$A41)</f>
        <v>6</v>
      </c>
      <c r="AE41" s="5">
        <f>COUNTIFS('NBA Games 2025'!$N$2:$N$1232,AE$2,'NBA Games 2025'!$A$2:$A$1232,"&lt;="&amp;$A41)</f>
        <v>9</v>
      </c>
    </row>
    <row r="42" spans="1:31" x14ac:dyDescent="0.35">
      <c r="A42" s="7">
        <v>45628</v>
      </c>
      <c r="B42" s="5">
        <f>COUNTIFS('NBA Games 2025'!$N$2:$N$1232,B$2,'NBA Games 2025'!$A$2:$A$1232,"&lt;="&amp;$A42)</f>
        <v>18</v>
      </c>
      <c r="C42" s="5">
        <f>COUNTIFS('NBA Games 2025'!$N$2:$N$1232,C$2,'NBA Games 2025'!$A$2:$A$1232,"&lt;="&amp;$A42)</f>
        <v>14</v>
      </c>
      <c r="D42" s="5">
        <f>COUNTIFS('NBA Games 2025'!$N$2:$N$1232,D$2,'NBA Games 2025'!$A$2:$A$1232,"&lt;="&amp;$A42)</f>
        <v>10</v>
      </c>
      <c r="E42" s="5">
        <f>COUNTIFS('NBA Games 2025'!$N$2:$N$1232,E$2,'NBA Games 2025'!$A$2:$A$1232,"&lt;="&amp;$A42)</f>
        <v>15</v>
      </c>
      <c r="F42" s="5">
        <f>COUNTIFS('NBA Games 2025'!$N$2:$N$1232,F$2,'NBA Games 2025'!$A$2:$A$1232,"&lt;="&amp;$A42)</f>
        <v>11</v>
      </c>
      <c r="G42" s="5">
        <f>COUNTIFS('NBA Games 2025'!$N$2:$N$1232,G$2,'NBA Games 2025'!$A$2:$A$1232,"&lt;="&amp;$A42)</f>
        <v>9</v>
      </c>
      <c r="H42" s="5">
        <f>COUNTIFS('NBA Games 2025'!$N$2:$N$1232,H$2,'NBA Games 2025'!$A$2:$A$1232,"&lt;="&amp;$A42)</f>
        <v>9</v>
      </c>
      <c r="I42" s="5">
        <f>COUNTIFS('NBA Games 2025'!$N$2:$N$1232,I$2,'NBA Games 2025'!$A$2:$A$1232,"&lt;="&amp;$A42)</f>
        <v>17</v>
      </c>
      <c r="J42" s="5">
        <f>COUNTIFS('NBA Games 2025'!$N$2:$N$1232,J$2,'NBA Games 2025'!$A$2:$A$1232,"&lt;="&amp;$A42)</f>
        <v>12</v>
      </c>
      <c r="K42" s="5">
        <f>COUNTIFS('NBA Games 2025'!$N$2:$N$1232,K$2,'NBA Games 2025'!$A$2:$A$1232,"&lt;="&amp;$A42)</f>
        <v>9</v>
      </c>
      <c r="L42" s="5">
        <f>COUNTIFS('NBA Games 2025'!$N$2:$N$1232,L$2,'NBA Games 2025'!$A$2:$A$1232,"&lt;="&amp;$A42)</f>
        <v>10</v>
      </c>
      <c r="M42" s="5">
        <f>COUNTIFS('NBA Games 2025'!$N$2:$N$1232,M$2,'NBA Games 2025'!$A$2:$A$1232,"&lt;="&amp;$A42)</f>
        <v>9</v>
      </c>
      <c r="N42" s="5">
        <f>COUNTIFS('NBA Games 2025'!$N$2:$N$1232,N$2,'NBA Games 2025'!$A$2:$A$1232,"&lt;="&amp;$A42)</f>
        <v>10</v>
      </c>
      <c r="O42" s="5">
        <f>COUNTIFS('NBA Games 2025'!$N$2:$N$1232,O$2,'NBA Games 2025'!$A$2:$A$1232,"&lt;="&amp;$A42)</f>
        <v>15</v>
      </c>
      <c r="P42" s="5">
        <f>COUNTIFS('NBA Games 2025'!$N$2:$N$1232,P$2,'NBA Games 2025'!$A$2:$A$1232,"&lt;="&amp;$A42)</f>
        <v>13</v>
      </c>
      <c r="Q42" s="5">
        <f>COUNTIFS('NBA Games 2025'!$N$2:$N$1232,Q$2,'NBA Games 2025'!$A$2:$A$1232,"&lt;="&amp;$A42)</f>
        <v>11</v>
      </c>
      <c r="R42" s="5">
        <f>COUNTIFS('NBA Games 2025'!$N$2:$N$1232,R$2,'NBA Games 2025'!$A$2:$A$1232,"&lt;="&amp;$A42)</f>
        <v>12</v>
      </c>
      <c r="S42" s="5">
        <f>COUNTIFS('NBA Games 2025'!$N$2:$N$1232,S$2,'NBA Games 2025'!$A$2:$A$1232,"&lt;="&amp;$A42)</f>
        <v>11</v>
      </c>
      <c r="T42" s="5">
        <f>COUNTIFS('NBA Games 2025'!$N$2:$N$1232,T$2,'NBA Games 2025'!$A$2:$A$1232,"&lt;="&amp;$A42)</f>
        <v>12</v>
      </c>
      <c r="U42" s="5">
        <f>COUNTIFS('NBA Games 2025'!$N$2:$N$1232,U$2,'NBA Games 2025'!$A$2:$A$1232,"&lt;="&amp;$A42)</f>
        <v>13</v>
      </c>
      <c r="V42" s="5">
        <f>COUNTIFS('NBA Games 2025'!$N$2:$N$1232,V$2,'NBA Games 2025'!$A$2:$A$1232,"&lt;="&amp;$A42)</f>
        <v>4</v>
      </c>
      <c r="W42" s="5">
        <f>COUNTIFS('NBA Games 2025'!$N$2:$N$1232,W$2,'NBA Games 2025'!$A$2:$A$1232,"&lt;="&amp;$A42)</f>
        <v>6</v>
      </c>
      <c r="X42" s="5">
        <f>COUNTIFS('NBA Games 2025'!$N$2:$N$1232,X$2,'NBA Games 2025'!$A$2:$A$1232,"&lt;="&amp;$A42)</f>
        <v>8</v>
      </c>
      <c r="Y42" s="5">
        <f>COUNTIFS('NBA Games 2025'!$N$2:$N$1232,Y$2,'NBA Games 2025'!$A$2:$A$1232,"&lt;="&amp;$A42)</f>
        <v>9</v>
      </c>
      <c r="Z42" s="5">
        <f>COUNTIFS('NBA Games 2025'!$N$2:$N$1232,Z$2,'NBA Games 2025'!$A$2:$A$1232,"&lt;="&amp;$A42)</f>
        <v>4</v>
      </c>
      <c r="AA42" s="5">
        <f>COUNTIFS('NBA Games 2025'!$N$2:$N$1232,AA$2,'NBA Games 2025'!$A$2:$A$1232,"&lt;="&amp;$A42)</f>
        <v>4</v>
      </c>
      <c r="AB42" s="5">
        <f>COUNTIFS('NBA Games 2025'!$N$2:$N$1232,AB$2,'NBA Games 2025'!$A$2:$A$1232,"&lt;="&amp;$A42)</f>
        <v>2</v>
      </c>
      <c r="AC42" s="5">
        <f>COUNTIFS('NBA Games 2025'!$N$2:$N$1232,AC$2,'NBA Games 2025'!$A$2:$A$1232,"&lt;="&amp;$A42)</f>
        <v>15</v>
      </c>
      <c r="AD42" s="5">
        <f>COUNTIFS('NBA Games 2025'!$N$2:$N$1232,AD$2,'NBA Games 2025'!$A$2:$A$1232,"&lt;="&amp;$A42)</f>
        <v>6</v>
      </c>
      <c r="AE42" s="5">
        <f>COUNTIFS('NBA Games 2025'!$N$2:$N$1232,AE$2,'NBA Games 2025'!$A$2:$A$1232,"&lt;="&amp;$A42)</f>
        <v>9</v>
      </c>
    </row>
    <row r="43" spans="1:31" x14ac:dyDescent="0.35">
      <c r="A43" s="7">
        <v>45629</v>
      </c>
      <c r="B43" s="5">
        <f>COUNTIFS('NBA Games 2025'!$N$2:$N$1232,B$2,'NBA Games 2025'!$A$2:$A$1232,"&lt;="&amp;$A43)</f>
        <v>19</v>
      </c>
      <c r="C43" s="5">
        <f>COUNTIFS('NBA Games 2025'!$N$2:$N$1232,C$2,'NBA Games 2025'!$A$2:$A$1232,"&lt;="&amp;$A43)</f>
        <v>14</v>
      </c>
      <c r="D43" s="5">
        <f>COUNTIFS('NBA Games 2025'!$N$2:$N$1232,D$2,'NBA Games 2025'!$A$2:$A$1232,"&lt;="&amp;$A43)</f>
        <v>11</v>
      </c>
      <c r="E43" s="5">
        <f>COUNTIFS('NBA Games 2025'!$N$2:$N$1232,E$2,'NBA Games 2025'!$A$2:$A$1232,"&lt;="&amp;$A43)</f>
        <v>16</v>
      </c>
      <c r="F43" s="5">
        <f>COUNTIFS('NBA Games 2025'!$N$2:$N$1232,F$2,'NBA Games 2025'!$A$2:$A$1232,"&lt;="&amp;$A43)</f>
        <v>11</v>
      </c>
      <c r="G43" s="5">
        <f>COUNTIFS('NBA Games 2025'!$N$2:$N$1232,G$2,'NBA Games 2025'!$A$2:$A$1232,"&lt;="&amp;$A43)</f>
        <v>9</v>
      </c>
      <c r="H43" s="5">
        <f>COUNTIFS('NBA Games 2025'!$N$2:$N$1232,H$2,'NBA Games 2025'!$A$2:$A$1232,"&lt;="&amp;$A43)</f>
        <v>9</v>
      </c>
      <c r="I43" s="5">
        <f>COUNTIFS('NBA Games 2025'!$N$2:$N$1232,I$2,'NBA Games 2025'!$A$2:$A$1232,"&lt;="&amp;$A43)</f>
        <v>17</v>
      </c>
      <c r="J43" s="5">
        <f>COUNTIFS('NBA Games 2025'!$N$2:$N$1232,J$2,'NBA Games 2025'!$A$2:$A$1232,"&lt;="&amp;$A43)</f>
        <v>13</v>
      </c>
      <c r="K43" s="5">
        <f>COUNTIFS('NBA Games 2025'!$N$2:$N$1232,K$2,'NBA Games 2025'!$A$2:$A$1232,"&lt;="&amp;$A43)</f>
        <v>10</v>
      </c>
      <c r="L43" s="5">
        <f>COUNTIFS('NBA Games 2025'!$N$2:$N$1232,L$2,'NBA Games 2025'!$A$2:$A$1232,"&lt;="&amp;$A43)</f>
        <v>11</v>
      </c>
      <c r="M43" s="5">
        <f>COUNTIFS('NBA Games 2025'!$N$2:$N$1232,M$2,'NBA Games 2025'!$A$2:$A$1232,"&lt;="&amp;$A43)</f>
        <v>9</v>
      </c>
      <c r="N43" s="5">
        <f>COUNTIFS('NBA Games 2025'!$N$2:$N$1232,N$2,'NBA Games 2025'!$A$2:$A$1232,"&lt;="&amp;$A43)</f>
        <v>10</v>
      </c>
      <c r="O43" s="5">
        <f>COUNTIFS('NBA Games 2025'!$N$2:$N$1232,O$2,'NBA Games 2025'!$A$2:$A$1232,"&lt;="&amp;$A43)</f>
        <v>15</v>
      </c>
      <c r="P43" s="5">
        <f>COUNTIFS('NBA Games 2025'!$N$2:$N$1232,P$2,'NBA Games 2025'!$A$2:$A$1232,"&lt;="&amp;$A43)</f>
        <v>14</v>
      </c>
      <c r="Q43" s="5">
        <f>COUNTIFS('NBA Games 2025'!$N$2:$N$1232,Q$2,'NBA Games 2025'!$A$2:$A$1232,"&lt;="&amp;$A43)</f>
        <v>11</v>
      </c>
      <c r="R43" s="5">
        <f>COUNTIFS('NBA Games 2025'!$N$2:$N$1232,R$2,'NBA Games 2025'!$A$2:$A$1232,"&lt;="&amp;$A43)</f>
        <v>12</v>
      </c>
      <c r="S43" s="5">
        <f>COUNTIFS('NBA Games 2025'!$N$2:$N$1232,S$2,'NBA Games 2025'!$A$2:$A$1232,"&lt;="&amp;$A43)</f>
        <v>12</v>
      </c>
      <c r="T43" s="5">
        <f>COUNTIFS('NBA Games 2025'!$N$2:$N$1232,T$2,'NBA Games 2025'!$A$2:$A$1232,"&lt;="&amp;$A43)</f>
        <v>12</v>
      </c>
      <c r="U43" s="5">
        <f>COUNTIFS('NBA Games 2025'!$N$2:$N$1232,U$2,'NBA Games 2025'!$A$2:$A$1232,"&lt;="&amp;$A43)</f>
        <v>14</v>
      </c>
      <c r="V43" s="5">
        <f>COUNTIFS('NBA Games 2025'!$N$2:$N$1232,V$2,'NBA Games 2025'!$A$2:$A$1232,"&lt;="&amp;$A43)</f>
        <v>4</v>
      </c>
      <c r="W43" s="5">
        <f>COUNTIFS('NBA Games 2025'!$N$2:$N$1232,W$2,'NBA Games 2025'!$A$2:$A$1232,"&lt;="&amp;$A43)</f>
        <v>7</v>
      </c>
      <c r="X43" s="5">
        <f>COUNTIFS('NBA Games 2025'!$N$2:$N$1232,X$2,'NBA Games 2025'!$A$2:$A$1232,"&lt;="&amp;$A43)</f>
        <v>8</v>
      </c>
      <c r="Y43" s="5">
        <f>COUNTIFS('NBA Games 2025'!$N$2:$N$1232,Y$2,'NBA Games 2025'!$A$2:$A$1232,"&lt;="&amp;$A43)</f>
        <v>9</v>
      </c>
      <c r="Z43" s="5">
        <f>COUNTIFS('NBA Games 2025'!$N$2:$N$1232,Z$2,'NBA Games 2025'!$A$2:$A$1232,"&lt;="&amp;$A43)</f>
        <v>4</v>
      </c>
      <c r="AA43" s="5">
        <f>COUNTIFS('NBA Games 2025'!$N$2:$N$1232,AA$2,'NBA Games 2025'!$A$2:$A$1232,"&lt;="&amp;$A43)</f>
        <v>5</v>
      </c>
      <c r="AB43" s="5">
        <f>COUNTIFS('NBA Games 2025'!$N$2:$N$1232,AB$2,'NBA Games 2025'!$A$2:$A$1232,"&lt;="&amp;$A43)</f>
        <v>2</v>
      </c>
      <c r="AC43" s="5">
        <f>COUNTIFS('NBA Games 2025'!$N$2:$N$1232,AC$2,'NBA Games 2025'!$A$2:$A$1232,"&lt;="&amp;$A43)</f>
        <v>15</v>
      </c>
      <c r="AD43" s="5">
        <f>COUNTIFS('NBA Games 2025'!$N$2:$N$1232,AD$2,'NBA Games 2025'!$A$2:$A$1232,"&lt;="&amp;$A43)</f>
        <v>6</v>
      </c>
      <c r="AE43" s="5">
        <f>COUNTIFS('NBA Games 2025'!$N$2:$N$1232,AE$2,'NBA Games 2025'!$A$2:$A$1232,"&lt;="&amp;$A43)</f>
        <v>9</v>
      </c>
    </row>
    <row r="44" spans="1:31" x14ac:dyDescent="0.35">
      <c r="A44" s="7">
        <v>45630</v>
      </c>
      <c r="B44" s="5">
        <f>COUNTIFS('NBA Games 2025'!$N$2:$N$1232,B$2,'NBA Games 2025'!$A$2:$A$1232,"&lt;="&amp;$A44)</f>
        <v>19</v>
      </c>
      <c r="C44" s="5">
        <f>COUNTIFS('NBA Games 2025'!$N$2:$N$1232,C$2,'NBA Games 2025'!$A$2:$A$1232,"&lt;="&amp;$A44)</f>
        <v>14</v>
      </c>
      <c r="D44" s="5">
        <f>COUNTIFS('NBA Games 2025'!$N$2:$N$1232,D$2,'NBA Games 2025'!$A$2:$A$1232,"&lt;="&amp;$A44)</f>
        <v>11</v>
      </c>
      <c r="E44" s="5">
        <f>COUNTIFS('NBA Games 2025'!$N$2:$N$1232,E$2,'NBA Games 2025'!$A$2:$A$1232,"&lt;="&amp;$A44)</f>
        <v>16</v>
      </c>
      <c r="F44" s="5">
        <f>COUNTIFS('NBA Games 2025'!$N$2:$N$1232,F$2,'NBA Games 2025'!$A$2:$A$1232,"&lt;="&amp;$A44)</f>
        <v>12</v>
      </c>
      <c r="G44" s="5">
        <f>COUNTIFS('NBA Games 2025'!$N$2:$N$1232,G$2,'NBA Games 2025'!$A$2:$A$1232,"&lt;="&amp;$A44)</f>
        <v>9</v>
      </c>
      <c r="H44" s="5">
        <f>COUNTIFS('NBA Games 2025'!$N$2:$N$1232,H$2,'NBA Games 2025'!$A$2:$A$1232,"&lt;="&amp;$A44)</f>
        <v>9</v>
      </c>
      <c r="I44" s="5">
        <f>COUNTIFS('NBA Games 2025'!$N$2:$N$1232,I$2,'NBA Games 2025'!$A$2:$A$1232,"&lt;="&amp;$A44)</f>
        <v>18</v>
      </c>
      <c r="J44" s="5">
        <f>COUNTIFS('NBA Games 2025'!$N$2:$N$1232,J$2,'NBA Games 2025'!$A$2:$A$1232,"&lt;="&amp;$A44)</f>
        <v>13</v>
      </c>
      <c r="K44" s="5">
        <f>COUNTIFS('NBA Games 2025'!$N$2:$N$1232,K$2,'NBA Games 2025'!$A$2:$A$1232,"&lt;="&amp;$A44)</f>
        <v>10</v>
      </c>
      <c r="L44" s="5">
        <f>COUNTIFS('NBA Games 2025'!$N$2:$N$1232,L$2,'NBA Games 2025'!$A$2:$A$1232,"&lt;="&amp;$A44)</f>
        <v>11</v>
      </c>
      <c r="M44" s="5">
        <f>COUNTIFS('NBA Games 2025'!$N$2:$N$1232,M$2,'NBA Games 2025'!$A$2:$A$1232,"&lt;="&amp;$A44)</f>
        <v>9</v>
      </c>
      <c r="N44" s="5">
        <f>COUNTIFS('NBA Games 2025'!$N$2:$N$1232,N$2,'NBA Games 2025'!$A$2:$A$1232,"&lt;="&amp;$A44)</f>
        <v>11</v>
      </c>
      <c r="O44" s="5">
        <f>COUNTIFS('NBA Games 2025'!$N$2:$N$1232,O$2,'NBA Games 2025'!$A$2:$A$1232,"&lt;="&amp;$A44)</f>
        <v>15</v>
      </c>
      <c r="P44" s="5">
        <f>COUNTIFS('NBA Games 2025'!$N$2:$N$1232,P$2,'NBA Games 2025'!$A$2:$A$1232,"&lt;="&amp;$A44)</f>
        <v>14</v>
      </c>
      <c r="Q44" s="5">
        <f>COUNTIFS('NBA Games 2025'!$N$2:$N$1232,Q$2,'NBA Games 2025'!$A$2:$A$1232,"&lt;="&amp;$A44)</f>
        <v>11</v>
      </c>
      <c r="R44" s="5">
        <f>COUNTIFS('NBA Games 2025'!$N$2:$N$1232,R$2,'NBA Games 2025'!$A$2:$A$1232,"&lt;="&amp;$A44)</f>
        <v>12</v>
      </c>
      <c r="S44" s="5">
        <f>COUNTIFS('NBA Games 2025'!$N$2:$N$1232,S$2,'NBA Games 2025'!$A$2:$A$1232,"&lt;="&amp;$A44)</f>
        <v>12</v>
      </c>
      <c r="T44" s="5">
        <f>COUNTIFS('NBA Games 2025'!$N$2:$N$1232,T$2,'NBA Games 2025'!$A$2:$A$1232,"&lt;="&amp;$A44)</f>
        <v>12</v>
      </c>
      <c r="U44" s="5">
        <f>COUNTIFS('NBA Games 2025'!$N$2:$N$1232,U$2,'NBA Games 2025'!$A$2:$A$1232,"&lt;="&amp;$A44)</f>
        <v>14</v>
      </c>
      <c r="V44" s="5">
        <f>COUNTIFS('NBA Games 2025'!$N$2:$N$1232,V$2,'NBA Games 2025'!$A$2:$A$1232,"&lt;="&amp;$A44)</f>
        <v>4</v>
      </c>
      <c r="W44" s="5">
        <f>COUNTIFS('NBA Games 2025'!$N$2:$N$1232,W$2,'NBA Games 2025'!$A$2:$A$1232,"&lt;="&amp;$A44)</f>
        <v>7</v>
      </c>
      <c r="X44" s="5">
        <f>COUNTIFS('NBA Games 2025'!$N$2:$N$1232,X$2,'NBA Games 2025'!$A$2:$A$1232,"&lt;="&amp;$A44)</f>
        <v>8</v>
      </c>
      <c r="Y44" s="5">
        <f>COUNTIFS('NBA Games 2025'!$N$2:$N$1232,Y$2,'NBA Games 2025'!$A$2:$A$1232,"&lt;="&amp;$A44)</f>
        <v>10</v>
      </c>
      <c r="Z44" s="5">
        <f>COUNTIFS('NBA Games 2025'!$N$2:$N$1232,Z$2,'NBA Games 2025'!$A$2:$A$1232,"&lt;="&amp;$A44)</f>
        <v>4</v>
      </c>
      <c r="AA44" s="5">
        <f>COUNTIFS('NBA Games 2025'!$N$2:$N$1232,AA$2,'NBA Games 2025'!$A$2:$A$1232,"&lt;="&amp;$A44)</f>
        <v>5</v>
      </c>
      <c r="AB44" s="5">
        <f>COUNTIFS('NBA Games 2025'!$N$2:$N$1232,AB$2,'NBA Games 2025'!$A$2:$A$1232,"&lt;="&amp;$A44)</f>
        <v>2</v>
      </c>
      <c r="AC44" s="5">
        <f>COUNTIFS('NBA Games 2025'!$N$2:$N$1232,AC$2,'NBA Games 2025'!$A$2:$A$1232,"&lt;="&amp;$A44)</f>
        <v>16</v>
      </c>
      <c r="AD44" s="5">
        <f>COUNTIFS('NBA Games 2025'!$N$2:$N$1232,AD$2,'NBA Games 2025'!$A$2:$A$1232,"&lt;="&amp;$A44)</f>
        <v>6</v>
      </c>
      <c r="AE44" s="5">
        <f>COUNTIFS('NBA Games 2025'!$N$2:$N$1232,AE$2,'NBA Games 2025'!$A$2:$A$1232,"&lt;="&amp;$A44)</f>
        <v>10</v>
      </c>
    </row>
    <row r="45" spans="1:31" x14ac:dyDescent="0.35">
      <c r="A45" s="7">
        <v>45631</v>
      </c>
      <c r="B45" s="5">
        <f>COUNTIFS('NBA Games 2025'!$N$2:$N$1232,B$2,'NBA Games 2025'!$A$2:$A$1232,"&lt;="&amp;$A45)</f>
        <v>20</v>
      </c>
      <c r="C45" s="5">
        <f>COUNTIFS('NBA Games 2025'!$N$2:$N$1232,C$2,'NBA Games 2025'!$A$2:$A$1232,"&lt;="&amp;$A45)</f>
        <v>15</v>
      </c>
      <c r="D45" s="5">
        <f>COUNTIFS('NBA Games 2025'!$N$2:$N$1232,D$2,'NBA Games 2025'!$A$2:$A$1232,"&lt;="&amp;$A45)</f>
        <v>11</v>
      </c>
      <c r="E45" s="5">
        <f>COUNTIFS('NBA Games 2025'!$N$2:$N$1232,E$2,'NBA Games 2025'!$A$2:$A$1232,"&lt;="&amp;$A45)</f>
        <v>17</v>
      </c>
      <c r="F45" s="5">
        <f>COUNTIFS('NBA Games 2025'!$N$2:$N$1232,F$2,'NBA Games 2025'!$A$2:$A$1232,"&lt;="&amp;$A45)</f>
        <v>12</v>
      </c>
      <c r="G45" s="5">
        <f>COUNTIFS('NBA Games 2025'!$N$2:$N$1232,G$2,'NBA Games 2025'!$A$2:$A$1232,"&lt;="&amp;$A45)</f>
        <v>10</v>
      </c>
      <c r="H45" s="5">
        <f>COUNTIFS('NBA Games 2025'!$N$2:$N$1232,H$2,'NBA Games 2025'!$A$2:$A$1232,"&lt;="&amp;$A45)</f>
        <v>9</v>
      </c>
      <c r="I45" s="5">
        <f>COUNTIFS('NBA Games 2025'!$N$2:$N$1232,I$2,'NBA Games 2025'!$A$2:$A$1232,"&lt;="&amp;$A45)</f>
        <v>18</v>
      </c>
      <c r="J45" s="5">
        <f>COUNTIFS('NBA Games 2025'!$N$2:$N$1232,J$2,'NBA Games 2025'!$A$2:$A$1232,"&lt;="&amp;$A45)</f>
        <v>14</v>
      </c>
      <c r="K45" s="5">
        <f>COUNTIFS('NBA Games 2025'!$N$2:$N$1232,K$2,'NBA Games 2025'!$A$2:$A$1232,"&lt;="&amp;$A45)</f>
        <v>10</v>
      </c>
      <c r="L45" s="5">
        <f>COUNTIFS('NBA Games 2025'!$N$2:$N$1232,L$2,'NBA Games 2025'!$A$2:$A$1232,"&lt;="&amp;$A45)</f>
        <v>11</v>
      </c>
      <c r="M45" s="5">
        <f>COUNTIFS('NBA Games 2025'!$N$2:$N$1232,M$2,'NBA Games 2025'!$A$2:$A$1232,"&lt;="&amp;$A45)</f>
        <v>9</v>
      </c>
      <c r="N45" s="5">
        <f>COUNTIFS('NBA Games 2025'!$N$2:$N$1232,N$2,'NBA Games 2025'!$A$2:$A$1232,"&lt;="&amp;$A45)</f>
        <v>11</v>
      </c>
      <c r="O45" s="5">
        <f>COUNTIFS('NBA Games 2025'!$N$2:$N$1232,O$2,'NBA Games 2025'!$A$2:$A$1232,"&lt;="&amp;$A45)</f>
        <v>15</v>
      </c>
      <c r="P45" s="5">
        <f>COUNTIFS('NBA Games 2025'!$N$2:$N$1232,P$2,'NBA Games 2025'!$A$2:$A$1232,"&lt;="&amp;$A45)</f>
        <v>15</v>
      </c>
      <c r="Q45" s="5">
        <f>COUNTIFS('NBA Games 2025'!$N$2:$N$1232,Q$2,'NBA Games 2025'!$A$2:$A$1232,"&lt;="&amp;$A45)</f>
        <v>11</v>
      </c>
      <c r="R45" s="5">
        <f>COUNTIFS('NBA Games 2025'!$N$2:$N$1232,R$2,'NBA Games 2025'!$A$2:$A$1232,"&lt;="&amp;$A45)</f>
        <v>13</v>
      </c>
      <c r="S45" s="5">
        <f>COUNTIFS('NBA Games 2025'!$N$2:$N$1232,S$2,'NBA Games 2025'!$A$2:$A$1232,"&lt;="&amp;$A45)</f>
        <v>12</v>
      </c>
      <c r="T45" s="5">
        <f>COUNTIFS('NBA Games 2025'!$N$2:$N$1232,T$2,'NBA Games 2025'!$A$2:$A$1232,"&lt;="&amp;$A45)</f>
        <v>12</v>
      </c>
      <c r="U45" s="5">
        <f>COUNTIFS('NBA Games 2025'!$N$2:$N$1232,U$2,'NBA Games 2025'!$A$2:$A$1232,"&lt;="&amp;$A45)</f>
        <v>14</v>
      </c>
      <c r="V45" s="5">
        <f>COUNTIFS('NBA Games 2025'!$N$2:$N$1232,V$2,'NBA Games 2025'!$A$2:$A$1232,"&lt;="&amp;$A45)</f>
        <v>4</v>
      </c>
      <c r="W45" s="5">
        <f>COUNTIFS('NBA Games 2025'!$N$2:$N$1232,W$2,'NBA Games 2025'!$A$2:$A$1232,"&lt;="&amp;$A45)</f>
        <v>7</v>
      </c>
      <c r="X45" s="5">
        <f>COUNTIFS('NBA Games 2025'!$N$2:$N$1232,X$2,'NBA Games 2025'!$A$2:$A$1232,"&lt;="&amp;$A45)</f>
        <v>8</v>
      </c>
      <c r="Y45" s="5">
        <f>COUNTIFS('NBA Games 2025'!$N$2:$N$1232,Y$2,'NBA Games 2025'!$A$2:$A$1232,"&lt;="&amp;$A45)</f>
        <v>10</v>
      </c>
      <c r="Z45" s="5">
        <f>COUNTIFS('NBA Games 2025'!$N$2:$N$1232,Z$2,'NBA Games 2025'!$A$2:$A$1232,"&lt;="&amp;$A45)</f>
        <v>5</v>
      </c>
      <c r="AA45" s="5">
        <f>COUNTIFS('NBA Games 2025'!$N$2:$N$1232,AA$2,'NBA Games 2025'!$A$2:$A$1232,"&lt;="&amp;$A45)</f>
        <v>5</v>
      </c>
      <c r="AB45" s="5">
        <f>COUNTIFS('NBA Games 2025'!$N$2:$N$1232,AB$2,'NBA Games 2025'!$A$2:$A$1232,"&lt;="&amp;$A45)</f>
        <v>2</v>
      </c>
      <c r="AC45" s="5">
        <f>COUNTIFS('NBA Games 2025'!$N$2:$N$1232,AC$2,'NBA Games 2025'!$A$2:$A$1232,"&lt;="&amp;$A45)</f>
        <v>16</v>
      </c>
      <c r="AD45" s="5">
        <f>COUNTIFS('NBA Games 2025'!$N$2:$N$1232,AD$2,'NBA Games 2025'!$A$2:$A$1232,"&lt;="&amp;$A45)</f>
        <v>6</v>
      </c>
      <c r="AE45" s="5">
        <f>COUNTIFS('NBA Games 2025'!$N$2:$N$1232,AE$2,'NBA Games 2025'!$A$2:$A$1232,"&lt;="&amp;$A45)</f>
        <v>10</v>
      </c>
    </row>
    <row r="46" spans="1:31" x14ac:dyDescent="0.35">
      <c r="A46" s="7">
        <v>45632</v>
      </c>
      <c r="B46" s="5">
        <f>COUNTIFS('NBA Games 2025'!$N$2:$N$1232,B$2,'NBA Games 2025'!$A$2:$A$1232,"&lt;="&amp;$A46)</f>
        <v>20</v>
      </c>
      <c r="C46" s="5">
        <f>COUNTIFS('NBA Games 2025'!$N$2:$N$1232,C$2,'NBA Games 2025'!$A$2:$A$1232,"&lt;="&amp;$A46)</f>
        <v>15</v>
      </c>
      <c r="D46" s="5">
        <f>COUNTIFS('NBA Games 2025'!$N$2:$N$1232,D$2,'NBA Games 2025'!$A$2:$A$1232,"&lt;="&amp;$A46)</f>
        <v>11</v>
      </c>
      <c r="E46" s="5">
        <f>COUNTIFS('NBA Games 2025'!$N$2:$N$1232,E$2,'NBA Games 2025'!$A$2:$A$1232,"&lt;="&amp;$A46)</f>
        <v>17</v>
      </c>
      <c r="F46" s="5">
        <f>COUNTIFS('NBA Games 2025'!$N$2:$N$1232,F$2,'NBA Games 2025'!$A$2:$A$1232,"&lt;="&amp;$A46)</f>
        <v>13</v>
      </c>
      <c r="G46" s="5">
        <f>COUNTIFS('NBA Games 2025'!$N$2:$N$1232,G$2,'NBA Games 2025'!$A$2:$A$1232,"&lt;="&amp;$A46)</f>
        <v>10</v>
      </c>
      <c r="H46" s="5">
        <f>COUNTIFS('NBA Games 2025'!$N$2:$N$1232,H$2,'NBA Games 2025'!$A$2:$A$1232,"&lt;="&amp;$A46)</f>
        <v>10</v>
      </c>
      <c r="I46" s="5">
        <f>COUNTIFS('NBA Games 2025'!$N$2:$N$1232,I$2,'NBA Games 2025'!$A$2:$A$1232,"&lt;="&amp;$A46)</f>
        <v>19</v>
      </c>
      <c r="J46" s="5">
        <f>COUNTIFS('NBA Games 2025'!$N$2:$N$1232,J$2,'NBA Games 2025'!$A$2:$A$1232,"&lt;="&amp;$A46)</f>
        <v>14</v>
      </c>
      <c r="K46" s="5">
        <f>COUNTIFS('NBA Games 2025'!$N$2:$N$1232,K$2,'NBA Games 2025'!$A$2:$A$1232,"&lt;="&amp;$A46)</f>
        <v>11</v>
      </c>
      <c r="L46" s="5">
        <f>COUNTIFS('NBA Games 2025'!$N$2:$N$1232,L$2,'NBA Games 2025'!$A$2:$A$1232,"&lt;="&amp;$A46)</f>
        <v>11</v>
      </c>
      <c r="M46" s="5">
        <f>COUNTIFS('NBA Games 2025'!$N$2:$N$1232,M$2,'NBA Games 2025'!$A$2:$A$1232,"&lt;="&amp;$A46)</f>
        <v>9</v>
      </c>
      <c r="N46" s="5">
        <f>COUNTIFS('NBA Games 2025'!$N$2:$N$1232,N$2,'NBA Games 2025'!$A$2:$A$1232,"&lt;="&amp;$A46)</f>
        <v>12</v>
      </c>
      <c r="O46" s="5">
        <f>COUNTIFS('NBA Games 2025'!$N$2:$N$1232,O$2,'NBA Games 2025'!$A$2:$A$1232,"&lt;="&amp;$A46)</f>
        <v>15</v>
      </c>
      <c r="P46" s="5">
        <f>COUNTIFS('NBA Games 2025'!$N$2:$N$1232,P$2,'NBA Games 2025'!$A$2:$A$1232,"&lt;="&amp;$A46)</f>
        <v>15</v>
      </c>
      <c r="Q46" s="5">
        <f>COUNTIFS('NBA Games 2025'!$N$2:$N$1232,Q$2,'NBA Games 2025'!$A$2:$A$1232,"&lt;="&amp;$A46)</f>
        <v>11</v>
      </c>
      <c r="R46" s="5">
        <f>COUNTIFS('NBA Games 2025'!$N$2:$N$1232,R$2,'NBA Games 2025'!$A$2:$A$1232,"&lt;="&amp;$A46)</f>
        <v>13</v>
      </c>
      <c r="S46" s="5">
        <f>COUNTIFS('NBA Games 2025'!$N$2:$N$1232,S$2,'NBA Games 2025'!$A$2:$A$1232,"&lt;="&amp;$A46)</f>
        <v>12</v>
      </c>
      <c r="T46" s="5">
        <f>COUNTIFS('NBA Games 2025'!$N$2:$N$1232,T$2,'NBA Games 2025'!$A$2:$A$1232,"&lt;="&amp;$A46)</f>
        <v>12</v>
      </c>
      <c r="U46" s="5">
        <f>COUNTIFS('NBA Games 2025'!$N$2:$N$1232,U$2,'NBA Games 2025'!$A$2:$A$1232,"&lt;="&amp;$A46)</f>
        <v>14</v>
      </c>
      <c r="V46" s="5">
        <f>COUNTIFS('NBA Games 2025'!$N$2:$N$1232,V$2,'NBA Games 2025'!$A$2:$A$1232,"&lt;="&amp;$A46)</f>
        <v>5</v>
      </c>
      <c r="W46" s="5">
        <f>COUNTIFS('NBA Games 2025'!$N$2:$N$1232,W$2,'NBA Games 2025'!$A$2:$A$1232,"&lt;="&amp;$A46)</f>
        <v>7</v>
      </c>
      <c r="X46" s="5">
        <f>COUNTIFS('NBA Games 2025'!$N$2:$N$1232,X$2,'NBA Games 2025'!$A$2:$A$1232,"&lt;="&amp;$A46)</f>
        <v>8</v>
      </c>
      <c r="Y46" s="5">
        <f>COUNTIFS('NBA Games 2025'!$N$2:$N$1232,Y$2,'NBA Games 2025'!$A$2:$A$1232,"&lt;="&amp;$A46)</f>
        <v>10</v>
      </c>
      <c r="Z46" s="5">
        <f>COUNTIFS('NBA Games 2025'!$N$2:$N$1232,Z$2,'NBA Games 2025'!$A$2:$A$1232,"&lt;="&amp;$A46)</f>
        <v>5</v>
      </c>
      <c r="AA46" s="5">
        <f>COUNTIFS('NBA Games 2025'!$N$2:$N$1232,AA$2,'NBA Games 2025'!$A$2:$A$1232,"&lt;="&amp;$A46)</f>
        <v>6</v>
      </c>
      <c r="AB46" s="5">
        <f>COUNTIFS('NBA Games 2025'!$N$2:$N$1232,AB$2,'NBA Games 2025'!$A$2:$A$1232,"&lt;="&amp;$A46)</f>
        <v>2</v>
      </c>
      <c r="AC46" s="5">
        <f>COUNTIFS('NBA Games 2025'!$N$2:$N$1232,AC$2,'NBA Games 2025'!$A$2:$A$1232,"&lt;="&amp;$A46)</f>
        <v>16</v>
      </c>
      <c r="AD46" s="5">
        <f>COUNTIFS('NBA Games 2025'!$N$2:$N$1232,AD$2,'NBA Games 2025'!$A$2:$A$1232,"&lt;="&amp;$A46)</f>
        <v>6</v>
      </c>
      <c r="AE46" s="5">
        <f>COUNTIFS('NBA Games 2025'!$N$2:$N$1232,AE$2,'NBA Games 2025'!$A$2:$A$1232,"&lt;="&amp;$A46)</f>
        <v>10</v>
      </c>
    </row>
    <row r="47" spans="1:31" x14ac:dyDescent="0.35">
      <c r="A47" s="7">
        <v>45633</v>
      </c>
      <c r="B47" s="5">
        <f>COUNTIFS('NBA Games 2025'!$N$2:$N$1232,B$2,'NBA Games 2025'!$A$2:$A$1232,"&lt;="&amp;$A47)</f>
        <v>21</v>
      </c>
      <c r="C47" s="5">
        <f>COUNTIFS('NBA Games 2025'!$N$2:$N$1232,C$2,'NBA Games 2025'!$A$2:$A$1232,"&lt;="&amp;$A47)</f>
        <v>16</v>
      </c>
      <c r="D47" s="5">
        <f>COUNTIFS('NBA Games 2025'!$N$2:$N$1232,D$2,'NBA Games 2025'!$A$2:$A$1232,"&lt;="&amp;$A47)</f>
        <v>11</v>
      </c>
      <c r="E47" s="5">
        <f>COUNTIFS('NBA Games 2025'!$N$2:$N$1232,E$2,'NBA Games 2025'!$A$2:$A$1232,"&lt;="&amp;$A47)</f>
        <v>18</v>
      </c>
      <c r="F47" s="5">
        <f>COUNTIFS('NBA Games 2025'!$N$2:$N$1232,F$2,'NBA Games 2025'!$A$2:$A$1232,"&lt;="&amp;$A47)</f>
        <v>13</v>
      </c>
      <c r="G47" s="5">
        <f>COUNTIFS('NBA Games 2025'!$N$2:$N$1232,G$2,'NBA Games 2025'!$A$2:$A$1232,"&lt;="&amp;$A47)</f>
        <v>10</v>
      </c>
      <c r="H47" s="5">
        <f>COUNTIFS('NBA Games 2025'!$N$2:$N$1232,H$2,'NBA Games 2025'!$A$2:$A$1232,"&lt;="&amp;$A47)</f>
        <v>10</v>
      </c>
      <c r="I47" s="5">
        <f>COUNTIFS('NBA Games 2025'!$N$2:$N$1232,I$2,'NBA Games 2025'!$A$2:$A$1232,"&lt;="&amp;$A47)</f>
        <v>19</v>
      </c>
      <c r="J47" s="5">
        <f>COUNTIFS('NBA Games 2025'!$N$2:$N$1232,J$2,'NBA Games 2025'!$A$2:$A$1232,"&lt;="&amp;$A47)</f>
        <v>14</v>
      </c>
      <c r="K47" s="5">
        <f>COUNTIFS('NBA Games 2025'!$N$2:$N$1232,K$2,'NBA Games 2025'!$A$2:$A$1232,"&lt;="&amp;$A47)</f>
        <v>11</v>
      </c>
      <c r="L47" s="5">
        <f>COUNTIFS('NBA Games 2025'!$N$2:$N$1232,L$2,'NBA Games 2025'!$A$2:$A$1232,"&lt;="&amp;$A47)</f>
        <v>11</v>
      </c>
      <c r="M47" s="5">
        <f>COUNTIFS('NBA Games 2025'!$N$2:$N$1232,M$2,'NBA Games 2025'!$A$2:$A$1232,"&lt;="&amp;$A47)</f>
        <v>10</v>
      </c>
      <c r="N47" s="5">
        <f>COUNTIFS('NBA Games 2025'!$N$2:$N$1232,N$2,'NBA Games 2025'!$A$2:$A$1232,"&lt;="&amp;$A47)</f>
        <v>12</v>
      </c>
      <c r="O47" s="5">
        <f>COUNTIFS('NBA Games 2025'!$N$2:$N$1232,O$2,'NBA Games 2025'!$A$2:$A$1232,"&lt;="&amp;$A47)</f>
        <v>15</v>
      </c>
      <c r="P47" s="5">
        <f>COUNTIFS('NBA Games 2025'!$N$2:$N$1232,P$2,'NBA Games 2025'!$A$2:$A$1232,"&lt;="&amp;$A47)</f>
        <v>16</v>
      </c>
      <c r="Q47" s="5">
        <f>COUNTIFS('NBA Games 2025'!$N$2:$N$1232,Q$2,'NBA Games 2025'!$A$2:$A$1232,"&lt;="&amp;$A47)</f>
        <v>11</v>
      </c>
      <c r="R47" s="5">
        <f>COUNTIFS('NBA Games 2025'!$N$2:$N$1232,R$2,'NBA Games 2025'!$A$2:$A$1232,"&lt;="&amp;$A47)</f>
        <v>13</v>
      </c>
      <c r="S47" s="5">
        <f>COUNTIFS('NBA Games 2025'!$N$2:$N$1232,S$2,'NBA Games 2025'!$A$2:$A$1232,"&lt;="&amp;$A47)</f>
        <v>12</v>
      </c>
      <c r="T47" s="5">
        <f>COUNTIFS('NBA Games 2025'!$N$2:$N$1232,T$2,'NBA Games 2025'!$A$2:$A$1232,"&lt;="&amp;$A47)</f>
        <v>12</v>
      </c>
      <c r="U47" s="5">
        <f>COUNTIFS('NBA Games 2025'!$N$2:$N$1232,U$2,'NBA Games 2025'!$A$2:$A$1232,"&lt;="&amp;$A47)</f>
        <v>14</v>
      </c>
      <c r="V47" s="5">
        <f>COUNTIFS('NBA Games 2025'!$N$2:$N$1232,V$2,'NBA Games 2025'!$A$2:$A$1232,"&lt;="&amp;$A47)</f>
        <v>5</v>
      </c>
      <c r="W47" s="5">
        <f>COUNTIFS('NBA Games 2025'!$N$2:$N$1232,W$2,'NBA Games 2025'!$A$2:$A$1232,"&lt;="&amp;$A47)</f>
        <v>7</v>
      </c>
      <c r="X47" s="5">
        <f>COUNTIFS('NBA Games 2025'!$N$2:$N$1232,X$2,'NBA Games 2025'!$A$2:$A$1232,"&lt;="&amp;$A47)</f>
        <v>8</v>
      </c>
      <c r="Y47" s="5">
        <f>COUNTIFS('NBA Games 2025'!$N$2:$N$1232,Y$2,'NBA Games 2025'!$A$2:$A$1232,"&lt;="&amp;$A47)</f>
        <v>11</v>
      </c>
      <c r="Z47" s="5">
        <f>COUNTIFS('NBA Games 2025'!$N$2:$N$1232,Z$2,'NBA Games 2025'!$A$2:$A$1232,"&lt;="&amp;$A47)</f>
        <v>5</v>
      </c>
      <c r="AA47" s="5">
        <f>COUNTIFS('NBA Games 2025'!$N$2:$N$1232,AA$2,'NBA Games 2025'!$A$2:$A$1232,"&lt;="&amp;$A47)</f>
        <v>6</v>
      </c>
      <c r="AB47" s="5">
        <f>COUNTIFS('NBA Games 2025'!$N$2:$N$1232,AB$2,'NBA Games 2025'!$A$2:$A$1232,"&lt;="&amp;$A47)</f>
        <v>3</v>
      </c>
      <c r="AC47" s="5">
        <f>COUNTIFS('NBA Games 2025'!$N$2:$N$1232,AC$2,'NBA Games 2025'!$A$2:$A$1232,"&lt;="&amp;$A47)</f>
        <v>16</v>
      </c>
      <c r="AD47" s="5">
        <f>COUNTIFS('NBA Games 2025'!$N$2:$N$1232,AD$2,'NBA Games 2025'!$A$2:$A$1232,"&lt;="&amp;$A47)</f>
        <v>6</v>
      </c>
      <c r="AE47" s="5">
        <f>COUNTIFS('NBA Games 2025'!$N$2:$N$1232,AE$2,'NBA Games 2025'!$A$2:$A$1232,"&lt;="&amp;$A47)</f>
        <v>10</v>
      </c>
    </row>
    <row r="48" spans="1:31" x14ac:dyDescent="0.35">
      <c r="A48" s="7">
        <v>45634</v>
      </c>
      <c r="B48" s="5">
        <f>COUNTIFS('NBA Games 2025'!$N$2:$N$1232,B$2,'NBA Games 2025'!$A$2:$A$1232,"&lt;="&amp;$A48)</f>
        <v>21</v>
      </c>
      <c r="C48" s="5">
        <f>COUNTIFS('NBA Games 2025'!$N$2:$N$1232,C$2,'NBA Games 2025'!$A$2:$A$1232,"&lt;="&amp;$A48)</f>
        <v>17</v>
      </c>
      <c r="D48" s="5">
        <f>COUNTIFS('NBA Games 2025'!$N$2:$N$1232,D$2,'NBA Games 2025'!$A$2:$A$1232,"&lt;="&amp;$A48)</f>
        <v>12</v>
      </c>
      <c r="E48" s="5">
        <f>COUNTIFS('NBA Games 2025'!$N$2:$N$1232,E$2,'NBA Games 2025'!$A$2:$A$1232,"&lt;="&amp;$A48)</f>
        <v>18</v>
      </c>
      <c r="F48" s="5">
        <f>COUNTIFS('NBA Games 2025'!$N$2:$N$1232,F$2,'NBA Games 2025'!$A$2:$A$1232,"&lt;="&amp;$A48)</f>
        <v>13</v>
      </c>
      <c r="G48" s="5">
        <f>COUNTIFS('NBA Games 2025'!$N$2:$N$1232,G$2,'NBA Games 2025'!$A$2:$A$1232,"&lt;="&amp;$A48)</f>
        <v>10</v>
      </c>
      <c r="H48" s="5">
        <f>COUNTIFS('NBA Games 2025'!$N$2:$N$1232,H$2,'NBA Games 2025'!$A$2:$A$1232,"&lt;="&amp;$A48)</f>
        <v>10</v>
      </c>
      <c r="I48" s="5">
        <f>COUNTIFS('NBA Games 2025'!$N$2:$N$1232,I$2,'NBA Games 2025'!$A$2:$A$1232,"&lt;="&amp;$A48)</f>
        <v>19</v>
      </c>
      <c r="J48" s="5">
        <f>COUNTIFS('NBA Games 2025'!$N$2:$N$1232,J$2,'NBA Games 2025'!$A$2:$A$1232,"&lt;="&amp;$A48)</f>
        <v>14</v>
      </c>
      <c r="K48" s="5">
        <f>COUNTIFS('NBA Games 2025'!$N$2:$N$1232,K$2,'NBA Games 2025'!$A$2:$A$1232,"&lt;="&amp;$A48)</f>
        <v>12</v>
      </c>
      <c r="L48" s="5">
        <f>COUNTIFS('NBA Games 2025'!$N$2:$N$1232,L$2,'NBA Games 2025'!$A$2:$A$1232,"&lt;="&amp;$A48)</f>
        <v>12</v>
      </c>
      <c r="M48" s="5">
        <f>COUNTIFS('NBA Games 2025'!$N$2:$N$1232,M$2,'NBA Games 2025'!$A$2:$A$1232,"&lt;="&amp;$A48)</f>
        <v>10</v>
      </c>
      <c r="N48" s="5">
        <f>COUNTIFS('NBA Games 2025'!$N$2:$N$1232,N$2,'NBA Games 2025'!$A$2:$A$1232,"&lt;="&amp;$A48)</f>
        <v>12</v>
      </c>
      <c r="O48" s="5">
        <f>COUNTIFS('NBA Games 2025'!$N$2:$N$1232,O$2,'NBA Games 2025'!$A$2:$A$1232,"&lt;="&amp;$A48)</f>
        <v>16</v>
      </c>
      <c r="P48" s="5">
        <f>COUNTIFS('NBA Games 2025'!$N$2:$N$1232,P$2,'NBA Games 2025'!$A$2:$A$1232,"&lt;="&amp;$A48)</f>
        <v>16</v>
      </c>
      <c r="Q48" s="5">
        <f>COUNTIFS('NBA Games 2025'!$N$2:$N$1232,Q$2,'NBA Games 2025'!$A$2:$A$1232,"&lt;="&amp;$A48)</f>
        <v>12</v>
      </c>
      <c r="R48" s="5">
        <f>COUNTIFS('NBA Games 2025'!$N$2:$N$1232,R$2,'NBA Games 2025'!$A$2:$A$1232,"&lt;="&amp;$A48)</f>
        <v>14</v>
      </c>
      <c r="S48" s="5">
        <f>COUNTIFS('NBA Games 2025'!$N$2:$N$1232,S$2,'NBA Games 2025'!$A$2:$A$1232,"&lt;="&amp;$A48)</f>
        <v>12</v>
      </c>
      <c r="T48" s="5">
        <f>COUNTIFS('NBA Games 2025'!$N$2:$N$1232,T$2,'NBA Games 2025'!$A$2:$A$1232,"&lt;="&amp;$A48)</f>
        <v>13</v>
      </c>
      <c r="U48" s="5">
        <f>COUNTIFS('NBA Games 2025'!$N$2:$N$1232,U$2,'NBA Games 2025'!$A$2:$A$1232,"&lt;="&amp;$A48)</f>
        <v>14</v>
      </c>
      <c r="V48" s="5">
        <f>COUNTIFS('NBA Games 2025'!$N$2:$N$1232,V$2,'NBA Games 2025'!$A$2:$A$1232,"&lt;="&amp;$A48)</f>
        <v>5</v>
      </c>
      <c r="W48" s="5">
        <f>COUNTIFS('NBA Games 2025'!$N$2:$N$1232,W$2,'NBA Games 2025'!$A$2:$A$1232,"&lt;="&amp;$A48)</f>
        <v>7</v>
      </c>
      <c r="X48" s="5">
        <f>COUNTIFS('NBA Games 2025'!$N$2:$N$1232,X$2,'NBA Games 2025'!$A$2:$A$1232,"&lt;="&amp;$A48)</f>
        <v>8</v>
      </c>
      <c r="Y48" s="5">
        <f>COUNTIFS('NBA Games 2025'!$N$2:$N$1232,Y$2,'NBA Games 2025'!$A$2:$A$1232,"&lt;="&amp;$A48)</f>
        <v>12</v>
      </c>
      <c r="Z48" s="5">
        <f>COUNTIFS('NBA Games 2025'!$N$2:$N$1232,Z$2,'NBA Games 2025'!$A$2:$A$1232,"&lt;="&amp;$A48)</f>
        <v>5</v>
      </c>
      <c r="AA48" s="5">
        <f>COUNTIFS('NBA Games 2025'!$N$2:$N$1232,AA$2,'NBA Games 2025'!$A$2:$A$1232,"&lt;="&amp;$A48)</f>
        <v>7</v>
      </c>
      <c r="AB48" s="5">
        <f>COUNTIFS('NBA Games 2025'!$N$2:$N$1232,AB$2,'NBA Games 2025'!$A$2:$A$1232,"&lt;="&amp;$A48)</f>
        <v>3</v>
      </c>
      <c r="AC48" s="5">
        <f>COUNTIFS('NBA Games 2025'!$N$2:$N$1232,AC$2,'NBA Games 2025'!$A$2:$A$1232,"&lt;="&amp;$A48)</f>
        <v>17</v>
      </c>
      <c r="AD48" s="5">
        <f>COUNTIFS('NBA Games 2025'!$N$2:$N$1232,AD$2,'NBA Games 2025'!$A$2:$A$1232,"&lt;="&amp;$A48)</f>
        <v>7</v>
      </c>
      <c r="AE48" s="5">
        <f>COUNTIFS('NBA Games 2025'!$N$2:$N$1232,AE$2,'NBA Games 2025'!$A$2:$A$1232,"&lt;="&amp;$A48)</f>
        <v>10</v>
      </c>
    </row>
    <row r="49" spans="1:31" x14ac:dyDescent="0.35">
      <c r="A49" s="7">
        <v>45635</v>
      </c>
      <c r="B49" s="5">
        <f>COUNTIFS('NBA Games 2025'!$N$2:$N$1232,B$2,'NBA Games 2025'!$A$2:$A$1232,"&lt;="&amp;$A49)</f>
        <v>21</v>
      </c>
      <c r="C49" s="5">
        <f>COUNTIFS('NBA Games 2025'!$N$2:$N$1232,C$2,'NBA Games 2025'!$A$2:$A$1232,"&lt;="&amp;$A49)</f>
        <v>17</v>
      </c>
      <c r="D49" s="5">
        <f>COUNTIFS('NBA Games 2025'!$N$2:$N$1232,D$2,'NBA Games 2025'!$A$2:$A$1232,"&lt;="&amp;$A49)</f>
        <v>12</v>
      </c>
      <c r="E49" s="5">
        <f>COUNTIFS('NBA Games 2025'!$N$2:$N$1232,E$2,'NBA Games 2025'!$A$2:$A$1232,"&lt;="&amp;$A49)</f>
        <v>18</v>
      </c>
      <c r="F49" s="5">
        <f>COUNTIFS('NBA Games 2025'!$N$2:$N$1232,F$2,'NBA Games 2025'!$A$2:$A$1232,"&lt;="&amp;$A49)</f>
        <v>13</v>
      </c>
      <c r="G49" s="5">
        <f>COUNTIFS('NBA Games 2025'!$N$2:$N$1232,G$2,'NBA Games 2025'!$A$2:$A$1232,"&lt;="&amp;$A49)</f>
        <v>10</v>
      </c>
      <c r="H49" s="5">
        <f>COUNTIFS('NBA Games 2025'!$N$2:$N$1232,H$2,'NBA Games 2025'!$A$2:$A$1232,"&lt;="&amp;$A49)</f>
        <v>10</v>
      </c>
      <c r="I49" s="5">
        <f>COUNTIFS('NBA Games 2025'!$N$2:$N$1232,I$2,'NBA Games 2025'!$A$2:$A$1232,"&lt;="&amp;$A49)</f>
        <v>19</v>
      </c>
      <c r="J49" s="5">
        <f>COUNTIFS('NBA Games 2025'!$N$2:$N$1232,J$2,'NBA Games 2025'!$A$2:$A$1232,"&lt;="&amp;$A49)</f>
        <v>15</v>
      </c>
      <c r="K49" s="5">
        <f>COUNTIFS('NBA Games 2025'!$N$2:$N$1232,K$2,'NBA Games 2025'!$A$2:$A$1232,"&lt;="&amp;$A49)</f>
        <v>12</v>
      </c>
      <c r="L49" s="5">
        <f>COUNTIFS('NBA Games 2025'!$N$2:$N$1232,L$2,'NBA Games 2025'!$A$2:$A$1232,"&lt;="&amp;$A49)</f>
        <v>12</v>
      </c>
      <c r="M49" s="5">
        <f>COUNTIFS('NBA Games 2025'!$N$2:$N$1232,M$2,'NBA Games 2025'!$A$2:$A$1232,"&lt;="&amp;$A49)</f>
        <v>10</v>
      </c>
      <c r="N49" s="5">
        <f>COUNTIFS('NBA Games 2025'!$N$2:$N$1232,N$2,'NBA Games 2025'!$A$2:$A$1232,"&lt;="&amp;$A49)</f>
        <v>12</v>
      </c>
      <c r="O49" s="5">
        <f>COUNTIFS('NBA Games 2025'!$N$2:$N$1232,O$2,'NBA Games 2025'!$A$2:$A$1232,"&lt;="&amp;$A49)</f>
        <v>16</v>
      </c>
      <c r="P49" s="5">
        <f>COUNTIFS('NBA Games 2025'!$N$2:$N$1232,P$2,'NBA Games 2025'!$A$2:$A$1232,"&lt;="&amp;$A49)</f>
        <v>16</v>
      </c>
      <c r="Q49" s="5">
        <f>COUNTIFS('NBA Games 2025'!$N$2:$N$1232,Q$2,'NBA Games 2025'!$A$2:$A$1232,"&lt;="&amp;$A49)</f>
        <v>12</v>
      </c>
      <c r="R49" s="5">
        <f>COUNTIFS('NBA Games 2025'!$N$2:$N$1232,R$2,'NBA Games 2025'!$A$2:$A$1232,"&lt;="&amp;$A49)</f>
        <v>14</v>
      </c>
      <c r="S49" s="5">
        <f>COUNTIFS('NBA Games 2025'!$N$2:$N$1232,S$2,'NBA Games 2025'!$A$2:$A$1232,"&lt;="&amp;$A49)</f>
        <v>12</v>
      </c>
      <c r="T49" s="5">
        <f>COUNTIFS('NBA Games 2025'!$N$2:$N$1232,T$2,'NBA Games 2025'!$A$2:$A$1232,"&lt;="&amp;$A49)</f>
        <v>13</v>
      </c>
      <c r="U49" s="5">
        <f>COUNTIFS('NBA Games 2025'!$N$2:$N$1232,U$2,'NBA Games 2025'!$A$2:$A$1232,"&lt;="&amp;$A49)</f>
        <v>14</v>
      </c>
      <c r="V49" s="5">
        <f>COUNTIFS('NBA Games 2025'!$N$2:$N$1232,V$2,'NBA Games 2025'!$A$2:$A$1232,"&lt;="&amp;$A49)</f>
        <v>5</v>
      </c>
      <c r="W49" s="5">
        <f>COUNTIFS('NBA Games 2025'!$N$2:$N$1232,W$2,'NBA Games 2025'!$A$2:$A$1232,"&lt;="&amp;$A49)</f>
        <v>7</v>
      </c>
      <c r="X49" s="5">
        <f>COUNTIFS('NBA Games 2025'!$N$2:$N$1232,X$2,'NBA Games 2025'!$A$2:$A$1232,"&lt;="&amp;$A49)</f>
        <v>8</v>
      </c>
      <c r="Y49" s="5">
        <f>COUNTIFS('NBA Games 2025'!$N$2:$N$1232,Y$2,'NBA Games 2025'!$A$2:$A$1232,"&lt;="&amp;$A49)</f>
        <v>12</v>
      </c>
      <c r="Z49" s="5">
        <f>COUNTIFS('NBA Games 2025'!$N$2:$N$1232,Z$2,'NBA Games 2025'!$A$2:$A$1232,"&lt;="&amp;$A49)</f>
        <v>5</v>
      </c>
      <c r="AA49" s="5">
        <f>COUNTIFS('NBA Games 2025'!$N$2:$N$1232,AA$2,'NBA Games 2025'!$A$2:$A$1232,"&lt;="&amp;$A49)</f>
        <v>7</v>
      </c>
      <c r="AB49" s="5">
        <f>COUNTIFS('NBA Games 2025'!$N$2:$N$1232,AB$2,'NBA Games 2025'!$A$2:$A$1232,"&lt;="&amp;$A49)</f>
        <v>3</v>
      </c>
      <c r="AC49" s="5">
        <f>COUNTIFS('NBA Games 2025'!$N$2:$N$1232,AC$2,'NBA Games 2025'!$A$2:$A$1232,"&lt;="&amp;$A49)</f>
        <v>17</v>
      </c>
      <c r="AD49" s="5">
        <f>COUNTIFS('NBA Games 2025'!$N$2:$N$1232,AD$2,'NBA Games 2025'!$A$2:$A$1232,"&lt;="&amp;$A49)</f>
        <v>7</v>
      </c>
      <c r="AE49" s="5">
        <f>COUNTIFS('NBA Games 2025'!$N$2:$N$1232,AE$2,'NBA Games 2025'!$A$2:$A$1232,"&lt;="&amp;$A49)</f>
        <v>10</v>
      </c>
    </row>
    <row r="50" spans="1:31" x14ac:dyDescent="0.35">
      <c r="A50" s="7">
        <v>45636</v>
      </c>
      <c r="B50" s="5">
        <f>COUNTIFS('NBA Games 2025'!$N$2:$N$1232,B$2,'NBA Games 2025'!$A$2:$A$1232,"&lt;="&amp;$A50)</f>
        <v>21</v>
      </c>
      <c r="C50" s="5">
        <f>COUNTIFS('NBA Games 2025'!$N$2:$N$1232,C$2,'NBA Games 2025'!$A$2:$A$1232,"&lt;="&amp;$A50)</f>
        <v>17</v>
      </c>
      <c r="D50" s="5">
        <f>COUNTIFS('NBA Games 2025'!$N$2:$N$1232,D$2,'NBA Games 2025'!$A$2:$A$1232,"&lt;="&amp;$A50)</f>
        <v>12</v>
      </c>
      <c r="E50" s="5">
        <f>COUNTIFS('NBA Games 2025'!$N$2:$N$1232,E$2,'NBA Games 2025'!$A$2:$A$1232,"&lt;="&amp;$A50)</f>
        <v>19</v>
      </c>
      <c r="F50" s="5">
        <f>COUNTIFS('NBA Games 2025'!$N$2:$N$1232,F$2,'NBA Games 2025'!$A$2:$A$1232,"&lt;="&amp;$A50)</f>
        <v>13</v>
      </c>
      <c r="G50" s="5">
        <f>COUNTIFS('NBA Games 2025'!$N$2:$N$1232,G$2,'NBA Games 2025'!$A$2:$A$1232,"&lt;="&amp;$A50)</f>
        <v>10</v>
      </c>
      <c r="H50" s="5">
        <f>COUNTIFS('NBA Games 2025'!$N$2:$N$1232,H$2,'NBA Games 2025'!$A$2:$A$1232,"&lt;="&amp;$A50)</f>
        <v>10</v>
      </c>
      <c r="I50" s="5">
        <f>COUNTIFS('NBA Games 2025'!$N$2:$N$1232,I$2,'NBA Games 2025'!$A$2:$A$1232,"&lt;="&amp;$A50)</f>
        <v>19</v>
      </c>
      <c r="J50" s="5">
        <f>COUNTIFS('NBA Games 2025'!$N$2:$N$1232,J$2,'NBA Games 2025'!$A$2:$A$1232,"&lt;="&amp;$A50)</f>
        <v>15</v>
      </c>
      <c r="K50" s="5">
        <f>COUNTIFS('NBA Games 2025'!$N$2:$N$1232,K$2,'NBA Games 2025'!$A$2:$A$1232,"&lt;="&amp;$A50)</f>
        <v>12</v>
      </c>
      <c r="L50" s="5">
        <f>COUNTIFS('NBA Games 2025'!$N$2:$N$1232,L$2,'NBA Games 2025'!$A$2:$A$1232,"&lt;="&amp;$A50)</f>
        <v>13</v>
      </c>
      <c r="M50" s="5">
        <f>COUNTIFS('NBA Games 2025'!$N$2:$N$1232,M$2,'NBA Games 2025'!$A$2:$A$1232,"&lt;="&amp;$A50)</f>
        <v>10</v>
      </c>
      <c r="N50" s="5">
        <f>COUNTIFS('NBA Games 2025'!$N$2:$N$1232,N$2,'NBA Games 2025'!$A$2:$A$1232,"&lt;="&amp;$A50)</f>
        <v>12</v>
      </c>
      <c r="O50" s="5">
        <f>COUNTIFS('NBA Games 2025'!$N$2:$N$1232,O$2,'NBA Games 2025'!$A$2:$A$1232,"&lt;="&amp;$A50)</f>
        <v>16</v>
      </c>
      <c r="P50" s="5">
        <f>COUNTIFS('NBA Games 2025'!$N$2:$N$1232,P$2,'NBA Games 2025'!$A$2:$A$1232,"&lt;="&amp;$A50)</f>
        <v>16</v>
      </c>
      <c r="Q50" s="5">
        <f>COUNTIFS('NBA Games 2025'!$N$2:$N$1232,Q$2,'NBA Games 2025'!$A$2:$A$1232,"&lt;="&amp;$A50)</f>
        <v>12</v>
      </c>
      <c r="R50" s="5">
        <f>COUNTIFS('NBA Games 2025'!$N$2:$N$1232,R$2,'NBA Games 2025'!$A$2:$A$1232,"&lt;="&amp;$A50)</f>
        <v>14</v>
      </c>
      <c r="S50" s="5">
        <f>COUNTIFS('NBA Games 2025'!$N$2:$N$1232,S$2,'NBA Games 2025'!$A$2:$A$1232,"&lt;="&amp;$A50)</f>
        <v>12</v>
      </c>
      <c r="T50" s="5">
        <f>COUNTIFS('NBA Games 2025'!$N$2:$N$1232,T$2,'NBA Games 2025'!$A$2:$A$1232,"&lt;="&amp;$A50)</f>
        <v>13</v>
      </c>
      <c r="U50" s="5">
        <f>COUNTIFS('NBA Games 2025'!$N$2:$N$1232,U$2,'NBA Games 2025'!$A$2:$A$1232,"&lt;="&amp;$A50)</f>
        <v>14</v>
      </c>
      <c r="V50" s="5">
        <f>COUNTIFS('NBA Games 2025'!$N$2:$N$1232,V$2,'NBA Games 2025'!$A$2:$A$1232,"&lt;="&amp;$A50)</f>
        <v>5</v>
      </c>
      <c r="W50" s="5">
        <f>COUNTIFS('NBA Games 2025'!$N$2:$N$1232,W$2,'NBA Games 2025'!$A$2:$A$1232,"&lt;="&amp;$A50)</f>
        <v>7</v>
      </c>
      <c r="X50" s="5">
        <f>COUNTIFS('NBA Games 2025'!$N$2:$N$1232,X$2,'NBA Games 2025'!$A$2:$A$1232,"&lt;="&amp;$A50)</f>
        <v>8</v>
      </c>
      <c r="Y50" s="5">
        <f>COUNTIFS('NBA Games 2025'!$N$2:$N$1232,Y$2,'NBA Games 2025'!$A$2:$A$1232,"&lt;="&amp;$A50)</f>
        <v>12</v>
      </c>
      <c r="Z50" s="5">
        <f>COUNTIFS('NBA Games 2025'!$N$2:$N$1232,Z$2,'NBA Games 2025'!$A$2:$A$1232,"&lt;="&amp;$A50)</f>
        <v>5</v>
      </c>
      <c r="AA50" s="5">
        <f>COUNTIFS('NBA Games 2025'!$N$2:$N$1232,AA$2,'NBA Games 2025'!$A$2:$A$1232,"&lt;="&amp;$A50)</f>
        <v>7</v>
      </c>
      <c r="AB50" s="5">
        <f>COUNTIFS('NBA Games 2025'!$N$2:$N$1232,AB$2,'NBA Games 2025'!$A$2:$A$1232,"&lt;="&amp;$A50)</f>
        <v>3</v>
      </c>
      <c r="AC50" s="5">
        <f>COUNTIFS('NBA Games 2025'!$N$2:$N$1232,AC$2,'NBA Games 2025'!$A$2:$A$1232,"&lt;="&amp;$A50)</f>
        <v>17</v>
      </c>
      <c r="AD50" s="5">
        <f>COUNTIFS('NBA Games 2025'!$N$2:$N$1232,AD$2,'NBA Games 2025'!$A$2:$A$1232,"&lt;="&amp;$A50)</f>
        <v>7</v>
      </c>
      <c r="AE50" s="5">
        <f>COUNTIFS('NBA Games 2025'!$N$2:$N$1232,AE$2,'NBA Games 2025'!$A$2:$A$1232,"&lt;="&amp;$A50)</f>
        <v>10</v>
      </c>
    </row>
    <row r="51" spans="1:31" x14ac:dyDescent="0.35">
      <c r="A51" s="7">
        <v>45637</v>
      </c>
      <c r="B51" s="5">
        <f>COUNTIFS('NBA Games 2025'!$N$2:$N$1232,B$2,'NBA Games 2025'!$A$2:$A$1232,"&lt;="&amp;$A51)</f>
        <v>21</v>
      </c>
      <c r="C51" s="5">
        <f>COUNTIFS('NBA Games 2025'!$N$2:$N$1232,C$2,'NBA Games 2025'!$A$2:$A$1232,"&lt;="&amp;$A51)</f>
        <v>17</v>
      </c>
      <c r="D51" s="5">
        <f>COUNTIFS('NBA Games 2025'!$N$2:$N$1232,D$2,'NBA Games 2025'!$A$2:$A$1232,"&lt;="&amp;$A51)</f>
        <v>12</v>
      </c>
      <c r="E51" s="5">
        <f>COUNTIFS('NBA Games 2025'!$N$2:$N$1232,E$2,'NBA Games 2025'!$A$2:$A$1232,"&lt;="&amp;$A51)</f>
        <v>19</v>
      </c>
      <c r="F51" s="5">
        <f>COUNTIFS('NBA Games 2025'!$N$2:$N$1232,F$2,'NBA Games 2025'!$A$2:$A$1232,"&lt;="&amp;$A51)</f>
        <v>14</v>
      </c>
      <c r="G51" s="5">
        <f>COUNTIFS('NBA Games 2025'!$N$2:$N$1232,G$2,'NBA Games 2025'!$A$2:$A$1232,"&lt;="&amp;$A51)</f>
        <v>10</v>
      </c>
      <c r="H51" s="5">
        <f>COUNTIFS('NBA Games 2025'!$N$2:$N$1232,H$2,'NBA Games 2025'!$A$2:$A$1232,"&lt;="&amp;$A51)</f>
        <v>10</v>
      </c>
      <c r="I51" s="5">
        <f>COUNTIFS('NBA Games 2025'!$N$2:$N$1232,I$2,'NBA Games 2025'!$A$2:$A$1232,"&lt;="&amp;$A51)</f>
        <v>19</v>
      </c>
      <c r="J51" s="5">
        <f>COUNTIFS('NBA Games 2025'!$N$2:$N$1232,J$2,'NBA Games 2025'!$A$2:$A$1232,"&lt;="&amp;$A51)</f>
        <v>15</v>
      </c>
      <c r="K51" s="5">
        <f>COUNTIFS('NBA Games 2025'!$N$2:$N$1232,K$2,'NBA Games 2025'!$A$2:$A$1232,"&lt;="&amp;$A51)</f>
        <v>12</v>
      </c>
      <c r="L51" s="5">
        <f>COUNTIFS('NBA Games 2025'!$N$2:$N$1232,L$2,'NBA Games 2025'!$A$2:$A$1232,"&lt;="&amp;$A51)</f>
        <v>13</v>
      </c>
      <c r="M51" s="5">
        <f>COUNTIFS('NBA Games 2025'!$N$2:$N$1232,M$2,'NBA Games 2025'!$A$2:$A$1232,"&lt;="&amp;$A51)</f>
        <v>10</v>
      </c>
      <c r="N51" s="5">
        <f>COUNTIFS('NBA Games 2025'!$N$2:$N$1232,N$2,'NBA Games 2025'!$A$2:$A$1232,"&lt;="&amp;$A51)</f>
        <v>12</v>
      </c>
      <c r="O51" s="5">
        <f>COUNTIFS('NBA Games 2025'!$N$2:$N$1232,O$2,'NBA Games 2025'!$A$2:$A$1232,"&lt;="&amp;$A51)</f>
        <v>17</v>
      </c>
      <c r="P51" s="5">
        <f>COUNTIFS('NBA Games 2025'!$N$2:$N$1232,P$2,'NBA Games 2025'!$A$2:$A$1232,"&lt;="&amp;$A51)</f>
        <v>16</v>
      </c>
      <c r="Q51" s="5">
        <f>COUNTIFS('NBA Games 2025'!$N$2:$N$1232,Q$2,'NBA Games 2025'!$A$2:$A$1232,"&lt;="&amp;$A51)</f>
        <v>12</v>
      </c>
      <c r="R51" s="5">
        <f>COUNTIFS('NBA Games 2025'!$N$2:$N$1232,R$2,'NBA Games 2025'!$A$2:$A$1232,"&lt;="&amp;$A51)</f>
        <v>14</v>
      </c>
      <c r="S51" s="5">
        <f>COUNTIFS('NBA Games 2025'!$N$2:$N$1232,S$2,'NBA Games 2025'!$A$2:$A$1232,"&lt;="&amp;$A51)</f>
        <v>12</v>
      </c>
      <c r="T51" s="5">
        <f>COUNTIFS('NBA Games 2025'!$N$2:$N$1232,T$2,'NBA Games 2025'!$A$2:$A$1232,"&lt;="&amp;$A51)</f>
        <v>13</v>
      </c>
      <c r="U51" s="5">
        <f>COUNTIFS('NBA Games 2025'!$N$2:$N$1232,U$2,'NBA Games 2025'!$A$2:$A$1232,"&lt;="&amp;$A51)</f>
        <v>14</v>
      </c>
      <c r="V51" s="5">
        <f>COUNTIFS('NBA Games 2025'!$N$2:$N$1232,V$2,'NBA Games 2025'!$A$2:$A$1232,"&lt;="&amp;$A51)</f>
        <v>5</v>
      </c>
      <c r="W51" s="5">
        <f>COUNTIFS('NBA Games 2025'!$N$2:$N$1232,W$2,'NBA Games 2025'!$A$2:$A$1232,"&lt;="&amp;$A51)</f>
        <v>7</v>
      </c>
      <c r="X51" s="5">
        <f>COUNTIFS('NBA Games 2025'!$N$2:$N$1232,X$2,'NBA Games 2025'!$A$2:$A$1232,"&lt;="&amp;$A51)</f>
        <v>8</v>
      </c>
      <c r="Y51" s="5">
        <f>COUNTIFS('NBA Games 2025'!$N$2:$N$1232,Y$2,'NBA Games 2025'!$A$2:$A$1232,"&lt;="&amp;$A51)</f>
        <v>12</v>
      </c>
      <c r="Z51" s="5">
        <f>COUNTIFS('NBA Games 2025'!$N$2:$N$1232,Z$2,'NBA Games 2025'!$A$2:$A$1232,"&lt;="&amp;$A51)</f>
        <v>5</v>
      </c>
      <c r="AA51" s="5">
        <f>COUNTIFS('NBA Games 2025'!$N$2:$N$1232,AA$2,'NBA Games 2025'!$A$2:$A$1232,"&lt;="&amp;$A51)</f>
        <v>7</v>
      </c>
      <c r="AB51" s="5">
        <f>COUNTIFS('NBA Games 2025'!$N$2:$N$1232,AB$2,'NBA Games 2025'!$A$2:$A$1232,"&lt;="&amp;$A51)</f>
        <v>3</v>
      </c>
      <c r="AC51" s="5">
        <f>COUNTIFS('NBA Games 2025'!$N$2:$N$1232,AC$2,'NBA Games 2025'!$A$2:$A$1232,"&lt;="&amp;$A51)</f>
        <v>17</v>
      </c>
      <c r="AD51" s="5">
        <f>COUNTIFS('NBA Games 2025'!$N$2:$N$1232,AD$2,'NBA Games 2025'!$A$2:$A$1232,"&lt;="&amp;$A51)</f>
        <v>7</v>
      </c>
      <c r="AE51" s="5">
        <f>COUNTIFS('NBA Games 2025'!$N$2:$N$1232,AE$2,'NBA Games 2025'!$A$2:$A$1232,"&lt;="&amp;$A51)</f>
        <v>10</v>
      </c>
    </row>
    <row r="52" spans="1:31" x14ac:dyDescent="0.35">
      <c r="A52" s="7">
        <v>45638</v>
      </c>
      <c r="B52" s="5">
        <f>COUNTIFS('NBA Games 2025'!$N$2:$N$1232,B$2,'NBA Games 2025'!$A$2:$A$1232,"&lt;="&amp;$A52)</f>
        <v>21</v>
      </c>
      <c r="C52" s="5">
        <f>COUNTIFS('NBA Games 2025'!$N$2:$N$1232,C$2,'NBA Games 2025'!$A$2:$A$1232,"&lt;="&amp;$A52)</f>
        <v>17</v>
      </c>
      <c r="D52" s="5">
        <f>COUNTIFS('NBA Games 2025'!$N$2:$N$1232,D$2,'NBA Games 2025'!$A$2:$A$1232,"&lt;="&amp;$A52)</f>
        <v>12</v>
      </c>
      <c r="E52" s="5">
        <f>COUNTIFS('NBA Games 2025'!$N$2:$N$1232,E$2,'NBA Games 2025'!$A$2:$A$1232,"&lt;="&amp;$A52)</f>
        <v>19</v>
      </c>
      <c r="F52" s="5">
        <f>COUNTIFS('NBA Games 2025'!$N$2:$N$1232,F$2,'NBA Games 2025'!$A$2:$A$1232,"&lt;="&amp;$A52)</f>
        <v>14</v>
      </c>
      <c r="G52" s="5">
        <f>COUNTIFS('NBA Games 2025'!$N$2:$N$1232,G$2,'NBA Games 2025'!$A$2:$A$1232,"&lt;="&amp;$A52)</f>
        <v>10</v>
      </c>
      <c r="H52" s="5">
        <f>COUNTIFS('NBA Games 2025'!$N$2:$N$1232,H$2,'NBA Games 2025'!$A$2:$A$1232,"&lt;="&amp;$A52)</f>
        <v>10</v>
      </c>
      <c r="I52" s="5">
        <f>COUNTIFS('NBA Games 2025'!$N$2:$N$1232,I$2,'NBA Games 2025'!$A$2:$A$1232,"&lt;="&amp;$A52)</f>
        <v>20</v>
      </c>
      <c r="J52" s="5">
        <f>COUNTIFS('NBA Games 2025'!$N$2:$N$1232,J$2,'NBA Games 2025'!$A$2:$A$1232,"&lt;="&amp;$A52)</f>
        <v>15</v>
      </c>
      <c r="K52" s="5">
        <f>COUNTIFS('NBA Games 2025'!$N$2:$N$1232,K$2,'NBA Games 2025'!$A$2:$A$1232,"&lt;="&amp;$A52)</f>
        <v>13</v>
      </c>
      <c r="L52" s="5">
        <f>COUNTIFS('NBA Games 2025'!$N$2:$N$1232,L$2,'NBA Games 2025'!$A$2:$A$1232,"&lt;="&amp;$A52)</f>
        <v>13</v>
      </c>
      <c r="M52" s="5">
        <f>COUNTIFS('NBA Games 2025'!$N$2:$N$1232,M$2,'NBA Games 2025'!$A$2:$A$1232,"&lt;="&amp;$A52)</f>
        <v>10</v>
      </c>
      <c r="N52" s="5">
        <f>COUNTIFS('NBA Games 2025'!$N$2:$N$1232,N$2,'NBA Games 2025'!$A$2:$A$1232,"&lt;="&amp;$A52)</f>
        <v>12</v>
      </c>
      <c r="O52" s="5">
        <f>COUNTIFS('NBA Games 2025'!$N$2:$N$1232,O$2,'NBA Games 2025'!$A$2:$A$1232,"&lt;="&amp;$A52)</f>
        <v>17</v>
      </c>
      <c r="P52" s="5">
        <f>COUNTIFS('NBA Games 2025'!$N$2:$N$1232,P$2,'NBA Games 2025'!$A$2:$A$1232,"&lt;="&amp;$A52)</f>
        <v>16</v>
      </c>
      <c r="Q52" s="5">
        <f>COUNTIFS('NBA Games 2025'!$N$2:$N$1232,Q$2,'NBA Games 2025'!$A$2:$A$1232,"&lt;="&amp;$A52)</f>
        <v>12</v>
      </c>
      <c r="R52" s="5">
        <f>COUNTIFS('NBA Games 2025'!$N$2:$N$1232,R$2,'NBA Games 2025'!$A$2:$A$1232,"&lt;="&amp;$A52)</f>
        <v>14</v>
      </c>
      <c r="S52" s="5">
        <f>COUNTIFS('NBA Games 2025'!$N$2:$N$1232,S$2,'NBA Games 2025'!$A$2:$A$1232,"&lt;="&amp;$A52)</f>
        <v>12</v>
      </c>
      <c r="T52" s="5">
        <f>COUNTIFS('NBA Games 2025'!$N$2:$N$1232,T$2,'NBA Games 2025'!$A$2:$A$1232,"&lt;="&amp;$A52)</f>
        <v>13</v>
      </c>
      <c r="U52" s="5">
        <f>COUNTIFS('NBA Games 2025'!$N$2:$N$1232,U$2,'NBA Games 2025'!$A$2:$A$1232,"&lt;="&amp;$A52)</f>
        <v>14</v>
      </c>
      <c r="V52" s="5">
        <f>COUNTIFS('NBA Games 2025'!$N$2:$N$1232,V$2,'NBA Games 2025'!$A$2:$A$1232,"&lt;="&amp;$A52)</f>
        <v>5</v>
      </c>
      <c r="W52" s="5">
        <f>COUNTIFS('NBA Games 2025'!$N$2:$N$1232,W$2,'NBA Games 2025'!$A$2:$A$1232,"&lt;="&amp;$A52)</f>
        <v>7</v>
      </c>
      <c r="X52" s="5">
        <f>COUNTIFS('NBA Games 2025'!$N$2:$N$1232,X$2,'NBA Games 2025'!$A$2:$A$1232,"&lt;="&amp;$A52)</f>
        <v>8</v>
      </c>
      <c r="Y52" s="5">
        <f>COUNTIFS('NBA Games 2025'!$N$2:$N$1232,Y$2,'NBA Games 2025'!$A$2:$A$1232,"&lt;="&amp;$A52)</f>
        <v>13</v>
      </c>
      <c r="Z52" s="5">
        <f>COUNTIFS('NBA Games 2025'!$N$2:$N$1232,Z$2,'NBA Games 2025'!$A$2:$A$1232,"&lt;="&amp;$A52)</f>
        <v>5</v>
      </c>
      <c r="AA52" s="5">
        <f>COUNTIFS('NBA Games 2025'!$N$2:$N$1232,AA$2,'NBA Games 2025'!$A$2:$A$1232,"&lt;="&amp;$A52)</f>
        <v>7</v>
      </c>
      <c r="AB52" s="5">
        <f>COUNTIFS('NBA Games 2025'!$N$2:$N$1232,AB$2,'NBA Games 2025'!$A$2:$A$1232,"&lt;="&amp;$A52)</f>
        <v>3</v>
      </c>
      <c r="AC52" s="5">
        <f>COUNTIFS('NBA Games 2025'!$N$2:$N$1232,AC$2,'NBA Games 2025'!$A$2:$A$1232,"&lt;="&amp;$A52)</f>
        <v>17</v>
      </c>
      <c r="AD52" s="5">
        <f>COUNTIFS('NBA Games 2025'!$N$2:$N$1232,AD$2,'NBA Games 2025'!$A$2:$A$1232,"&lt;="&amp;$A52)</f>
        <v>7</v>
      </c>
      <c r="AE52" s="5">
        <f>COUNTIFS('NBA Games 2025'!$N$2:$N$1232,AE$2,'NBA Games 2025'!$A$2:$A$1232,"&lt;="&amp;$A52)</f>
        <v>10</v>
      </c>
    </row>
    <row r="53" spans="1:31" x14ac:dyDescent="0.35">
      <c r="A53" s="7">
        <v>45639</v>
      </c>
      <c r="B53" s="5">
        <f>COUNTIFS('NBA Games 2025'!$N$2:$N$1232,B$2,'NBA Games 2025'!$A$2:$A$1232,"&lt;="&amp;$A53)</f>
        <v>22</v>
      </c>
      <c r="C53" s="5">
        <f>COUNTIFS('NBA Games 2025'!$N$2:$N$1232,C$2,'NBA Games 2025'!$A$2:$A$1232,"&lt;="&amp;$A53)</f>
        <v>18</v>
      </c>
      <c r="D53" s="5">
        <f>COUNTIFS('NBA Games 2025'!$N$2:$N$1232,D$2,'NBA Games 2025'!$A$2:$A$1232,"&lt;="&amp;$A53)</f>
        <v>13</v>
      </c>
      <c r="E53" s="5">
        <f>COUNTIFS('NBA Games 2025'!$N$2:$N$1232,E$2,'NBA Games 2025'!$A$2:$A$1232,"&lt;="&amp;$A53)</f>
        <v>19</v>
      </c>
      <c r="F53" s="5">
        <f>COUNTIFS('NBA Games 2025'!$N$2:$N$1232,F$2,'NBA Games 2025'!$A$2:$A$1232,"&lt;="&amp;$A53)</f>
        <v>14</v>
      </c>
      <c r="G53" s="5">
        <f>COUNTIFS('NBA Games 2025'!$N$2:$N$1232,G$2,'NBA Games 2025'!$A$2:$A$1232,"&lt;="&amp;$A53)</f>
        <v>11</v>
      </c>
      <c r="H53" s="5">
        <f>COUNTIFS('NBA Games 2025'!$N$2:$N$1232,H$2,'NBA Games 2025'!$A$2:$A$1232,"&lt;="&amp;$A53)</f>
        <v>11</v>
      </c>
      <c r="I53" s="5">
        <f>COUNTIFS('NBA Games 2025'!$N$2:$N$1232,I$2,'NBA Games 2025'!$A$2:$A$1232,"&lt;="&amp;$A53)</f>
        <v>20</v>
      </c>
      <c r="J53" s="5">
        <f>COUNTIFS('NBA Games 2025'!$N$2:$N$1232,J$2,'NBA Games 2025'!$A$2:$A$1232,"&lt;="&amp;$A53)</f>
        <v>15</v>
      </c>
      <c r="K53" s="5">
        <f>COUNTIFS('NBA Games 2025'!$N$2:$N$1232,K$2,'NBA Games 2025'!$A$2:$A$1232,"&lt;="&amp;$A53)</f>
        <v>13</v>
      </c>
      <c r="L53" s="5">
        <f>COUNTIFS('NBA Games 2025'!$N$2:$N$1232,L$2,'NBA Games 2025'!$A$2:$A$1232,"&lt;="&amp;$A53)</f>
        <v>13</v>
      </c>
      <c r="M53" s="5">
        <f>COUNTIFS('NBA Games 2025'!$N$2:$N$1232,M$2,'NBA Games 2025'!$A$2:$A$1232,"&lt;="&amp;$A53)</f>
        <v>10</v>
      </c>
      <c r="N53" s="5">
        <f>COUNTIFS('NBA Games 2025'!$N$2:$N$1232,N$2,'NBA Games 2025'!$A$2:$A$1232,"&lt;="&amp;$A53)</f>
        <v>13</v>
      </c>
      <c r="O53" s="5">
        <f>COUNTIFS('NBA Games 2025'!$N$2:$N$1232,O$2,'NBA Games 2025'!$A$2:$A$1232,"&lt;="&amp;$A53)</f>
        <v>17</v>
      </c>
      <c r="P53" s="5">
        <f>COUNTIFS('NBA Games 2025'!$N$2:$N$1232,P$2,'NBA Games 2025'!$A$2:$A$1232,"&lt;="&amp;$A53)</f>
        <v>16</v>
      </c>
      <c r="Q53" s="5">
        <f>COUNTIFS('NBA Games 2025'!$N$2:$N$1232,Q$2,'NBA Games 2025'!$A$2:$A$1232,"&lt;="&amp;$A53)</f>
        <v>13</v>
      </c>
      <c r="R53" s="5">
        <f>COUNTIFS('NBA Games 2025'!$N$2:$N$1232,R$2,'NBA Games 2025'!$A$2:$A$1232,"&lt;="&amp;$A53)</f>
        <v>14</v>
      </c>
      <c r="S53" s="5">
        <f>COUNTIFS('NBA Games 2025'!$N$2:$N$1232,S$2,'NBA Games 2025'!$A$2:$A$1232,"&lt;="&amp;$A53)</f>
        <v>13</v>
      </c>
      <c r="T53" s="5">
        <f>COUNTIFS('NBA Games 2025'!$N$2:$N$1232,T$2,'NBA Games 2025'!$A$2:$A$1232,"&lt;="&amp;$A53)</f>
        <v>13</v>
      </c>
      <c r="U53" s="5">
        <f>COUNTIFS('NBA Games 2025'!$N$2:$N$1232,U$2,'NBA Games 2025'!$A$2:$A$1232,"&lt;="&amp;$A53)</f>
        <v>14</v>
      </c>
      <c r="V53" s="5">
        <f>COUNTIFS('NBA Games 2025'!$N$2:$N$1232,V$2,'NBA Games 2025'!$A$2:$A$1232,"&lt;="&amp;$A53)</f>
        <v>5</v>
      </c>
      <c r="W53" s="5">
        <f>COUNTIFS('NBA Games 2025'!$N$2:$N$1232,W$2,'NBA Games 2025'!$A$2:$A$1232,"&lt;="&amp;$A53)</f>
        <v>7</v>
      </c>
      <c r="X53" s="5">
        <f>COUNTIFS('NBA Games 2025'!$N$2:$N$1232,X$2,'NBA Games 2025'!$A$2:$A$1232,"&lt;="&amp;$A53)</f>
        <v>8</v>
      </c>
      <c r="Y53" s="5">
        <f>COUNTIFS('NBA Games 2025'!$N$2:$N$1232,Y$2,'NBA Games 2025'!$A$2:$A$1232,"&lt;="&amp;$A53)</f>
        <v>13</v>
      </c>
      <c r="Z53" s="5">
        <f>COUNTIFS('NBA Games 2025'!$N$2:$N$1232,Z$2,'NBA Games 2025'!$A$2:$A$1232,"&lt;="&amp;$A53)</f>
        <v>5</v>
      </c>
      <c r="AA53" s="5">
        <f>COUNTIFS('NBA Games 2025'!$N$2:$N$1232,AA$2,'NBA Games 2025'!$A$2:$A$1232,"&lt;="&amp;$A53)</f>
        <v>7</v>
      </c>
      <c r="AB53" s="5">
        <f>COUNTIFS('NBA Games 2025'!$N$2:$N$1232,AB$2,'NBA Games 2025'!$A$2:$A$1232,"&lt;="&amp;$A53)</f>
        <v>3</v>
      </c>
      <c r="AC53" s="5">
        <f>COUNTIFS('NBA Games 2025'!$N$2:$N$1232,AC$2,'NBA Games 2025'!$A$2:$A$1232,"&lt;="&amp;$A53)</f>
        <v>17</v>
      </c>
      <c r="AD53" s="5">
        <f>COUNTIFS('NBA Games 2025'!$N$2:$N$1232,AD$2,'NBA Games 2025'!$A$2:$A$1232,"&lt;="&amp;$A53)</f>
        <v>7</v>
      </c>
      <c r="AE53" s="5">
        <f>COUNTIFS('NBA Games 2025'!$N$2:$N$1232,AE$2,'NBA Games 2025'!$A$2:$A$1232,"&lt;="&amp;$A53)</f>
        <v>10</v>
      </c>
    </row>
    <row r="54" spans="1:31" x14ac:dyDescent="0.35">
      <c r="A54" s="7">
        <v>45640</v>
      </c>
      <c r="B54" s="5">
        <f>COUNTIFS('NBA Games 2025'!$N$2:$N$1232,B$2,'NBA Games 2025'!$A$2:$A$1232,"&lt;="&amp;$A54)</f>
        <v>22</v>
      </c>
      <c r="C54" s="5">
        <f>COUNTIFS('NBA Games 2025'!$N$2:$N$1232,C$2,'NBA Games 2025'!$A$2:$A$1232,"&lt;="&amp;$A54)</f>
        <v>18</v>
      </c>
      <c r="D54" s="5">
        <f>COUNTIFS('NBA Games 2025'!$N$2:$N$1232,D$2,'NBA Games 2025'!$A$2:$A$1232,"&lt;="&amp;$A54)</f>
        <v>13</v>
      </c>
      <c r="E54" s="5">
        <f>COUNTIFS('NBA Games 2025'!$N$2:$N$1232,E$2,'NBA Games 2025'!$A$2:$A$1232,"&lt;="&amp;$A54)</f>
        <v>20</v>
      </c>
      <c r="F54" s="5">
        <f>COUNTIFS('NBA Games 2025'!$N$2:$N$1232,F$2,'NBA Games 2025'!$A$2:$A$1232,"&lt;="&amp;$A54)</f>
        <v>14</v>
      </c>
      <c r="G54" s="5">
        <f>COUNTIFS('NBA Games 2025'!$N$2:$N$1232,G$2,'NBA Games 2025'!$A$2:$A$1232,"&lt;="&amp;$A54)</f>
        <v>11</v>
      </c>
      <c r="H54" s="5">
        <f>COUNTIFS('NBA Games 2025'!$N$2:$N$1232,H$2,'NBA Games 2025'!$A$2:$A$1232,"&lt;="&amp;$A54)</f>
        <v>11</v>
      </c>
      <c r="I54" s="5">
        <f>COUNTIFS('NBA Games 2025'!$N$2:$N$1232,I$2,'NBA Games 2025'!$A$2:$A$1232,"&lt;="&amp;$A54)</f>
        <v>20</v>
      </c>
      <c r="J54" s="5">
        <f>COUNTIFS('NBA Games 2025'!$N$2:$N$1232,J$2,'NBA Games 2025'!$A$2:$A$1232,"&lt;="&amp;$A54)</f>
        <v>15</v>
      </c>
      <c r="K54" s="5">
        <f>COUNTIFS('NBA Games 2025'!$N$2:$N$1232,K$2,'NBA Games 2025'!$A$2:$A$1232,"&lt;="&amp;$A54)</f>
        <v>13</v>
      </c>
      <c r="L54" s="5">
        <f>COUNTIFS('NBA Games 2025'!$N$2:$N$1232,L$2,'NBA Games 2025'!$A$2:$A$1232,"&lt;="&amp;$A54)</f>
        <v>14</v>
      </c>
      <c r="M54" s="5">
        <f>COUNTIFS('NBA Games 2025'!$N$2:$N$1232,M$2,'NBA Games 2025'!$A$2:$A$1232,"&lt;="&amp;$A54)</f>
        <v>10</v>
      </c>
      <c r="N54" s="5">
        <f>COUNTIFS('NBA Games 2025'!$N$2:$N$1232,N$2,'NBA Games 2025'!$A$2:$A$1232,"&lt;="&amp;$A54)</f>
        <v>13</v>
      </c>
      <c r="O54" s="5">
        <f>COUNTIFS('NBA Games 2025'!$N$2:$N$1232,O$2,'NBA Games 2025'!$A$2:$A$1232,"&lt;="&amp;$A54)</f>
        <v>17</v>
      </c>
      <c r="P54" s="5">
        <f>COUNTIFS('NBA Games 2025'!$N$2:$N$1232,P$2,'NBA Games 2025'!$A$2:$A$1232,"&lt;="&amp;$A54)</f>
        <v>16</v>
      </c>
      <c r="Q54" s="5">
        <f>COUNTIFS('NBA Games 2025'!$N$2:$N$1232,Q$2,'NBA Games 2025'!$A$2:$A$1232,"&lt;="&amp;$A54)</f>
        <v>13</v>
      </c>
      <c r="R54" s="5">
        <f>COUNTIFS('NBA Games 2025'!$N$2:$N$1232,R$2,'NBA Games 2025'!$A$2:$A$1232,"&lt;="&amp;$A54)</f>
        <v>14</v>
      </c>
      <c r="S54" s="5">
        <f>COUNTIFS('NBA Games 2025'!$N$2:$N$1232,S$2,'NBA Games 2025'!$A$2:$A$1232,"&lt;="&amp;$A54)</f>
        <v>13</v>
      </c>
      <c r="T54" s="5">
        <f>COUNTIFS('NBA Games 2025'!$N$2:$N$1232,T$2,'NBA Games 2025'!$A$2:$A$1232,"&lt;="&amp;$A54)</f>
        <v>13</v>
      </c>
      <c r="U54" s="5">
        <f>COUNTIFS('NBA Games 2025'!$N$2:$N$1232,U$2,'NBA Games 2025'!$A$2:$A$1232,"&lt;="&amp;$A54)</f>
        <v>14</v>
      </c>
      <c r="V54" s="5">
        <f>COUNTIFS('NBA Games 2025'!$N$2:$N$1232,V$2,'NBA Games 2025'!$A$2:$A$1232,"&lt;="&amp;$A54)</f>
        <v>5</v>
      </c>
      <c r="W54" s="5">
        <f>COUNTIFS('NBA Games 2025'!$N$2:$N$1232,W$2,'NBA Games 2025'!$A$2:$A$1232,"&lt;="&amp;$A54)</f>
        <v>7</v>
      </c>
      <c r="X54" s="5">
        <f>COUNTIFS('NBA Games 2025'!$N$2:$N$1232,X$2,'NBA Games 2025'!$A$2:$A$1232,"&lt;="&amp;$A54)</f>
        <v>8</v>
      </c>
      <c r="Y54" s="5">
        <f>COUNTIFS('NBA Games 2025'!$N$2:$N$1232,Y$2,'NBA Games 2025'!$A$2:$A$1232,"&lt;="&amp;$A54)</f>
        <v>13</v>
      </c>
      <c r="Z54" s="5">
        <f>COUNTIFS('NBA Games 2025'!$N$2:$N$1232,Z$2,'NBA Games 2025'!$A$2:$A$1232,"&lt;="&amp;$A54)</f>
        <v>5</v>
      </c>
      <c r="AA54" s="5">
        <f>COUNTIFS('NBA Games 2025'!$N$2:$N$1232,AA$2,'NBA Games 2025'!$A$2:$A$1232,"&lt;="&amp;$A54)</f>
        <v>7</v>
      </c>
      <c r="AB54" s="5">
        <f>COUNTIFS('NBA Games 2025'!$N$2:$N$1232,AB$2,'NBA Games 2025'!$A$2:$A$1232,"&lt;="&amp;$A54)</f>
        <v>3</v>
      </c>
      <c r="AC54" s="5">
        <f>COUNTIFS('NBA Games 2025'!$N$2:$N$1232,AC$2,'NBA Games 2025'!$A$2:$A$1232,"&lt;="&amp;$A54)</f>
        <v>17</v>
      </c>
      <c r="AD54" s="5">
        <f>COUNTIFS('NBA Games 2025'!$N$2:$N$1232,AD$2,'NBA Games 2025'!$A$2:$A$1232,"&lt;="&amp;$A54)</f>
        <v>7</v>
      </c>
      <c r="AE54" s="5">
        <f>COUNTIFS('NBA Games 2025'!$N$2:$N$1232,AE$2,'NBA Games 2025'!$A$2:$A$1232,"&lt;="&amp;$A54)</f>
        <v>10</v>
      </c>
    </row>
    <row r="55" spans="1:31" x14ac:dyDescent="0.35">
      <c r="A55" s="7">
        <v>45641</v>
      </c>
      <c r="B55" s="5">
        <f>COUNTIFS('NBA Games 2025'!$N$2:$N$1232,B$2,'NBA Games 2025'!$A$2:$A$1232,"&lt;="&amp;$A55)</f>
        <v>22</v>
      </c>
      <c r="C55" s="5">
        <f>COUNTIFS('NBA Games 2025'!$N$2:$N$1232,C$2,'NBA Games 2025'!$A$2:$A$1232,"&lt;="&amp;$A55)</f>
        <v>18</v>
      </c>
      <c r="D55" s="5">
        <f>COUNTIFS('NBA Games 2025'!$N$2:$N$1232,D$2,'NBA Games 2025'!$A$2:$A$1232,"&lt;="&amp;$A55)</f>
        <v>13</v>
      </c>
      <c r="E55" s="5">
        <f>COUNTIFS('NBA Games 2025'!$N$2:$N$1232,E$2,'NBA Games 2025'!$A$2:$A$1232,"&lt;="&amp;$A55)</f>
        <v>20</v>
      </c>
      <c r="F55" s="5">
        <f>COUNTIFS('NBA Games 2025'!$N$2:$N$1232,F$2,'NBA Games 2025'!$A$2:$A$1232,"&lt;="&amp;$A55)</f>
        <v>14</v>
      </c>
      <c r="G55" s="5">
        <f>COUNTIFS('NBA Games 2025'!$N$2:$N$1232,G$2,'NBA Games 2025'!$A$2:$A$1232,"&lt;="&amp;$A55)</f>
        <v>11</v>
      </c>
      <c r="H55" s="5">
        <f>COUNTIFS('NBA Games 2025'!$N$2:$N$1232,H$2,'NBA Games 2025'!$A$2:$A$1232,"&lt;="&amp;$A55)</f>
        <v>12</v>
      </c>
      <c r="I55" s="5">
        <f>COUNTIFS('NBA Games 2025'!$N$2:$N$1232,I$2,'NBA Games 2025'!$A$2:$A$1232,"&lt;="&amp;$A55)</f>
        <v>21</v>
      </c>
      <c r="J55" s="5">
        <f>COUNTIFS('NBA Games 2025'!$N$2:$N$1232,J$2,'NBA Games 2025'!$A$2:$A$1232,"&lt;="&amp;$A55)</f>
        <v>16</v>
      </c>
      <c r="K55" s="5">
        <f>COUNTIFS('NBA Games 2025'!$N$2:$N$1232,K$2,'NBA Games 2025'!$A$2:$A$1232,"&lt;="&amp;$A55)</f>
        <v>13</v>
      </c>
      <c r="L55" s="5">
        <f>COUNTIFS('NBA Games 2025'!$N$2:$N$1232,L$2,'NBA Games 2025'!$A$2:$A$1232,"&lt;="&amp;$A55)</f>
        <v>14</v>
      </c>
      <c r="M55" s="5">
        <f>COUNTIFS('NBA Games 2025'!$N$2:$N$1232,M$2,'NBA Games 2025'!$A$2:$A$1232,"&lt;="&amp;$A55)</f>
        <v>10</v>
      </c>
      <c r="N55" s="5">
        <f>COUNTIFS('NBA Games 2025'!$N$2:$N$1232,N$2,'NBA Games 2025'!$A$2:$A$1232,"&lt;="&amp;$A55)</f>
        <v>14</v>
      </c>
      <c r="O55" s="5">
        <f>COUNTIFS('NBA Games 2025'!$N$2:$N$1232,O$2,'NBA Games 2025'!$A$2:$A$1232,"&lt;="&amp;$A55)</f>
        <v>17</v>
      </c>
      <c r="P55" s="5">
        <f>COUNTIFS('NBA Games 2025'!$N$2:$N$1232,P$2,'NBA Games 2025'!$A$2:$A$1232,"&lt;="&amp;$A55)</f>
        <v>17</v>
      </c>
      <c r="Q55" s="5">
        <f>COUNTIFS('NBA Games 2025'!$N$2:$N$1232,Q$2,'NBA Games 2025'!$A$2:$A$1232,"&lt;="&amp;$A55)</f>
        <v>13</v>
      </c>
      <c r="R55" s="5">
        <f>COUNTIFS('NBA Games 2025'!$N$2:$N$1232,R$2,'NBA Games 2025'!$A$2:$A$1232,"&lt;="&amp;$A55)</f>
        <v>14</v>
      </c>
      <c r="S55" s="5">
        <f>COUNTIFS('NBA Games 2025'!$N$2:$N$1232,S$2,'NBA Games 2025'!$A$2:$A$1232,"&lt;="&amp;$A55)</f>
        <v>14</v>
      </c>
      <c r="T55" s="5">
        <f>COUNTIFS('NBA Games 2025'!$N$2:$N$1232,T$2,'NBA Games 2025'!$A$2:$A$1232,"&lt;="&amp;$A55)</f>
        <v>14</v>
      </c>
      <c r="U55" s="5">
        <f>COUNTIFS('NBA Games 2025'!$N$2:$N$1232,U$2,'NBA Games 2025'!$A$2:$A$1232,"&lt;="&amp;$A55)</f>
        <v>14</v>
      </c>
      <c r="V55" s="5">
        <f>COUNTIFS('NBA Games 2025'!$N$2:$N$1232,V$2,'NBA Games 2025'!$A$2:$A$1232,"&lt;="&amp;$A55)</f>
        <v>5</v>
      </c>
      <c r="W55" s="5">
        <f>COUNTIFS('NBA Games 2025'!$N$2:$N$1232,W$2,'NBA Games 2025'!$A$2:$A$1232,"&lt;="&amp;$A55)</f>
        <v>7</v>
      </c>
      <c r="X55" s="5">
        <f>COUNTIFS('NBA Games 2025'!$N$2:$N$1232,X$2,'NBA Games 2025'!$A$2:$A$1232,"&lt;="&amp;$A55)</f>
        <v>8</v>
      </c>
      <c r="Y55" s="5">
        <f>COUNTIFS('NBA Games 2025'!$N$2:$N$1232,Y$2,'NBA Games 2025'!$A$2:$A$1232,"&lt;="&amp;$A55)</f>
        <v>13</v>
      </c>
      <c r="Z55" s="5">
        <f>COUNTIFS('NBA Games 2025'!$N$2:$N$1232,Z$2,'NBA Games 2025'!$A$2:$A$1232,"&lt;="&amp;$A55)</f>
        <v>5</v>
      </c>
      <c r="AA55" s="5">
        <f>COUNTIFS('NBA Games 2025'!$N$2:$N$1232,AA$2,'NBA Games 2025'!$A$2:$A$1232,"&lt;="&amp;$A55)</f>
        <v>7</v>
      </c>
      <c r="AB55" s="5">
        <f>COUNTIFS('NBA Games 2025'!$N$2:$N$1232,AB$2,'NBA Games 2025'!$A$2:$A$1232,"&lt;="&amp;$A55)</f>
        <v>3</v>
      </c>
      <c r="AC55" s="5">
        <f>COUNTIFS('NBA Games 2025'!$N$2:$N$1232,AC$2,'NBA Games 2025'!$A$2:$A$1232,"&lt;="&amp;$A55)</f>
        <v>17</v>
      </c>
      <c r="AD55" s="5">
        <f>COUNTIFS('NBA Games 2025'!$N$2:$N$1232,AD$2,'NBA Games 2025'!$A$2:$A$1232,"&lt;="&amp;$A55)</f>
        <v>7</v>
      </c>
      <c r="AE55" s="5">
        <f>COUNTIFS('NBA Games 2025'!$N$2:$N$1232,AE$2,'NBA Games 2025'!$A$2:$A$1232,"&lt;="&amp;$A55)</f>
        <v>10</v>
      </c>
    </row>
    <row r="56" spans="1:31" x14ac:dyDescent="0.35">
      <c r="A56" s="7">
        <v>45642</v>
      </c>
      <c r="B56" s="5">
        <f>COUNTIFS('NBA Games 2025'!$N$2:$N$1232,B$2,'NBA Games 2025'!$A$2:$A$1232,"&lt;="&amp;$A56)</f>
        <v>23</v>
      </c>
      <c r="C56" s="5">
        <f>COUNTIFS('NBA Games 2025'!$N$2:$N$1232,C$2,'NBA Games 2025'!$A$2:$A$1232,"&lt;="&amp;$A56)</f>
        <v>18</v>
      </c>
      <c r="D56" s="5">
        <f>COUNTIFS('NBA Games 2025'!$N$2:$N$1232,D$2,'NBA Games 2025'!$A$2:$A$1232,"&lt;="&amp;$A56)</f>
        <v>14</v>
      </c>
      <c r="E56" s="5">
        <f>COUNTIFS('NBA Games 2025'!$N$2:$N$1232,E$2,'NBA Games 2025'!$A$2:$A$1232,"&lt;="&amp;$A56)</f>
        <v>20</v>
      </c>
      <c r="F56" s="5">
        <f>COUNTIFS('NBA Games 2025'!$N$2:$N$1232,F$2,'NBA Games 2025'!$A$2:$A$1232,"&lt;="&amp;$A56)</f>
        <v>14</v>
      </c>
      <c r="G56" s="5">
        <f>COUNTIFS('NBA Games 2025'!$N$2:$N$1232,G$2,'NBA Games 2025'!$A$2:$A$1232,"&lt;="&amp;$A56)</f>
        <v>12</v>
      </c>
      <c r="H56" s="5">
        <f>COUNTIFS('NBA Games 2025'!$N$2:$N$1232,H$2,'NBA Games 2025'!$A$2:$A$1232,"&lt;="&amp;$A56)</f>
        <v>12</v>
      </c>
      <c r="I56" s="5">
        <f>COUNTIFS('NBA Games 2025'!$N$2:$N$1232,I$2,'NBA Games 2025'!$A$2:$A$1232,"&lt;="&amp;$A56)</f>
        <v>21</v>
      </c>
      <c r="J56" s="5">
        <f>COUNTIFS('NBA Games 2025'!$N$2:$N$1232,J$2,'NBA Games 2025'!$A$2:$A$1232,"&lt;="&amp;$A56)</f>
        <v>16</v>
      </c>
      <c r="K56" s="5">
        <f>COUNTIFS('NBA Games 2025'!$N$2:$N$1232,K$2,'NBA Games 2025'!$A$2:$A$1232,"&lt;="&amp;$A56)</f>
        <v>13</v>
      </c>
      <c r="L56" s="5">
        <f>COUNTIFS('NBA Games 2025'!$N$2:$N$1232,L$2,'NBA Games 2025'!$A$2:$A$1232,"&lt;="&amp;$A56)</f>
        <v>14</v>
      </c>
      <c r="M56" s="5">
        <f>COUNTIFS('NBA Games 2025'!$N$2:$N$1232,M$2,'NBA Games 2025'!$A$2:$A$1232,"&lt;="&amp;$A56)</f>
        <v>11</v>
      </c>
      <c r="N56" s="5">
        <f>COUNTIFS('NBA Games 2025'!$N$2:$N$1232,N$2,'NBA Games 2025'!$A$2:$A$1232,"&lt;="&amp;$A56)</f>
        <v>14</v>
      </c>
      <c r="O56" s="5">
        <f>COUNTIFS('NBA Games 2025'!$N$2:$N$1232,O$2,'NBA Games 2025'!$A$2:$A$1232,"&lt;="&amp;$A56)</f>
        <v>17</v>
      </c>
      <c r="P56" s="5">
        <f>COUNTIFS('NBA Games 2025'!$N$2:$N$1232,P$2,'NBA Games 2025'!$A$2:$A$1232,"&lt;="&amp;$A56)</f>
        <v>17</v>
      </c>
      <c r="Q56" s="5">
        <f>COUNTIFS('NBA Games 2025'!$N$2:$N$1232,Q$2,'NBA Games 2025'!$A$2:$A$1232,"&lt;="&amp;$A56)</f>
        <v>13</v>
      </c>
      <c r="R56" s="5">
        <f>COUNTIFS('NBA Games 2025'!$N$2:$N$1232,R$2,'NBA Games 2025'!$A$2:$A$1232,"&lt;="&amp;$A56)</f>
        <v>14</v>
      </c>
      <c r="S56" s="5">
        <f>COUNTIFS('NBA Games 2025'!$N$2:$N$1232,S$2,'NBA Games 2025'!$A$2:$A$1232,"&lt;="&amp;$A56)</f>
        <v>14</v>
      </c>
      <c r="T56" s="5">
        <f>COUNTIFS('NBA Games 2025'!$N$2:$N$1232,T$2,'NBA Games 2025'!$A$2:$A$1232,"&lt;="&amp;$A56)</f>
        <v>14</v>
      </c>
      <c r="U56" s="5">
        <f>COUNTIFS('NBA Games 2025'!$N$2:$N$1232,U$2,'NBA Games 2025'!$A$2:$A$1232,"&lt;="&amp;$A56)</f>
        <v>15</v>
      </c>
      <c r="V56" s="5">
        <f>COUNTIFS('NBA Games 2025'!$N$2:$N$1232,V$2,'NBA Games 2025'!$A$2:$A$1232,"&lt;="&amp;$A56)</f>
        <v>5</v>
      </c>
      <c r="W56" s="5">
        <f>COUNTIFS('NBA Games 2025'!$N$2:$N$1232,W$2,'NBA Games 2025'!$A$2:$A$1232,"&lt;="&amp;$A56)</f>
        <v>7</v>
      </c>
      <c r="X56" s="5">
        <f>COUNTIFS('NBA Games 2025'!$N$2:$N$1232,X$2,'NBA Games 2025'!$A$2:$A$1232,"&lt;="&amp;$A56)</f>
        <v>8</v>
      </c>
      <c r="Y56" s="5">
        <f>COUNTIFS('NBA Games 2025'!$N$2:$N$1232,Y$2,'NBA Games 2025'!$A$2:$A$1232,"&lt;="&amp;$A56)</f>
        <v>13</v>
      </c>
      <c r="Z56" s="5">
        <f>COUNTIFS('NBA Games 2025'!$N$2:$N$1232,Z$2,'NBA Games 2025'!$A$2:$A$1232,"&lt;="&amp;$A56)</f>
        <v>5</v>
      </c>
      <c r="AA56" s="5">
        <f>COUNTIFS('NBA Games 2025'!$N$2:$N$1232,AA$2,'NBA Games 2025'!$A$2:$A$1232,"&lt;="&amp;$A56)</f>
        <v>8</v>
      </c>
      <c r="AB56" s="5">
        <f>COUNTIFS('NBA Games 2025'!$N$2:$N$1232,AB$2,'NBA Games 2025'!$A$2:$A$1232,"&lt;="&amp;$A56)</f>
        <v>3</v>
      </c>
      <c r="AC56" s="5">
        <f>COUNTIFS('NBA Games 2025'!$N$2:$N$1232,AC$2,'NBA Games 2025'!$A$2:$A$1232,"&lt;="&amp;$A56)</f>
        <v>17</v>
      </c>
      <c r="AD56" s="5">
        <f>COUNTIFS('NBA Games 2025'!$N$2:$N$1232,AD$2,'NBA Games 2025'!$A$2:$A$1232,"&lt;="&amp;$A56)</f>
        <v>7</v>
      </c>
      <c r="AE56" s="5">
        <f>COUNTIFS('NBA Games 2025'!$N$2:$N$1232,AE$2,'NBA Games 2025'!$A$2:$A$1232,"&lt;="&amp;$A56)</f>
        <v>10</v>
      </c>
    </row>
    <row r="57" spans="1:31" x14ac:dyDescent="0.35">
      <c r="A57" s="7">
        <v>45643</v>
      </c>
      <c r="B57" s="5">
        <f>COUNTIFS('NBA Games 2025'!$N$2:$N$1232,B$2,'NBA Games 2025'!$A$2:$A$1232,"&lt;="&amp;$A57)</f>
        <v>23</v>
      </c>
      <c r="C57" s="5">
        <f>COUNTIFS('NBA Games 2025'!$N$2:$N$1232,C$2,'NBA Games 2025'!$A$2:$A$1232,"&lt;="&amp;$A57)</f>
        <v>18</v>
      </c>
      <c r="D57" s="5">
        <f>COUNTIFS('NBA Games 2025'!$N$2:$N$1232,D$2,'NBA Games 2025'!$A$2:$A$1232,"&lt;="&amp;$A57)</f>
        <v>14</v>
      </c>
      <c r="E57" s="5">
        <f>COUNTIFS('NBA Games 2025'!$N$2:$N$1232,E$2,'NBA Games 2025'!$A$2:$A$1232,"&lt;="&amp;$A57)</f>
        <v>20</v>
      </c>
      <c r="F57" s="5">
        <f>COUNTIFS('NBA Games 2025'!$N$2:$N$1232,F$2,'NBA Games 2025'!$A$2:$A$1232,"&lt;="&amp;$A57)</f>
        <v>14</v>
      </c>
      <c r="G57" s="5">
        <f>COUNTIFS('NBA Games 2025'!$N$2:$N$1232,G$2,'NBA Games 2025'!$A$2:$A$1232,"&lt;="&amp;$A57)</f>
        <v>12</v>
      </c>
      <c r="H57" s="5">
        <f>COUNTIFS('NBA Games 2025'!$N$2:$N$1232,H$2,'NBA Games 2025'!$A$2:$A$1232,"&lt;="&amp;$A57)</f>
        <v>12</v>
      </c>
      <c r="I57" s="5">
        <f>COUNTIFS('NBA Games 2025'!$N$2:$N$1232,I$2,'NBA Games 2025'!$A$2:$A$1232,"&lt;="&amp;$A57)</f>
        <v>21</v>
      </c>
      <c r="J57" s="5">
        <f>COUNTIFS('NBA Games 2025'!$N$2:$N$1232,J$2,'NBA Games 2025'!$A$2:$A$1232,"&lt;="&amp;$A57)</f>
        <v>16</v>
      </c>
      <c r="K57" s="5">
        <f>COUNTIFS('NBA Games 2025'!$N$2:$N$1232,K$2,'NBA Games 2025'!$A$2:$A$1232,"&lt;="&amp;$A57)</f>
        <v>13</v>
      </c>
      <c r="L57" s="5">
        <f>COUNTIFS('NBA Games 2025'!$N$2:$N$1232,L$2,'NBA Games 2025'!$A$2:$A$1232,"&lt;="&amp;$A57)</f>
        <v>15</v>
      </c>
      <c r="M57" s="5">
        <f>COUNTIFS('NBA Games 2025'!$N$2:$N$1232,M$2,'NBA Games 2025'!$A$2:$A$1232,"&lt;="&amp;$A57)</f>
        <v>11</v>
      </c>
      <c r="N57" s="5">
        <f>COUNTIFS('NBA Games 2025'!$N$2:$N$1232,N$2,'NBA Games 2025'!$A$2:$A$1232,"&lt;="&amp;$A57)</f>
        <v>14</v>
      </c>
      <c r="O57" s="5">
        <f>COUNTIFS('NBA Games 2025'!$N$2:$N$1232,O$2,'NBA Games 2025'!$A$2:$A$1232,"&lt;="&amp;$A57)</f>
        <v>17</v>
      </c>
      <c r="P57" s="5">
        <f>COUNTIFS('NBA Games 2025'!$N$2:$N$1232,P$2,'NBA Games 2025'!$A$2:$A$1232,"&lt;="&amp;$A57)</f>
        <v>17</v>
      </c>
      <c r="Q57" s="5">
        <f>COUNTIFS('NBA Games 2025'!$N$2:$N$1232,Q$2,'NBA Games 2025'!$A$2:$A$1232,"&lt;="&amp;$A57)</f>
        <v>13</v>
      </c>
      <c r="R57" s="5">
        <f>COUNTIFS('NBA Games 2025'!$N$2:$N$1232,R$2,'NBA Games 2025'!$A$2:$A$1232,"&lt;="&amp;$A57)</f>
        <v>14</v>
      </c>
      <c r="S57" s="5">
        <f>COUNTIFS('NBA Games 2025'!$N$2:$N$1232,S$2,'NBA Games 2025'!$A$2:$A$1232,"&lt;="&amp;$A57)</f>
        <v>14</v>
      </c>
      <c r="T57" s="5">
        <f>COUNTIFS('NBA Games 2025'!$N$2:$N$1232,T$2,'NBA Games 2025'!$A$2:$A$1232,"&lt;="&amp;$A57)</f>
        <v>14</v>
      </c>
      <c r="U57" s="5">
        <f>COUNTIFS('NBA Games 2025'!$N$2:$N$1232,U$2,'NBA Games 2025'!$A$2:$A$1232,"&lt;="&amp;$A57)</f>
        <v>15</v>
      </c>
      <c r="V57" s="5">
        <f>COUNTIFS('NBA Games 2025'!$N$2:$N$1232,V$2,'NBA Games 2025'!$A$2:$A$1232,"&lt;="&amp;$A57)</f>
        <v>5</v>
      </c>
      <c r="W57" s="5">
        <f>COUNTIFS('NBA Games 2025'!$N$2:$N$1232,W$2,'NBA Games 2025'!$A$2:$A$1232,"&lt;="&amp;$A57)</f>
        <v>7</v>
      </c>
      <c r="X57" s="5">
        <f>COUNTIFS('NBA Games 2025'!$N$2:$N$1232,X$2,'NBA Games 2025'!$A$2:$A$1232,"&lt;="&amp;$A57)</f>
        <v>8</v>
      </c>
      <c r="Y57" s="5">
        <f>COUNTIFS('NBA Games 2025'!$N$2:$N$1232,Y$2,'NBA Games 2025'!$A$2:$A$1232,"&lt;="&amp;$A57)</f>
        <v>13</v>
      </c>
      <c r="Z57" s="5">
        <f>COUNTIFS('NBA Games 2025'!$N$2:$N$1232,Z$2,'NBA Games 2025'!$A$2:$A$1232,"&lt;="&amp;$A57)</f>
        <v>5</v>
      </c>
      <c r="AA57" s="5">
        <f>COUNTIFS('NBA Games 2025'!$N$2:$N$1232,AA$2,'NBA Games 2025'!$A$2:$A$1232,"&lt;="&amp;$A57)</f>
        <v>8</v>
      </c>
      <c r="AB57" s="5">
        <f>COUNTIFS('NBA Games 2025'!$N$2:$N$1232,AB$2,'NBA Games 2025'!$A$2:$A$1232,"&lt;="&amp;$A57)</f>
        <v>3</v>
      </c>
      <c r="AC57" s="5">
        <f>COUNTIFS('NBA Games 2025'!$N$2:$N$1232,AC$2,'NBA Games 2025'!$A$2:$A$1232,"&lt;="&amp;$A57)</f>
        <v>17</v>
      </c>
      <c r="AD57" s="5">
        <f>COUNTIFS('NBA Games 2025'!$N$2:$N$1232,AD$2,'NBA Games 2025'!$A$2:$A$1232,"&lt;="&amp;$A57)</f>
        <v>7</v>
      </c>
      <c r="AE57" s="5">
        <f>COUNTIFS('NBA Games 2025'!$N$2:$N$1232,AE$2,'NBA Games 2025'!$A$2:$A$1232,"&lt;="&amp;$A57)</f>
        <v>10</v>
      </c>
    </row>
    <row r="58" spans="1:31" x14ac:dyDescent="0.35">
      <c r="A58" s="7">
        <v>45645</v>
      </c>
      <c r="B58" s="5">
        <f>COUNTIFS('NBA Games 2025'!$N$2:$N$1232,B$2,'NBA Games 2025'!$A$2:$A$1232,"&lt;="&amp;$A58)</f>
        <v>23</v>
      </c>
      <c r="C58" s="5">
        <f>COUNTIFS('NBA Games 2025'!$N$2:$N$1232,C$2,'NBA Games 2025'!$A$2:$A$1232,"&lt;="&amp;$A58)</f>
        <v>19</v>
      </c>
      <c r="D58" s="5">
        <f>COUNTIFS('NBA Games 2025'!$N$2:$N$1232,D$2,'NBA Games 2025'!$A$2:$A$1232,"&lt;="&amp;$A58)</f>
        <v>14</v>
      </c>
      <c r="E58" s="5">
        <f>COUNTIFS('NBA Games 2025'!$N$2:$N$1232,E$2,'NBA Games 2025'!$A$2:$A$1232,"&lt;="&amp;$A58)</f>
        <v>21</v>
      </c>
      <c r="F58" s="5">
        <f>COUNTIFS('NBA Games 2025'!$N$2:$N$1232,F$2,'NBA Games 2025'!$A$2:$A$1232,"&lt;="&amp;$A58)</f>
        <v>14</v>
      </c>
      <c r="G58" s="5">
        <f>COUNTIFS('NBA Games 2025'!$N$2:$N$1232,G$2,'NBA Games 2025'!$A$2:$A$1232,"&lt;="&amp;$A58)</f>
        <v>13</v>
      </c>
      <c r="H58" s="5">
        <f>COUNTIFS('NBA Games 2025'!$N$2:$N$1232,H$2,'NBA Games 2025'!$A$2:$A$1232,"&lt;="&amp;$A58)</f>
        <v>13</v>
      </c>
      <c r="I58" s="5">
        <f>COUNTIFS('NBA Games 2025'!$N$2:$N$1232,I$2,'NBA Games 2025'!$A$2:$A$1232,"&lt;="&amp;$A58)</f>
        <v>21</v>
      </c>
      <c r="J58" s="5">
        <f>COUNTIFS('NBA Games 2025'!$N$2:$N$1232,J$2,'NBA Games 2025'!$A$2:$A$1232,"&lt;="&amp;$A58)</f>
        <v>17</v>
      </c>
      <c r="K58" s="5">
        <f>COUNTIFS('NBA Games 2025'!$N$2:$N$1232,K$2,'NBA Games 2025'!$A$2:$A$1232,"&lt;="&amp;$A58)</f>
        <v>13</v>
      </c>
      <c r="L58" s="5">
        <f>COUNTIFS('NBA Games 2025'!$N$2:$N$1232,L$2,'NBA Games 2025'!$A$2:$A$1232,"&lt;="&amp;$A58)</f>
        <v>15</v>
      </c>
      <c r="M58" s="5">
        <f>COUNTIFS('NBA Games 2025'!$N$2:$N$1232,M$2,'NBA Games 2025'!$A$2:$A$1232,"&lt;="&amp;$A58)</f>
        <v>11</v>
      </c>
      <c r="N58" s="5">
        <f>COUNTIFS('NBA Games 2025'!$N$2:$N$1232,N$2,'NBA Games 2025'!$A$2:$A$1232,"&lt;="&amp;$A58)</f>
        <v>14</v>
      </c>
      <c r="O58" s="5">
        <f>COUNTIFS('NBA Games 2025'!$N$2:$N$1232,O$2,'NBA Games 2025'!$A$2:$A$1232,"&lt;="&amp;$A58)</f>
        <v>18</v>
      </c>
      <c r="P58" s="5">
        <f>COUNTIFS('NBA Games 2025'!$N$2:$N$1232,P$2,'NBA Games 2025'!$A$2:$A$1232,"&lt;="&amp;$A58)</f>
        <v>17</v>
      </c>
      <c r="Q58" s="5">
        <f>COUNTIFS('NBA Games 2025'!$N$2:$N$1232,Q$2,'NBA Games 2025'!$A$2:$A$1232,"&lt;="&amp;$A58)</f>
        <v>14</v>
      </c>
      <c r="R58" s="5">
        <f>COUNTIFS('NBA Games 2025'!$N$2:$N$1232,R$2,'NBA Games 2025'!$A$2:$A$1232,"&lt;="&amp;$A58)</f>
        <v>14</v>
      </c>
      <c r="S58" s="5">
        <f>COUNTIFS('NBA Games 2025'!$N$2:$N$1232,S$2,'NBA Games 2025'!$A$2:$A$1232,"&lt;="&amp;$A58)</f>
        <v>14</v>
      </c>
      <c r="T58" s="5">
        <f>COUNTIFS('NBA Games 2025'!$N$2:$N$1232,T$2,'NBA Games 2025'!$A$2:$A$1232,"&lt;="&amp;$A58)</f>
        <v>15</v>
      </c>
      <c r="U58" s="5">
        <f>COUNTIFS('NBA Games 2025'!$N$2:$N$1232,U$2,'NBA Games 2025'!$A$2:$A$1232,"&lt;="&amp;$A58)</f>
        <v>16</v>
      </c>
      <c r="V58" s="5">
        <f>COUNTIFS('NBA Games 2025'!$N$2:$N$1232,V$2,'NBA Games 2025'!$A$2:$A$1232,"&lt;="&amp;$A58)</f>
        <v>6</v>
      </c>
      <c r="W58" s="5">
        <f>COUNTIFS('NBA Games 2025'!$N$2:$N$1232,W$2,'NBA Games 2025'!$A$2:$A$1232,"&lt;="&amp;$A58)</f>
        <v>7</v>
      </c>
      <c r="X58" s="5">
        <f>COUNTIFS('NBA Games 2025'!$N$2:$N$1232,X$2,'NBA Games 2025'!$A$2:$A$1232,"&lt;="&amp;$A58)</f>
        <v>9</v>
      </c>
      <c r="Y58" s="5">
        <f>COUNTIFS('NBA Games 2025'!$N$2:$N$1232,Y$2,'NBA Games 2025'!$A$2:$A$1232,"&lt;="&amp;$A58)</f>
        <v>13</v>
      </c>
      <c r="Z58" s="5">
        <f>COUNTIFS('NBA Games 2025'!$N$2:$N$1232,Z$2,'NBA Games 2025'!$A$2:$A$1232,"&lt;="&amp;$A58)</f>
        <v>5</v>
      </c>
      <c r="AA58" s="5">
        <f>COUNTIFS('NBA Games 2025'!$N$2:$N$1232,AA$2,'NBA Games 2025'!$A$2:$A$1232,"&lt;="&amp;$A58)</f>
        <v>8</v>
      </c>
      <c r="AB58" s="5">
        <f>COUNTIFS('NBA Games 2025'!$N$2:$N$1232,AB$2,'NBA Games 2025'!$A$2:$A$1232,"&lt;="&amp;$A58)</f>
        <v>4</v>
      </c>
      <c r="AC58" s="5">
        <f>COUNTIFS('NBA Games 2025'!$N$2:$N$1232,AC$2,'NBA Games 2025'!$A$2:$A$1232,"&lt;="&amp;$A58)</f>
        <v>17</v>
      </c>
      <c r="AD58" s="5">
        <f>COUNTIFS('NBA Games 2025'!$N$2:$N$1232,AD$2,'NBA Games 2025'!$A$2:$A$1232,"&lt;="&amp;$A58)</f>
        <v>7</v>
      </c>
      <c r="AE58" s="5">
        <f>COUNTIFS('NBA Games 2025'!$N$2:$N$1232,AE$2,'NBA Games 2025'!$A$2:$A$1232,"&lt;="&amp;$A58)</f>
        <v>11</v>
      </c>
    </row>
    <row r="59" spans="1:31" x14ac:dyDescent="0.35">
      <c r="A59" s="7">
        <v>45646</v>
      </c>
      <c r="B59" s="5">
        <f>COUNTIFS('NBA Games 2025'!$N$2:$N$1232,B$2,'NBA Games 2025'!$A$2:$A$1232,"&lt;="&amp;$A59)</f>
        <v>24</v>
      </c>
      <c r="C59" s="5">
        <f>COUNTIFS('NBA Games 2025'!$N$2:$N$1232,C$2,'NBA Games 2025'!$A$2:$A$1232,"&lt;="&amp;$A59)</f>
        <v>19</v>
      </c>
      <c r="D59" s="5">
        <f>COUNTIFS('NBA Games 2025'!$N$2:$N$1232,D$2,'NBA Games 2025'!$A$2:$A$1232,"&lt;="&amp;$A59)</f>
        <v>14</v>
      </c>
      <c r="E59" s="5">
        <f>COUNTIFS('NBA Games 2025'!$N$2:$N$1232,E$2,'NBA Games 2025'!$A$2:$A$1232,"&lt;="&amp;$A59)</f>
        <v>22</v>
      </c>
      <c r="F59" s="5">
        <f>COUNTIFS('NBA Games 2025'!$N$2:$N$1232,F$2,'NBA Games 2025'!$A$2:$A$1232,"&lt;="&amp;$A59)</f>
        <v>14</v>
      </c>
      <c r="G59" s="5">
        <f>COUNTIFS('NBA Games 2025'!$N$2:$N$1232,G$2,'NBA Games 2025'!$A$2:$A$1232,"&lt;="&amp;$A59)</f>
        <v>13</v>
      </c>
      <c r="H59" s="5">
        <f>COUNTIFS('NBA Games 2025'!$N$2:$N$1232,H$2,'NBA Games 2025'!$A$2:$A$1232,"&lt;="&amp;$A59)</f>
        <v>13</v>
      </c>
      <c r="I59" s="5">
        <f>COUNTIFS('NBA Games 2025'!$N$2:$N$1232,I$2,'NBA Games 2025'!$A$2:$A$1232,"&lt;="&amp;$A59)</f>
        <v>21</v>
      </c>
      <c r="J59" s="5">
        <f>COUNTIFS('NBA Games 2025'!$N$2:$N$1232,J$2,'NBA Games 2025'!$A$2:$A$1232,"&lt;="&amp;$A59)</f>
        <v>17</v>
      </c>
      <c r="K59" s="5">
        <f>COUNTIFS('NBA Games 2025'!$N$2:$N$1232,K$2,'NBA Games 2025'!$A$2:$A$1232,"&lt;="&amp;$A59)</f>
        <v>13</v>
      </c>
      <c r="L59" s="5">
        <f>COUNTIFS('NBA Games 2025'!$N$2:$N$1232,L$2,'NBA Games 2025'!$A$2:$A$1232,"&lt;="&amp;$A59)</f>
        <v>15</v>
      </c>
      <c r="M59" s="5">
        <f>COUNTIFS('NBA Games 2025'!$N$2:$N$1232,M$2,'NBA Games 2025'!$A$2:$A$1232,"&lt;="&amp;$A59)</f>
        <v>11</v>
      </c>
      <c r="N59" s="5">
        <f>COUNTIFS('NBA Games 2025'!$N$2:$N$1232,N$2,'NBA Games 2025'!$A$2:$A$1232,"&lt;="&amp;$A59)</f>
        <v>14</v>
      </c>
      <c r="O59" s="5">
        <f>COUNTIFS('NBA Games 2025'!$N$2:$N$1232,O$2,'NBA Games 2025'!$A$2:$A$1232,"&lt;="&amp;$A59)</f>
        <v>18</v>
      </c>
      <c r="P59" s="5">
        <f>COUNTIFS('NBA Games 2025'!$N$2:$N$1232,P$2,'NBA Games 2025'!$A$2:$A$1232,"&lt;="&amp;$A59)</f>
        <v>17</v>
      </c>
      <c r="Q59" s="5">
        <f>COUNTIFS('NBA Games 2025'!$N$2:$N$1232,Q$2,'NBA Games 2025'!$A$2:$A$1232,"&lt;="&amp;$A59)</f>
        <v>14</v>
      </c>
      <c r="R59" s="5">
        <f>COUNTIFS('NBA Games 2025'!$N$2:$N$1232,R$2,'NBA Games 2025'!$A$2:$A$1232,"&lt;="&amp;$A59)</f>
        <v>14</v>
      </c>
      <c r="S59" s="5">
        <f>COUNTIFS('NBA Games 2025'!$N$2:$N$1232,S$2,'NBA Games 2025'!$A$2:$A$1232,"&lt;="&amp;$A59)</f>
        <v>14</v>
      </c>
      <c r="T59" s="5">
        <f>COUNTIFS('NBA Games 2025'!$N$2:$N$1232,T$2,'NBA Games 2025'!$A$2:$A$1232,"&lt;="&amp;$A59)</f>
        <v>15</v>
      </c>
      <c r="U59" s="5">
        <f>COUNTIFS('NBA Games 2025'!$N$2:$N$1232,U$2,'NBA Games 2025'!$A$2:$A$1232,"&lt;="&amp;$A59)</f>
        <v>16</v>
      </c>
      <c r="V59" s="5">
        <f>COUNTIFS('NBA Games 2025'!$N$2:$N$1232,V$2,'NBA Games 2025'!$A$2:$A$1232,"&lt;="&amp;$A59)</f>
        <v>6</v>
      </c>
      <c r="W59" s="5">
        <f>COUNTIFS('NBA Games 2025'!$N$2:$N$1232,W$2,'NBA Games 2025'!$A$2:$A$1232,"&lt;="&amp;$A59)</f>
        <v>7</v>
      </c>
      <c r="X59" s="5">
        <f>COUNTIFS('NBA Games 2025'!$N$2:$N$1232,X$2,'NBA Games 2025'!$A$2:$A$1232,"&lt;="&amp;$A59)</f>
        <v>9</v>
      </c>
      <c r="Y59" s="5">
        <f>COUNTIFS('NBA Games 2025'!$N$2:$N$1232,Y$2,'NBA Games 2025'!$A$2:$A$1232,"&lt;="&amp;$A59)</f>
        <v>13</v>
      </c>
      <c r="Z59" s="5">
        <f>COUNTIFS('NBA Games 2025'!$N$2:$N$1232,Z$2,'NBA Games 2025'!$A$2:$A$1232,"&lt;="&amp;$A59)</f>
        <v>5</v>
      </c>
      <c r="AA59" s="5">
        <f>COUNTIFS('NBA Games 2025'!$N$2:$N$1232,AA$2,'NBA Games 2025'!$A$2:$A$1232,"&lt;="&amp;$A59)</f>
        <v>9</v>
      </c>
      <c r="AB59" s="5">
        <f>COUNTIFS('NBA Games 2025'!$N$2:$N$1232,AB$2,'NBA Games 2025'!$A$2:$A$1232,"&lt;="&amp;$A59)</f>
        <v>4</v>
      </c>
      <c r="AC59" s="5">
        <f>COUNTIFS('NBA Games 2025'!$N$2:$N$1232,AC$2,'NBA Games 2025'!$A$2:$A$1232,"&lt;="&amp;$A59)</f>
        <v>17</v>
      </c>
      <c r="AD59" s="5">
        <f>COUNTIFS('NBA Games 2025'!$N$2:$N$1232,AD$2,'NBA Games 2025'!$A$2:$A$1232,"&lt;="&amp;$A59)</f>
        <v>7</v>
      </c>
      <c r="AE59" s="5">
        <f>COUNTIFS('NBA Games 2025'!$N$2:$N$1232,AE$2,'NBA Games 2025'!$A$2:$A$1232,"&lt;="&amp;$A59)</f>
        <v>11</v>
      </c>
    </row>
    <row r="60" spans="1:31" x14ac:dyDescent="0.35">
      <c r="A60" s="7">
        <v>45647</v>
      </c>
      <c r="B60" s="5">
        <f>COUNTIFS('NBA Games 2025'!$N$2:$N$1232,B$2,'NBA Games 2025'!$A$2:$A$1232,"&lt;="&amp;$A60)</f>
        <v>25</v>
      </c>
      <c r="C60" s="5">
        <f>COUNTIFS('NBA Games 2025'!$N$2:$N$1232,C$2,'NBA Games 2025'!$A$2:$A$1232,"&lt;="&amp;$A60)</f>
        <v>20</v>
      </c>
      <c r="D60" s="5">
        <f>COUNTIFS('NBA Games 2025'!$N$2:$N$1232,D$2,'NBA Games 2025'!$A$2:$A$1232,"&lt;="&amp;$A60)</f>
        <v>14</v>
      </c>
      <c r="E60" s="5">
        <f>COUNTIFS('NBA Games 2025'!$N$2:$N$1232,E$2,'NBA Games 2025'!$A$2:$A$1232,"&lt;="&amp;$A60)</f>
        <v>22</v>
      </c>
      <c r="F60" s="5">
        <f>COUNTIFS('NBA Games 2025'!$N$2:$N$1232,F$2,'NBA Games 2025'!$A$2:$A$1232,"&lt;="&amp;$A60)</f>
        <v>14</v>
      </c>
      <c r="G60" s="5">
        <f>COUNTIFS('NBA Games 2025'!$N$2:$N$1232,G$2,'NBA Games 2025'!$A$2:$A$1232,"&lt;="&amp;$A60)</f>
        <v>13</v>
      </c>
      <c r="H60" s="5">
        <f>COUNTIFS('NBA Games 2025'!$N$2:$N$1232,H$2,'NBA Games 2025'!$A$2:$A$1232,"&lt;="&amp;$A60)</f>
        <v>13</v>
      </c>
      <c r="I60" s="5">
        <f>COUNTIFS('NBA Games 2025'!$N$2:$N$1232,I$2,'NBA Games 2025'!$A$2:$A$1232,"&lt;="&amp;$A60)</f>
        <v>22</v>
      </c>
      <c r="J60" s="5">
        <f>COUNTIFS('NBA Games 2025'!$N$2:$N$1232,J$2,'NBA Games 2025'!$A$2:$A$1232,"&lt;="&amp;$A60)</f>
        <v>18</v>
      </c>
      <c r="K60" s="5">
        <f>COUNTIFS('NBA Games 2025'!$N$2:$N$1232,K$2,'NBA Games 2025'!$A$2:$A$1232,"&lt;="&amp;$A60)</f>
        <v>13</v>
      </c>
      <c r="L60" s="5">
        <f>COUNTIFS('NBA Games 2025'!$N$2:$N$1232,L$2,'NBA Games 2025'!$A$2:$A$1232,"&lt;="&amp;$A60)</f>
        <v>16</v>
      </c>
      <c r="M60" s="5">
        <f>COUNTIFS('NBA Games 2025'!$N$2:$N$1232,M$2,'NBA Games 2025'!$A$2:$A$1232,"&lt;="&amp;$A60)</f>
        <v>12</v>
      </c>
      <c r="N60" s="5">
        <f>COUNTIFS('NBA Games 2025'!$N$2:$N$1232,N$2,'NBA Games 2025'!$A$2:$A$1232,"&lt;="&amp;$A60)</f>
        <v>14</v>
      </c>
      <c r="O60" s="5">
        <f>COUNTIFS('NBA Games 2025'!$N$2:$N$1232,O$2,'NBA Games 2025'!$A$2:$A$1232,"&lt;="&amp;$A60)</f>
        <v>18</v>
      </c>
      <c r="P60" s="5">
        <f>COUNTIFS('NBA Games 2025'!$N$2:$N$1232,P$2,'NBA Games 2025'!$A$2:$A$1232,"&lt;="&amp;$A60)</f>
        <v>18</v>
      </c>
      <c r="Q60" s="5">
        <f>COUNTIFS('NBA Games 2025'!$N$2:$N$1232,Q$2,'NBA Games 2025'!$A$2:$A$1232,"&lt;="&amp;$A60)</f>
        <v>15</v>
      </c>
      <c r="R60" s="5">
        <f>COUNTIFS('NBA Games 2025'!$N$2:$N$1232,R$2,'NBA Games 2025'!$A$2:$A$1232,"&lt;="&amp;$A60)</f>
        <v>15</v>
      </c>
      <c r="S60" s="5">
        <f>COUNTIFS('NBA Games 2025'!$N$2:$N$1232,S$2,'NBA Games 2025'!$A$2:$A$1232,"&lt;="&amp;$A60)</f>
        <v>14</v>
      </c>
      <c r="T60" s="5">
        <f>COUNTIFS('NBA Games 2025'!$N$2:$N$1232,T$2,'NBA Games 2025'!$A$2:$A$1232,"&lt;="&amp;$A60)</f>
        <v>16</v>
      </c>
      <c r="U60" s="5">
        <f>COUNTIFS('NBA Games 2025'!$N$2:$N$1232,U$2,'NBA Games 2025'!$A$2:$A$1232,"&lt;="&amp;$A60)</f>
        <v>16</v>
      </c>
      <c r="V60" s="5">
        <f>COUNTIFS('NBA Games 2025'!$N$2:$N$1232,V$2,'NBA Games 2025'!$A$2:$A$1232,"&lt;="&amp;$A60)</f>
        <v>7</v>
      </c>
      <c r="W60" s="5">
        <f>COUNTIFS('NBA Games 2025'!$N$2:$N$1232,W$2,'NBA Games 2025'!$A$2:$A$1232,"&lt;="&amp;$A60)</f>
        <v>7</v>
      </c>
      <c r="X60" s="5">
        <f>COUNTIFS('NBA Games 2025'!$N$2:$N$1232,X$2,'NBA Games 2025'!$A$2:$A$1232,"&lt;="&amp;$A60)</f>
        <v>9</v>
      </c>
      <c r="Y60" s="5">
        <f>COUNTIFS('NBA Games 2025'!$N$2:$N$1232,Y$2,'NBA Games 2025'!$A$2:$A$1232,"&lt;="&amp;$A60)</f>
        <v>13</v>
      </c>
      <c r="Z60" s="5">
        <f>COUNTIFS('NBA Games 2025'!$N$2:$N$1232,Z$2,'NBA Games 2025'!$A$2:$A$1232,"&lt;="&amp;$A60)</f>
        <v>5</v>
      </c>
      <c r="AA60" s="5">
        <f>COUNTIFS('NBA Games 2025'!$N$2:$N$1232,AA$2,'NBA Games 2025'!$A$2:$A$1232,"&lt;="&amp;$A60)</f>
        <v>9</v>
      </c>
      <c r="AB60" s="5">
        <f>COUNTIFS('NBA Games 2025'!$N$2:$N$1232,AB$2,'NBA Games 2025'!$A$2:$A$1232,"&lt;="&amp;$A60)</f>
        <v>4</v>
      </c>
      <c r="AC60" s="5">
        <f>COUNTIFS('NBA Games 2025'!$N$2:$N$1232,AC$2,'NBA Games 2025'!$A$2:$A$1232,"&lt;="&amp;$A60)</f>
        <v>18</v>
      </c>
      <c r="AD60" s="5">
        <f>COUNTIFS('NBA Games 2025'!$N$2:$N$1232,AD$2,'NBA Games 2025'!$A$2:$A$1232,"&lt;="&amp;$A60)</f>
        <v>7</v>
      </c>
      <c r="AE60" s="5">
        <f>COUNTIFS('NBA Games 2025'!$N$2:$N$1232,AE$2,'NBA Games 2025'!$A$2:$A$1232,"&lt;="&amp;$A60)</f>
        <v>11</v>
      </c>
    </row>
    <row r="61" spans="1:31" x14ac:dyDescent="0.35">
      <c r="A61" s="7">
        <v>45648</v>
      </c>
      <c r="B61" s="5">
        <f>COUNTIFS('NBA Games 2025'!$N$2:$N$1232,B$2,'NBA Games 2025'!$A$2:$A$1232,"&lt;="&amp;$A61)</f>
        <v>25</v>
      </c>
      <c r="C61" s="5">
        <f>COUNTIFS('NBA Games 2025'!$N$2:$N$1232,C$2,'NBA Games 2025'!$A$2:$A$1232,"&lt;="&amp;$A61)</f>
        <v>20</v>
      </c>
      <c r="D61" s="5">
        <f>COUNTIFS('NBA Games 2025'!$N$2:$N$1232,D$2,'NBA Games 2025'!$A$2:$A$1232,"&lt;="&amp;$A61)</f>
        <v>15</v>
      </c>
      <c r="E61" s="5">
        <f>COUNTIFS('NBA Games 2025'!$N$2:$N$1232,E$2,'NBA Games 2025'!$A$2:$A$1232,"&lt;="&amp;$A61)</f>
        <v>22</v>
      </c>
      <c r="F61" s="5">
        <f>COUNTIFS('NBA Games 2025'!$N$2:$N$1232,F$2,'NBA Games 2025'!$A$2:$A$1232,"&lt;="&amp;$A61)</f>
        <v>14</v>
      </c>
      <c r="G61" s="5">
        <f>COUNTIFS('NBA Games 2025'!$N$2:$N$1232,G$2,'NBA Games 2025'!$A$2:$A$1232,"&lt;="&amp;$A61)</f>
        <v>13</v>
      </c>
      <c r="H61" s="5">
        <f>COUNTIFS('NBA Games 2025'!$N$2:$N$1232,H$2,'NBA Games 2025'!$A$2:$A$1232,"&lt;="&amp;$A61)</f>
        <v>14</v>
      </c>
      <c r="I61" s="5">
        <f>COUNTIFS('NBA Games 2025'!$N$2:$N$1232,I$2,'NBA Games 2025'!$A$2:$A$1232,"&lt;="&amp;$A61)</f>
        <v>22</v>
      </c>
      <c r="J61" s="5">
        <f>COUNTIFS('NBA Games 2025'!$N$2:$N$1232,J$2,'NBA Games 2025'!$A$2:$A$1232,"&lt;="&amp;$A61)</f>
        <v>18</v>
      </c>
      <c r="K61" s="5">
        <f>COUNTIFS('NBA Games 2025'!$N$2:$N$1232,K$2,'NBA Games 2025'!$A$2:$A$1232,"&lt;="&amp;$A61)</f>
        <v>13</v>
      </c>
      <c r="L61" s="5">
        <f>COUNTIFS('NBA Games 2025'!$N$2:$N$1232,L$2,'NBA Games 2025'!$A$2:$A$1232,"&lt;="&amp;$A61)</f>
        <v>16</v>
      </c>
      <c r="M61" s="5">
        <f>COUNTIFS('NBA Games 2025'!$N$2:$N$1232,M$2,'NBA Games 2025'!$A$2:$A$1232,"&lt;="&amp;$A61)</f>
        <v>12</v>
      </c>
      <c r="N61" s="5">
        <f>COUNTIFS('NBA Games 2025'!$N$2:$N$1232,N$2,'NBA Games 2025'!$A$2:$A$1232,"&lt;="&amp;$A61)</f>
        <v>14</v>
      </c>
      <c r="O61" s="5">
        <f>COUNTIFS('NBA Games 2025'!$N$2:$N$1232,O$2,'NBA Games 2025'!$A$2:$A$1232,"&lt;="&amp;$A61)</f>
        <v>19</v>
      </c>
      <c r="P61" s="5">
        <f>COUNTIFS('NBA Games 2025'!$N$2:$N$1232,P$2,'NBA Games 2025'!$A$2:$A$1232,"&lt;="&amp;$A61)</f>
        <v>18</v>
      </c>
      <c r="Q61" s="5">
        <f>COUNTIFS('NBA Games 2025'!$N$2:$N$1232,Q$2,'NBA Games 2025'!$A$2:$A$1232,"&lt;="&amp;$A61)</f>
        <v>15</v>
      </c>
      <c r="R61" s="5">
        <f>COUNTIFS('NBA Games 2025'!$N$2:$N$1232,R$2,'NBA Games 2025'!$A$2:$A$1232,"&lt;="&amp;$A61)</f>
        <v>15</v>
      </c>
      <c r="S61" s="5">
        <f>COUNTIFS('NBA Games 2025'!$N$2:$N$1232,S$2,'NBA Games 2025'!$A$2:$A$1232,"&lt;="&amp;$A61)</f>
        <v>14</v>
      </c>
      <c r="T61" s="5">
        <f>COUNTIFS('NBA Games 2025'!$N$2:$N$1232,T$2,'NBA Games 2025'!$A$2:$A$1232,"&lt;="&amp;$A61)</f>
        <v>16</v>
      </c>
      <c r="U61" s="5">
        <f>COUNTIFS('NBA Games 2025'!$N$2:$N$1232,U$2,'NBA Games 2025'!$A$2:$A$1232,"&lt;="&amp;$A61)</f>
        <v>16</v>
      </c>
      <c r="V61" s="5">
        <f>COUNTIFS('NBA Games 2025'!$N$2:$N$1232,V$2,'NBA Games 2025'!$A$2:$A$1232,"&lt;="&amp;$A61)</f>
        <v>7</v>
      </c>
      <c r="W61" s="5">
        <f>COUNTIFS('NBA Games 2025'!$N$2:$N$1232,W$2,'NBA Games 2025'!$A$2:$A$1232,"&lt;="&amp;$A61)</f>
        <v>7</v>
      </c>
      <c r="X61" s="5">
        <f>COUNTIFS('NBA Games 2025'!$N$2:$N$1232,X$2,'NBA Games 2025'!$A$2:$A$1232,"&lt;="&amp;$A61)</f>
        <v>9</v>
      </c>
      <c r="Y61" s="5">
        <f>COUNTIFS('NBA Games 2025'!$N$2:$N$1232,Y$2,'NBA Games 2025'!$A$2:$A$1232,"&lt;="&amp;$A61)</f>
        <v>13</v>
      </c>
      <c r="Z61" s="5">
        <f>COUNTIFS('NBA Games 2025'!$N$2:$N$1232,Z$2,'NBA Games 2025'!$A$2:$A$1232,"&lt;="&amp;$A61)</f>
        <v>5</v>
      </c>
      <c r="AA61" s="5">
        <f>COUNTIFS('NBA Games 2025'!$N$2:$N$1232,AA$2,'NBA Games 2025'!$A$2:$A$1232,"&lt;="&amp;$A61)</f>
        <v>9</v>
      </c>
      <c r="AB61" s="5">
        <f>COUNTIFS('NBA Games 2025'!$N$2:$N$1232,AB$2,'NBA Games 2025'!$A$2:$A$1232,"&lt;="&amp;$A61)</f>
        <v>4</v>
      </c>
      <c r="AC61" s="5">
        <f>COUNTIFS('NBA Games 2025'!$N$2:$N$1232,AC$2,'NBA Games 2025'!$A$2:$A$1232,"&lt;="&amp;$A61)</f>
        <v>18</v>
      </c>
      <c r="AD61" s="5">
        <f>COUNTIFS('NBA Games 2025'!$N$2:$N$1232,AD$2,'NBA Games 2025'!$A$2:$A$1232,"&lt;="&amp;$A61)</f>
        <v>7</v>
      </c>
      <c r="AE61" s="5">
        <f>COUNTIFS('NBA Games 2025'!$N$2:$N$1232,AE$2,'NBA Games 2025'!$A$2:$A$1232,"&lt;="&amp;$A61)</f>
        <v>11</v>
      </c>
    </row>
    <row r="62" spans="1:31" x14ac:dyDescent="0.35">
      <c r="A62" s="7">
        <v>45649</v>
      </c>
      <c r="B62" s="5">
        <f>COUNTIFS('NBA Games 2025'!$N$2:$N$1232,B$2,'NBA Games 2025'!$A$2:$A$1232,"&lt;="&amp;$A62)</f>
        <v>26</v>
      </c>
      <c r="C62" s="5">
        <f>COUNTIFS('NBA Games 2025'!$N$2:$N$1232,C$2,'NBA Games 2025'!$A$2:$A$1232,"&lt;="&amp;$A62)</f>
        <v>20</v>
      </c>
      <c r="D62" s="5">
        <f>COUNTIFS('NBA Games 2025'!$N$2:$N$1232,D$2,'NBA Games 2025'!$A$2:$A$1232,"&lt;="&amp;$A62)</f>
        <v>16</v>
      </c>
      <c r="E62" s="5">
        <f>COUNTIFS('NBA Games 2025'!$N$2:$N$1232,E$2,'NBA Games 2025'!$A$2:$A$1232,"&lt;="&amp;$A62)</f>
        <v>23</v>
      </c>
      <c r="F62" s="5">
        <f>COUNTIFS('NBA Games 2025'!$N$2:$N$1232,F$2,'NBA Games 2025'!$A$2:$A$1232,"&lt;="&amp;$A62)</f>
        <v>15</v>
      </c>
      <c r="G62" s="5">
        <f>COUNTIFS('NBA Games 2025'!$N$2:$N$1232,G$2,'NBA Games 2025'!$A$2:$A$1232,"&lt;="&amp;$A62)</f>
        <v>13</v>
      </c>
      <c r="H62" s="5">
        <f>COUNTIFS('NBA Games 2025'!$N$2:$N$1232,H$2,'NBA Games 2025'!$A$2:$A$1232,"&lt;="&amp;$A62)</f>
        <v>15</v>
      </c>
      <c r="I62" s="5">
        <f>COUNTIFS('NBA Games 2025'!$N$2:$N$1232,I$2,'NBA Games 2025'!$A$2:$A$1232,"&lt;="&amp;$A62)</f>
        <v>22</v>
      </c>
      <c r="J62" s="5">
        <f>COUNTIFS('NBA Games 2025'!$N$2:$N$1232,J$2,'NBA Games 2025'!$A$2:$A$1232,"&lt;="&amp;$A62)</f>
        <v>19</v>
      </c>
      <c r="K62" s="5">
        <f>COUNTIFS('NBA Games 2025'!$N$2:$N$1232,K$2,'NBA Games 2025'!$A$2:$A$1232,"&lt;="&amp;$A62)</f>
        <v>13</v>
      </c>
      <c r="L62" s="5">
        <f>COUNTIFS('NBA Games 2025'!$N$2:$N$1232,L$2,'NBA Games 2025'!$A$2:$A$1232,"&lt;="&amp;$A62)</f>
        <v>17</v>
      </c>
      <c r="M62" s="5">
        <f>COUNTIFS('NBA Games 2025'!$N$2:$N$1232,M$2,'NBA Games 2025'!$A$2:$A$1232,"&lt;="&amp;$A62)</f>
        <v>13</v>
      </c>
      <c r="N62" s="5">
        <f>COUNTIFS('NBA Games 2025'!$N$2:$N$1232,N$2,'NBA Games 2025'!$A$2:$A$1232,"&lt;="&amp;$A62)</f>
        <v>14</v>
      </c>
      <c r="O62" s="5">
        <f>COUNTIFS('NBA Games 2025'!$N$2:$N$1232,O$2,'NBA Games 2025'!$A$2:$A$1232,"&lt;="&amp;$A62)</f>
        <v>20</v>
      </c>
      <c r="P62" s="5">
        <f>COUNTIFS('NBA Games 2025'!$N$2:$N$1232,P$2,'NBA Games 2025'!$A$2:$A$1232,"&lt;="&amp;$A62)</f>
        <v>19</v>
      </c>
      <c r="Q62" s="5">
        <f>COUNTIFS('NBA Games 2025'!$N$2:$N$1232,Q$2,'NBA Games 2025'!$A$2:$A$1232,"&lt;="&amp;$A62)</f>
        <v>15</v>
      </c>
      <c r="R62" s="5">
        <f>COUNTIFS('NBA Games 2025'!$N$2:$N$1232,R$2,'NBA Games 2025'!$A$2:$A$1232,"&lt;="&amp;$A62)</f>
        <v>15</v>
      </c>
      <c r="S62" s="5">
        <f>COUNTIFS('NBA Games 2025'!$N$2:$N$1232,S$2,'NBA Games 2025'!$A$2:$A$1232,"&lt;="&amp;$A62)</f>
        <v>14</v>
      </c>
      <c r="T62" s="5">
        <f>COUNTIFS('NBA Games 2025'!$N$2:$N$1232,T$2,'NBA Games 2025'!$A$2:$A$1232,"&lt;="&amp;$A62)</f>
        <v>16</v>
      </c>
      <c r="U62" s="5">
        <f>COUNTIFS('NBA Games 2025'!$N$2:$N$1232,U$2,'NBA Games 2025'!$A$2:$A$1232,"&lt;="&amp;$A62)</f>
        <v>17</v>
      </c>
      <c r="V62" s="5">
        <f>COUNTIFS('NBA Games 2025'!$N$2:$N$1232,V$2,'NBA Games 2025'!$A$2:$A$1232,"&lt;="&amp;$A62)</f>
        <v>7</v>
      </c>
      <c r="W62" s="5">
        <f>COUNTIFS('NBA Games 2025'!$N$2:$N$1232,W$2,'NBA Games 2025'!$A$2:$A$1232,"&lt;="&amp;$A62)</f>
        <v>7</v>
      </c>
      <c r="X62" s="5">
        <f>COUNTIFS('NBA Games 2025'!$N$2:$N$1232,X$2,'NBA Games 2025'!$A$2:$A$1232,"&lt;="&amp;$A62)</f>
        <v>9</v>
      </c>
      <c r="Y62" s="5">
        <f>COUNTIFS('NBA Games 2025'!$N$2:$N$1232,Y$2,'NBA Games 2025'!$A$2:$A$1232,"&lt;="&amp;$A62)</f>
        <v>14</v>
      </c>
      <c r="Z62" s="5">
        <f>COUNTIFS('NBA Games 2025'!$N$2:$N$1232,Z$2,'NBA Games 2025'!$A$2:$A$1232,"&lt;="&amp;$A62)</f>
        <v>5</v>
      </c>
      <c r="AA62" s="5">
        <f>COUNTIFS('NBA Games 2025'!$N$2:$N$1232,AA$2,'NBA Games 2025'!$A$2:$A$1232,"&lt;="&amp;$A62)</f>
        <v>10</v>
      </c>
      <c r="AB62" s="5">
        <f>COUNTIFS('NBA Games 2025'!$N$2:$N$1232,AB$2,'NBA Games 2025'!$A$2:$A$1232,"&lt;="&amp;$A62)</f>
        <v>4</v>
      </c>
      <c r="AC62" s="5">
        <f>COUNTIFS('NBA Games 2025'!$N$2:$N$1232,AC$2,'NBA Games 2025'!$A$2:$A$1232,"&lt;="&amp;$A62)</f>
        <v>19</v>
      </c>
      <c r="AD62" s="5">
        <f>COUNTIFS('NBA Games 2025'!$N$2:$N$1232,AD$2,'NBA Games 2025'!$A$2:$A$1232,"&lt;="&amp;$A62)</f>
        <v>7</v>
      </c>
      <c r="AE62" s="5">
        <f>COUNTIFS('NBA Games 2025'!$N$2:$N$1232,AE$2,'NBA Games 2025'!$A$2:$A$1232,"&lt;="&amp;$A62)</f>
        <v>11</v>
      </c>
    </row>
    <row r="63" spans="1:31" x14ac:dyDescent="0.35">
      <c r="A63" s="7">
        <v>45651</v>
      </c>
      <c r="B63" s="5">
        <f>COUNTIFS('NBA Games 2025'!$N$2:$N$1232,B$2,'NBA Games 2025'!$A$2:$A$1232,"&lt;="&amp;$A63)</f>
        <v>26</v>
      </c>
      <c r="C63" s="5">
        <f>COUNTIFS('NBA Games 2025'!$N$2:$N$1232,C$2,'NBA Games 2025'!$A$2:$A$1232,"&lt;="&amp;$A63)</f>
        <v>20</v>
      </c>
      <c r="D63" s="5">
        <f>COUNTIFS('NBA Games 2025'!$N$2:$N$1232,D$2,'NBA Games 2025'!$A$2:$A$1232,"&lt;="&amp;$A63)</f>
        <v>16</v>
      </c>
      <c r="E63" s="5">
        <f>COUNTIFS('NBA Games 2025'!$N$2:$N$1232,E$2,'NBA Games 2025'!$A$2:$A$1232,"&lt;="&amp;$A63)</f>
        <v>23</v>
      </c>
      <c r="F63" s="5">
        <f>COUNTIFS('NBA Games 2025'!$N$2:$N$1232,F$2,'NBA Games 2025'!$A$2:$A$1232,"&lt;="&amp;$A63)</f>
        <v>15</v>
      </c>
      <c r="G63" s="5">
        <f>COUNTIFS('NBA Games 2025'!$N$2:$N$1232,G$2,'NBA Games 2025'!$A$2:$A$1232,"&lt;="&amp;$A63)</f>
        <v>13</v>
      </c>
      <c r="H63" s="5">
        <f>COUNTIFS('NBA Games 2025'!$N$2:$N$1232,H$2,'NBA Games 2025'!$A$2:$A$1232,"&lt;="&amp;$A63)</f>
        <v>15</v>
      </c>
      <c r="I63" s="5">
        <f>COUNTIFS('NBA Games 2025'!$N$2:$N$1232,I$2,'NBA Games 2025'!$A$2:$A$1232,"&lt;="&amp;$A63)</f>
        <v>22</v>
      </c>
      <c r="J63" s="5">
        <f>COUNTIFS('NBA Games 2025'!$N$2:$N$1232,J$2,'NBA Games 2025'!$A$2:$A$1232,"&lt;="&amp;$A63)</f>
        <v>20</v>
      </c>
      <c r="K63" s="5">
        <f>COUNTIFS('NBA Games 2025'!$N$2:$N$1232,K$2,'NBA Games 2025'!$A$2:$A$1232,"&lt;="&amp;$A63)</f>
        <v>13</v>
      </c>
      <c r="L63" s="5">
        <f>COUNTIFS('NBA Games 2025'!$N$2:$N$1232,L$2,'NBA Games 2025'!$A$2:$A$1232,"&lt;="&amp;$A63)</f>
        <v>17</v>
      </c>
      <c r="M63" s="5">
        <f>COUNTIFS('NBA Games 2025'!$N$2:$N$1232,M$2,'NBA Games 2025'!$A$2:$A$1232,"&lt;="&amp;$A63)</f>
        <v>13</v>
      </c>
      <c r="N63" s="5">
        <f>COUNTIFS('NBA Games 2025'!$N$2:$N$1232,N$2,'NBA Games 2025'!$A$2:$A$1232,"&lt;="&amp;$A63)</f>
        <v>15</v>
      </c>
      <c r="O63" s="5">
        <f>COUNTIFS('NBA Games 2025'!$N$2:$N$1232,O$2,'NBA Games 2025'!$A$2:$A$1232,"&lt;="&amp;$A63)</f>
        <v>20</v>
      </c>
      <c r="P63" s="5">
        <f>COUNTIFS('NBA Games 2025'!$N$2:$N$1232,P$2,'NBA Games 2025'!$A$2:$A$1232,"&lt;="&amp;$A63)</f>
        <v>19</v>
      </c>
      <c r="Q63" s="5">
        <f>COUNTIFS('NBA Games 2025'!$N$2:$N$1232,Q$2,'NBA Games 2025'!$A$2:$A$1232,"&lt;="&amp;$A63)</f>
        <v>15</v>
      </c>
      <c r="R63" s="5">
        <f>COUNTIFS('NBA Games 2025'!$N$2:$N$1232,R$2,'NBA Games 2025'!$A$2:$A$1232,"&lt;="&amp;$A63)</f>
        <v>15</v>
      </c>
      <c r="S63" s="5">
        <f>COUNTIFS('NBA Games 2025'!$N$2:$N$1232,S$2,'NBA Games 2025'!$A$2:$A$1232,"&lt;="&amp;$A63)</f>
        <v>15</v>
      </c>
      <c r="T63" s="5">
        <f>COUNTIFS('NBA Games 2025'!$N$2:$N$1232,T$2,'NBA Games 2025'!$A$2:$A$1232,"&lt;="&amp;$A63)</f>
        <v>17</v>
      </c>
      <c r="U63" s="5">
        <f>COUNTIFS('NBA Games 2025'!$N$2:$N$1232,U$2,'NBA Games 2025'!$A$2:$A$1232,"&lt;="&amp;$A63)</f>
        <v>17</v>
      </c>
      <c r="V63" s="5">
        <f>COUNTIFS('NBA Games 2025'!$N$2:$N$1232,V$2,'NBA Games 2025'!$A$2:$A$1232,"&lt;="&amp;$A63)</f>
        <v>7</v>
      </c>
      <c r="W63" s="5">
        <f>COUNTIFS('NBA Games 2025'!$N$2:$N$1232,W$2,'NBA Games 2025'!$A$2:$A$1232,"&lt;="&amp;$A63)</f>
        <v>7</v>
      </c>
      <c r="X63" s="5">
        <f>COUNTIFS('NBA Games 2025'!$N$2:$N$1232,X$2,'NBA Games 2025'!$A$2:$A$1232,"&lt;="&amp;$A63)</f>
        <v>9</v>
      </c>
      <c r="Y63" s="5">
        <f>COUNTIFS('NBA Games 2025'!$N$2:$N$1232,Y$2,'NBA Games 2025'!$A$2:$A$1232,"&lt;="&amp;$A63)</f>
        <v>14</v>
      </c>
      <c r="Z63" s="5">
        <f>COUNTIFS('NBA Games 2025'!$N$2:$N$1232,Z$2,'NBA Games 2025'!$A$2:$A$1232,"&lt;="&amp;$A63)</f>
        <v>5</v>
      </c>
      <c r="AA63" s="5">
        <f>COUNTIFS('NBA Games 2025'!$N$2:$N$1232,AA$2,'NBA Games 2025'!$A$2:$A$1232,"&lt;="&amp;$A63)</f>
        <v>11</v>
      </c>
      <c r="AB63" s="5">
        <f>COUNTIFS('NBA Games 2025'!$N$2:$N$1232,AB$2,'NBA Games 2025'!$A$2:$A$1232,"&lt;="&amp;$A63)</f>
        <v>4</v>
      </c>
      <c r="AC63" s="5">
        <f>COUNTIFS('NBA Games 2025'!$N$2:$N$1232,AC$2,'NBA Games 2025'!$A$2:$A$1232,"&lt;="&amp;$A63)</f>
        <v>19</v>
      </c>
      <c r="AD63" s="5">
        <f>COUNTIFS('NBA Games 2025'!$N$2:$N$1232,AD$2,'NBA Games 2025'!$A$2:$A$1232,"&lt;="&amp;$A63)</f>
        <v>7</v>
      </c>
      <c r="AE63" s="5">
        <f>COUNTIFS('NBA Games 2025'!$N$2:$N$1232,AE$2,'NBA Games 2025'!$A$2:$A$1232,"&lt;="&amp;$A63)</f>
        <v>11</v>
      </c>
    </row>
    <row r="64" spans="1:31" x14ac:dyDescent="0.35">
      <c r="A64" s="7">
        <v>45652</v>
      </c>
      <c r="B64" s="5">
        <f>COUNTIFS('NBA Games 2025'!$N$2:$N$1232,B$2,'NBA Games 2025'!$A$2:$A$1232,"&lt;="&amp;$A64)</f>
        <v>26</v>
      </c>
      <c r="C64" s="5">
        <f>COUNTIFS('NBA Games 2025'!$N$2:$N$1232,C$2,'NBA Games 2025'!$A$2:$A$1232,"&lt;="&amp;$A64)</f>
        <v>21</v>
      </c>
      <c r="D64" s="5">
        <f>COUNTIFS('NBA Games 2025'!$N$2:$N$1232,D$2,'NBA Games 2025'!$A$2:$A$1232,"&lt;="&amp;$A64)</f>
        <v>16</v>
      </c>
      <c r="E64" s="5">
        <f>COUNTIFS('NBA Games 2025'!$N$2:$N$1232,E$2,'NBA Games 2025'!$A$2:$A$1232,"&lt;="&amp;$A64)</f>
        <v>24</v>
      </c>
      <c r="F64" s="5">
        <f>COUNTIFS('NBA Games 2025'!$N$2:$N$1232,F$2,'NBA Games 2025'!$A$2:$A$1232,"&lt;="&amp;$A64)</f>
        <v>16</v>
      </c>
      <c r="G64" s="5">
        <f>COUNTIFS('NBA Games 2025'!$N$2:$N$1232,G$2,'NBA Games 2025'!$A$2:$A$1232,"&lt;="&amp;$A64)</f>
        <v>13</v>
      </c>
      <c r="H64" s="5">
        <f>COUNTIFS('NBA Games 2025'!$N$2:$N$1232,H$2,'NBA Games 2025'!$A$2:$A$1232,"&lt;="&amp;$A64)</f>
        <v>15</v>
      </c>
      <c r="I64" s="5">
        <f>COUNTIFS('NBA Games 2025'!$N$2:$N$1232,I$2,'NBA Games 2025'!$A$2:$A$1232,"&lt;="&amp;$A64)</f>
        <v>22</v>
      </c>
      <c r="J64" s="5">
        <f>COUNTIFS('NBA Games 2025'!$N$2:$N$1232,J$2,'NBA Games 2025'!$A$2:$A$1232,"&lt;="&amp;$A64)</f>
        <v>20</v>
      </c>
      <c r="K64" s="5">
        <f>COUNTIFS('NBA Games 2025'!$N$2:$N$1232,K$2,'NBA Games 2025'!$A$2:$A$1232,"&lt;="&amp;$A64)</f>
        <v>13</v>
      </c>
      <c r="L64" s="5">
        <f>COUNTIFS('NBA Games 2025'!$N$2:$N$1232,L$2,'NBA Games 2025'!$A$2:$A$1232,"&lt;="&amp;$A64)</f>
        <v>17</v>
      </c>
      <c r="M64" s="5">
        <f>COUNTIFS('NBA Games 2025'!$N$2:$N$1232,M$2,'NBA Games 2025'!$A$2:$A$1232,"&lt;="&amp;$A64)</f>
        <v>14</v>
      </c>
      <c r="N64" s="5">
        <f>COUNTIFS('NBA Games 2025'!$N$2:$N$1232,N$2,'NBA Games 2025'!$A$2:$A$1232,"&lt;="&amp;$A64)</f>
        <v>15</v>
      </c>
      <c r="O64" s="5">
        <f>COUNTIFS('NBA Games 2025'!$N$2:$N$1232,O$2,'NBA Games 2025'!$A$2:$A$1232,"&lt;="&amp;$A64)</f>
        <v>21</v>
      </c>
      <c r="P64" s="5">
        <f>COUNTIFS('NBA Games 2025'!$N$2:$N$1232,P$2,'NBA Games 2025'!$A$2:$A$1232,"&lt;="&amp;$A64)</f>
        <v>19</v>
      </c>
      <c r="Q64" s="5">
        <f>COUNTIFS('NBA Games 2025'!$N$2:$N$1232,Q$2,'NBA Games 2025'!$A$2:$A$1232,"&lt;="&amp;$A64)</f>
        <v>15</v>
      </c>
      <c r="R64" s="5">
        <f>COUNTIFS('NBA Games 2025'!$N$2:$N$1232,R$2,'NBA Games 2025'!$A$2:$A$1232,"&lt;="&amp;$A64)</f>
        <v>15</v>
      </c>
      <c r="S64" s="5">
        <f>COUNTIFS('NBA Games 2025'!$N$2:$N$1232,S$2,'NBA Games 2025'!$A$2:$A$1232,"&lt;="&amp;$A64)</f>
        <v>15</v>
      </c>
      <c r="T64" s="5">
        <f>COUNTIFS('NBA Games 2025'!$N$2:$N$1232,T$2,'NBA Games 2025'!$A$2:$A$1232,"&lt;="&amp;$A64)</f>
        <v>17</v>
      </c>
      <c r="U64" s="5">
        <f>COUNTIFS('NBA Games 2025'!$N$2:$N$1232,U$2,'NBA Games 2025'!$A$2:$A$1232,"&lt;="&amp;$A64)</f>
        <v>17</v>
      </c>
      <c r="V64" s="5">
        <f>COUNTIFS('NBA Games 2025'!$N$2:$N$1232,V$2,'NBA Games 2025'!$A$2:$A$1232,"&lt;="&amp;$A64)</f>
        <v>7</v>
      </c>
      <c r="W64" s="5">
        <f>COUNTIFS('NBA Games 2025'!$N$2:$N$1232,W$2,'NBA Games 2025'!$A$2:$A$1232,"&lt;="&amp;$A64)</f>
        <v>7</v>
      </c>
      <c r="X64" s="5">
        <f>COUNTIFS('NBA Games 2025'!$N$2:$N$1232,X$2,'NBA Games 2025'!$A$2:$A$1232,"&lt;="&amp;$A64)</f>
        <v>10</v>
      </c>
      <c r="Y64" s="5">
        <f>COUNTIFS('NBA Games 2025'!$N$2:$N$1232,Y$2,'NBA Games 2025'!$A$2:$A$1232,"&lt;="&amp;$A64)</f>
        <v>15</v>
      </c>
      <c r="Z64" s="5">
        <f>COUNTIFS('NBA Games 2025'!$N$2:$N$1232,Z$2,'NBA Games 2025'!$A$2:$A$1232,"&lt;="&amp;$A64)</f>
        <v>5</v>
      </c>
      <c r="AA64" s="5">
        <f>COUNTIFS('NBA Games 2025'!$N$2:$N$1232,AA$2,'NBA Games 2025'!$A$2:$A$1232,"&lt;="&amp;$A64)</f>
        <v>11</v>
      </c>
      <c r="AB64" s="5">
        <f>COUNTIFS('NBA Games 2025'!$N$2:$N$1232,AB$2,'NBA Games 2025'!$A$2:$A$1232,"&lt;="&amp;$A64)</f>
        <v>5</v>
      </c>
      <c r="AC64" s="5">
        <f>COUNTIFS('NBA Games 2025'!$N$2:$N$1232,AC$2,'NBA Games 2025'!$A$2:$A$1232,"&lt;="&amp;$A64)</f>
        <v>19</v>
      </c>
      <c r="AD64" s="5">
        <f>COUNTIFS('NBA Games 2025'!$N$2:$N$1232,AD$2,'NBA Games 2025'!$A$2:$A$1232,"&lt;="&amp;$A64)</f>
        <v>7</v>
      </c>
      <c r="AE64" s="5">
        <f>COUNTIFS('NBA Games 2025'!$N$2:$N$1232,AE$2,'NBA Games 2025'!$A$2:$A$1232,"&lt;="&amp;$A64)</f>
        <v>12</v>
      </c>
    </row>
    <row r="65" spans="1:31" x14ac:dyDescent="0.35">
      <c r="A65" s="7">
        <v>45653</v>
      </c>
      <c r="B65" s="5">
        <f>COUNTIFS('NBA Games 2025'!$N$2:$N$1232,B$2,'NBA Games 2025'!$A$2:$A$1232,"&lt;="&amp;$A65)</f>
        <v>27</v>
      </c>
      <c r="C65" s="5">
        <f>COUNTIFS('NBA Games 2025'!$N$2:$N$1232,C$2,'NBA Games 2025'!$A$2:$A$1232,"&lt;="&amp;$A65)</f>
        <v>22</v>
      </c>
      <c r="D65" s="5">
        <f>COUNTIFS('NBA Games 2025'!$N$2:$N$1232,D$2,'NBA Games 2025'!$A$2:$A$1232,"&lt;="&amp;$A65)</f>
        <v>16</v>
      </c>
      <c r="E65" s="5">
        <f>COUNTIFS('NBA Games 2025'!$N$2:$N$1232,E$2,'NBA Games 2025'!$A$2:$A$1232,"&lt;="&amp;$A65)</f>
        <v>24</v>
      </c>
      <c r="F65" s="5">
        <f>COUNTIFS('NBA Games 2025'!$N$2:$N$1232,F$2,'NBA Games 2025'!$A$2:$A$1232,"&lt;="&amp;$A65)</f>
        <v>16</v>
      </c>
      <c r="G65" s="5">
        <f>COUNTIFS('NBA Games 2025'!$N$2:$N$1232,G$2,'NBA Games 2025'!$A$2:$A$1232,"&lt;="&amp;$A65)</f>
        <v>13</v>
      </c>
      <c r="H65" s="5">
        <f>COUNTIFS('NBA Games 2025'!$N$2:$N$1232,H$2,'NBA Games 2025'!$A$2:$A$1232,"&lt;="&amp;$A65)</f>
        <v>15</v>
      </c>
      <c r="I65" s="5">
        <f>COUNTIFS('NBA Games 2025'!$N$2:$N$1232,I$2,'NBA Games 2025'!$A$2:$A$1232,"&lt;="&amp;$A65)</f>
        <v>23</v>
      </c>
      <c r="J65" s="5">
        <f>COUNTIFS('NBA Games 2025'!$N$2:$N$1232,J$2,'NBA Games 2025'!$A$2:$A$1232,"&lt;="&amp;$A65)</f>
        <v>21</v>
      </c>
      <c r="K65" s="5">
        <f>COUNTIFS('NBA Games 2025'!$N$2:$N$1232,K$2,'NBA Games 2025'!$A$2:$A$1232,"&lt;="&amp;$A65)</f>
        <v>13</v>
      </c>
      <c r="L65" s="5">
        <f>COUNTIFS('NBA Games 2025'!$N$2:$N$1232,L$2,'NBA Games 2025'!$A$2:$A$1232,"&lt;="&amp;$A65)</f>
        <v>17</v>
      </c>
      <c r="M65" s="5">
        <f>COUNTIFS('NBA Games 2025'!$N$2:$N$1232,M$2,'NBA Games 2025'!$A$2:$A$1232,"&lt;="&amp;$A65)</f>
        <v>14</v>
      </c>
      <c r="N65" s="5">
        <f>COUNTIFS('NBA Games 2025'!$N$2:$N$1232,N$2,'NBA Games 2025'!$A$2:$A$1232,"&lt;="&amp;$A65)</f>
        <v>16</v>
      </c>
      <c r="O65" s="5">
        <f>COUNTIFS('NBA Games 2025'!$N$2:$N$1232,O$2,'NBA Games 2025'!$A$2:$A$1232,"&lt;="&amp;$A65)</f>
        <v>21</v>
      </c>
      <c r="P65" s="5">
        <f>COUNTIFS('NBA Games 2025'!$N$2:$N$1232,P$2,'NBA Games 2025'!$A$2:$A$1232,"&lt;="&amp;$A65)</f>
        <v>20</v>
      </c>
      <c r="Q65" s="5">
        <f>COUNTIFS('NBA Games 2025'!$N$2:$N$1232,Q$2,'NBA Games 2025'!$A$2:$A$1232,"&lt;="&amp;$A65)</f>
        <v>16</v>
      </c>
      <c r="R65" s="5">
        <f>COUNTIFS('NBA Games 2025'!$N$2:$N$1232,R$2,'NBA Games 2025'!$A$2:$A$1232,"&lt;="&amp;$A65)</f>
        <v>15</v>
      </c>
      <c r="S65" s="5">
        <f>COUNTIFS('NBA Games 2025'!$N$2:$N$1232,S$2,'NBA Games 2025'!$A$2:$A$1232,"&lt;="&amp;$A65)</f>
        <v>15</v>
      </c>
      <c r="T65" s="5">
        <f>COUNTIFS('NBA Games 2025'!$N$2:$N$1232,T$2,'NBA Games 2025'!$A$2:$A$1232,"&lt;="&amp;$A65)</f>
        <v>17</v>
      </c>
      <c r="U65" s="5">
        <f>COUNTIFS('NBA Games 2025'!$N$2:$N$1232,U$2,'NBA Games 2025'!$A$2:$A$1232,"&lt;="&amp;$A65)</f>
        <v>18</v>
      </c>
      <c r="V65" s="5">
        <f>COUNTIFS('NBA Games 2025'!$N$2:$N$1232,V$2,'NBA Games 2025'!$A$2:$A$1232,"&lt;="&amp;$A65)</f>
        <v>7</v>
      </c>
      <c r="W65" s="5">
        <f>COUNTIFS('NBA Games 2025'!$N$2:$N$1232,W$2,'NBA Games 2025'!$A$2:$A$1232,"&lt;="&amp;$A65)</f>
        <v>7</v>
      </c>
      <c r="X65" s="5">
        <f>COUNTIFS('NBA Games 2025'!$N$2:$N$1232,X$2,'NBA Games 2025'!$A$2:$A$1232,"&lt;="&amp;$A65)</f>
        <v>10</v>
      </c>
      <c r="Y65" s="5">
        <f>COUNTIFS('NBA Games 2025'!$N$2:$N$1232,Y$2,'NBA Games 2025'!$A$2:$A$1232,"&lt;="&amp;$A65)</f>
        <v>15</v>
      </c>
      <c r="Z65" s="5">
        <f>COUNTIFS('NBA Games 2025'!$N$2:$N$1232,Z$2,'NBA Games 2025'!$A$2:$A$1232,"&lt;="&amp;$A65)</f>
        <v>5</v>
      </c>
      <c r="AA65" s="5">
        <f>COUNTIFS('NBA Games 2025'!$N$2:$N$1232,AA$2,'NBA Games 2025'!$A$2:$A$1232,"&lt;="&amp;$A65)</f>
        <v>11</v>
      </c>
      <c r="AB65" s="5">
        <f>COUNTIFS('NBA Games 2025'!$N$2:$N$1232,AB$2,'NBA Games 2025'!$A$2:$A$1232,"&lt;="&amp;$A65)</f>
        <v>5</v>
      </c>
      <c r="AC65" s="5">
        <f>COUNTIFS('NBA Games 2025'!$N$2:$N$1232,AC$2,'NBA Games 2025'!$A$2:$A$1232,"&lt;="&amp;$A65)</f>
        <v>19</v>
      </c>
      <c r="AD65" s="5">
        <f>COUNTIFS('NBA Games 2025'!$N$2:$N$1232,AD$2,'NBA Games 2025'!$A$2:$A$1232,"&lt;="&amp;$A65)</f>
        <v>7</v>
      </c>
      <c r="AE65" s="5">
        <f>COUNTIFS('NBA Games 2025'!$N$2:$N$1232,AE$2,'NBA Games 2025'!$A$2:$A$1232,"&lt;="&amp;$A65)</f>
        <v>12</v>
      </c>
    </row>
    <row r="66" spans="1:31" x14ac:dyDescent="0.35">
      <c r="A66" s="7">
        <v>45654</v>
      </c>
      <c r="B66" s="5">
        <f>COUNTIFS('NBA Games 2025'!$N$2:$N$1232,B$2,'NBA Games 2025'!$A$2:$A$1232,"&lt;="&amp;$A66)</f>
        <v>27</v>
      </c>
      <c r="C66" s="5">
        <f>COUNTIFS('NBA Games 2025'!$N$2:$N$1232,C$2,'NBA Games 2025'!$A$2:$A$1232,"&lt;="&amp;$A66)</f>
        <v>22</v>
      </c>
      <c r="D66" s="5">
        <f>COUNTIFS('NBA Games 2025'!$N$2:$N$1232,D$2,'NBA Games 2025'!$A$2:$A$1232,"&lt;="&amp;$A66)</f>
        <v>17</v>
      </c>
      <c r="E66" s="5">
        <f>COUNTIFS('NBA Games 2025'!$N$2:$N$1232,E$2,'NBA Games 2025'!$A$2:$A$1232,"&lt;="&amp;$A66)</f>
        <v>25</v>
      </c>
      <c r="F66" s="5">
        <f>COUNTIFS('NBA Games 2025'!$N$2:$N$1232,F$2,'NBA Games 2025'!$A$2:$A$1232,"&lt;="&amp;$A66)</f>
        <v>17</v>
      </c>
      <c r="G66" s="5">
        <f>COUNTIFS('NBA Games 2025'!$N$2:$N$1232,G$2,'NBA Games 2025'!$A$2:$A$1232,"&lt;="&amp;$A66)</f>
        <v>14</v>
      </c>
      <c r="H66" s="5">
        <f>COUNTIFS('NBA Games 2025'!$N$2:$N$1232,H$2,'NBA Games 2025'!$A$2:$A$1232,"&lt;="&amp;$A66)</f>
        <v>15</v>
      </c>
      <c r="I66" s="5">
        <f>COUNTIFS('NBA Games 2025'!$N$2:$N$1232,I$2,'NBA Games 2025'!$A$2:$A$1232,"&lt;="&amp;$A66)</f>
        <v>23</v>
      </c>
      <c r="J66" s="5">
        <f>COUNTIFS('NBA Games 2025'!$N$2:$N$1232,J$2,'NBA Games 2025'!$A$2:$A$1232,"&lt;="&amp;$A66)</f>
        <v>22</v>
      </c>
      <c r="K66" s="5">
        <f>COUNTIFS('NBA Games 2025'!$N$2:$N$1232,K$2,'NBA Games 2025'!$A$2:$A$1232,"&lt;="&amp;$A66)</f>
        <v>13</v>
      </c>
      <c r="L66" s="5">
        <f>COUNTIFS('NBA Games 2025'!$N$2:$N$1232,L$2,'NBA Games 2025'!$A$2:$A$1232,"&lt;="&amp;$A66)</f>
        <v>17</v>
      </c>
      <c r="M66" s="5">
        <f>COUNTIFS('NBA Games 2025'!$N$2:$N$1232,M$2,'NBA Games 2025'!$A$2:$A$1232,"&lt;="&amp;$A66)</f>
        <v>14</v>
      </c>
      <c r="N66" s="5">
        <f>COUNTIFS('NBA Games 2025'!$N$2:$N$1232,N$2,'NBA Games 2025'!$A$2:$A$1232,"&lt;="&amp;$A66)</f>
        <v>16</v>
      </c>
      <c r="O66" s="5">
        <f>COUNTIFS('NBA Games 2025'!$N$2:$N$1232,O$2,'NBA Games 2025'!$A$2:$A$1232,"&lt;="&amp;$A66)</f>
        <v>21</v>
      </c>
      <c r="P66" s="5">
        <f>COUNTIFS('NBA Games 2025'!$N$2:$N$1232,P$2,'NBA Games 2025'!$A$2:$A$1232,"&lt;="&amp;$A66)</f>
        <v>20</v>
      </c>
      <c r="Q66" s="5">
        <f>COUNTIFS('NBA Games 2025'!$N$2:$N$1232,Q$2,'NBA Games 2025'!$A$2:$A$1232,"&lt;="&amp;$A66)</f>
        <v>16</v>
      </c>
      <c r="R66" s="5">
        <f>COUNTIFS('NBA Games 2025'!$N$2:$N$1232,R$2,'NBA Games 2025'!$A$2:$A$1232,"&lt;="&amp;$A66)</f>
        <v>16</v>
      </c>
      <c r="S66" s="5">
        <f>COUNTIFS('NBA Games 2025'!$N$2:$N$1232,S$2,'NBA Games 2025'!$A$2:$A$1232,"&lt;="&amp;$A66)</f>
        <v>15</v>
      </c>
      <c r="T66" s="5">
        <f>COUNTIFS('NBA Games 2025'!$N$2:$N$1232,T$2,'NBA Games 2025'!$A$2:$A$1232,"&lt;="&amp;$A66)</f>
        <v>18</v>
      </c>
      <c r="U66" s="5">
        <f>COUNTIFS('NBA Games 2025'!$N$2:$N$1232,U$2,'NBA Games 2025'!$A$2:$A$1232,"&lt;="&amp;$A66)</f>
        <v>18</v>
      </c>
      <c r="V66" s="5">
        <f>COUNTIFS('NBA Games 2025'!$N$2:$N$1232,V$2,'NBA Games 2025'!$A$2:$A$1232,"&lt;="&amp;$A66)</f>
        <v>7</v>
      </c>
      <c r="W66" s="5">
        <f>COUNTIFS('NBA Games 2025'!$N$2:$N$1232,W$2,'NBA Games 2025'!$A$2:$A$1232,"&lt;="&amp;$A66)</f>
        <v>7</v>
      </c>
      <c r="X66" s="5">
        <f>COUNTIFS('NBA Games 2025'!$N$2:$N$1232,X$2,'NBA Games 2025'!$A$2:$A$1232,"&lt;="&amp;$A66)</f>
        <v>11</v>
      </c>
      <c r="Y66" s="5">
        <f>COUNTIFS('NBA Games 2025'!$N$2:$N$1232,Y$2,'NBA Games 2025'!$A$2:$A$1232,"&lt;="&amp;$A66)</f>
        <v>15</v>
      </c>
      <c r="Z66" s="5">
        <f>COUNTIFS('NBA Games 2025'!$N$2:$N$1232,Z$2,'NBA Games 2025'!$A$2:$A$1232,"&lt;="&amp;$A66)</f>
        <v>5</v>
      </c>
      <c r="AA66" s="5">
        <f>COUNTIFS('NBA Games 2025'!$N$2:$N$1232,AA$2,'NBA Games 2025'!$A$2:$A$1232,"&lt;="&amp;$A66)</f>
        <v>12</v>
      </c>
      <c r="AB66" s="5">
        <f>COUNTIFS('NBA Games 2025'!$N$2:$N$1232,AB$2,'NBA Games 2025'!$A$2:$A$1232,"&lt;="&amp;$A66)</f>
        <v>5</v>
      </c>
      <c r="AC66" s="5">
        <f>COUNTIFS('NBA Games 2025'!$N$2:$N$1232,AC$2,'NBA Games 2025'!$A$2:$A$1232,"&lt;="&amp;$A66)</f>
        <v>19</v>
      </c>
      <c r="AD66" s="5">
        <f>COUNTIFS('NBA Games 2025'!$N$2:$N$1232,AD$2,'NBA Games 2025'!$A$2:$A$1232,"&lt;="&amp;$A66)</f>
        <v>7</v>
      </c>
      <c r="AE66" s="5">
        <f>COUNTIFS('NBA Games 2025'!$N$2:$N$1232,AE$2,'NBA Games 2025'!$A$2:$A$1232,"&lt;="&amp;$A66)</f>
        <v>12</v>
      </c>
    </row>
    <row r="67" spans="1:31" x14ac:dyDescent="0.35">
      <c r="A67" s="7">
        <v>45655</v>
      </c>
      <c r="B67" s="5">
        <f>COUNTIFS('NBA Games 2025'!$N$2:$N$1232,B$2,'NBA Games 2025'!$A$2:$A$1232,"&lt;="&amp;$A67)</f>
        <v>27</v>
      </c>
      <c r="C67" s="5">
        <f>COUNTIFS('NBA Games 2025'!$N$2:$N$1232,C$2,'NBA Games 2025'!$A$2:$A$1232,"&lt;="&amp;$A67)</f>
        <v>22</v>
      </c>
      <c r="D67" s="5">
        <f>COUNTIFS('NBA Games 2025'!$N$2:$N$1232,D$2,'NBA Games 2025'!$A$2:$A$1232,"&lt;="&amp;$A67)</f>
        <v>17</v>
      </c>
      <c r="E67" s="5">
        <f>COUNTIFS('NBA Games 2025'!$N$2:$N$1232,E$2,'NBA Games 2025'!$A$2:$A$1232,"&lt;="&amp;$A67)</f>
        <v>26</v>
      </c>
      <c r="F67" s="5">
        <f>COUNTIFS('NBA Games 2025'!$N$2:$N$1232,F$2,'NBA Games 2025'!$A$2:$A$1232,"&lt;="&amp;$A67)</f>
        <v>18</v>
      </c>
      <c r="G67" s="5">
        <f>COUNTIFS('NBA Games 2025'!$N$2:$N$1232,G$2,'NBA Games 2025'!$A$2:$A$1232,"&lt;="&amp;$A67)</f>
        <v>14</v>
      </c>
      <c r="H67" s="5">
        <f>COUNTIFS('NBA Games 2025'!$N$2:$N$1232,H$2,'NBA Games 2025'!$A$2:$A$1232,"&lt;="&amp;$A67)</f>
        <v>16</v>
      </c>
      <c r="I67" s="5">
        <f>COUNTIFS('NBA Games 2025'!$N$2:$N$1232,I$2,'NBA Games 2025'!$A$2:$A$1232,"&lt;="&amp;$A67)</f>
        <v>23</v>
      </c>
      <c r="J67" s="5">
        <f>COUNTIFS('NBA Games 2025'!$N$2:$N$1232,J$2,'NBA Games 2025'!$A$2:$A$1232,"&lt;="&amp;$A67)</f>
        <v>22</v>
      </c>
      <c r="K67" s="5">
        <f>COUNTIFS('NBA Games 2025'!$N$2:$N$1232,K$2,'NBA Games 2025'!$A$2:$A$1232,"&lt;="&amp;$A67)</f>
        <v>13</v>
      </c>
      <c r="L67" s="5">
        <f>COUNTIFS('NBA Games 2025'!$N$2:$N$1232,L$2,'NBA Games 2025'!$A$2:$A$1232,"&lt;="&amp;$A67)</f>
        <v>17</v>
      </c>
      <c r="M67" s="5">
        <f>COUNTIFS('NBA Games 2025'!$N$2:$N$1232,M$2,'NBA Games 2025'!$A$2:$A$1232,"&lt;="&amp;$A67)</f>
        <v>14</v>
      </c>
      <c r="N67" s="5">
        <f>COUNTIFS('NBA Games 2025'!$N$2:$N$1232,N$2,'NBA Games 2025'!$A$2:$A$1232,"&lt;="&amp;$A67)</f>
        <v>17</v>
      </c>
      <c r="O67" s="5">
        <f>COUNTIFS('NBA Games 2025'!$N$2:$N$1232,O$2,'NBA Games 2025'!$A$2:$A$1232,"&lt;="&amp;$A67)</f>
        <v>21</v>
      </c>
      <c r="P67" s="5">
        <f>COUNTIFS('NBA Games 2025'!$N$2:$N$1232,P$2,'NBA Games 2025'!$A$2:$A$1232,"&lt;="&amp;$A67)</f>
        <v>20</v>
      </c>
      <c r="Q67" s="5">
        <f>COUNTIFS('NBA Games 2025'!$N$2:$N$1232,Q$2,'NBA Games 2025'!$A$2:$A$1232,"&lt;="&amp;$A67)</f>
        <v>16</v>
      </c>
      <c r="R67" s="5">
        <f>COUNTIFS('NBA Games 2025'!$N$2:$N$1232,R$2,'NBA Games 2025'!$A$2:$A$1232,"&lt;="&amp;$A67)</f>
        <v>16</v>
      </c>
      <c r="S67" s="5">
        <f>COUNTIFS('NBA Games 2025'!$N$2:$N$1232,S$2,'NBA Games 2025'!$A$2:$A$1232,"&lt;="&amp;$A67)</f>
        <v>15</v>
      </c>
      <c r="T67" s="5">
        <f>COUNTIFS('NBA Games 2025'!$N$2:$N$1232,T$2,'NBA Games 2025'!$A$2:$A$1232,"&lt;="&amp;$A67)</f>
        <v>18</v>
      </c>
      <c r="U67" s="5">
        <f>COUNTIFS('NBA Games 2025'!$N$2:$N$1232,U$2,'NBA Games 2025'!$A$2:$A$1232,"&lt;="&amp;$A67)</f>
        <v>18</v>
      </c>
      <c r="V67" s="5">
        <f>COUNTIFS('NBA Games 2025'!$N$2:$N$1232,V$2,'NBA Games 2025'!$A$2:$A$1232,"&lt;="&amp;$A67)</f>
        <v>7</v>
      </c>
      <c r="W67" s="5">
        <f>COUNTIFS('NBA Games 2025'!$N$2:$N$1232,W$2,'NBA Games 2025'!$A$2:$A$1232,"&lt;="&amp;$A67)</f>
        <v>7</v>
      </c>
      <c r="X67" s="5">
        <f>COUNTIFS('NBA Games 2025'!$N$2:$N$1232,X$2,'NBA Games 2025'!$A$2:$A$1232,"&lt;="&amp;$A67)</f>
        <v>11</v>
      </c>
      <c r="Y67" s="5">
        <f>COUNTIFS('NBA Games 2025'!$N$2:$N$1232,Y$2,'NBA Games 2025'!$A$2:$A$1232,"&lt;="&amp;$A67)</f>
        <v>16</v>
      </c>
      <c r="Z67" s="5">
        <f>COUNTIFS('NBA Games 2025'!$N$2:$N$1232,Z$2,'NBA Games 2025'!$A$2:$A$1232,"&lt;="&amp;$A67)</f>
        <v>5</v>
      </c>
      <c r="AA67" s="5">
        <f>COUNTIFS('NBA Games 2025'!$N$2:$N$1232,AA$2,'NBA Games 2025'!$A$2:$A$1232,"&lt;="&amp;$A67)</f>
        <v>12</v>
      </c>
      <c r="AB67" s="5">
        <f>COUNTIFS('NBA Games 2025'!$N$2:$N$1232,AB$2,'NBA Games 2025'!$A$2:$A$1232,"&lt;="&amp;$A67)</f>
        <v>5</v>
      </c>
      <c r="AC67" s="5">
        <f>COUNTIFS('NBA Games 2025'!$N$2:$N$1232,AC$2,'NBA Games 2025'!$A$2:$A$1232,"&lt;="&amp;$A67)</f>
        <v>20</v>
      </c>
      <c r="AD67" s="5">
        <f>COUNTIFS('NBA Games 2025'!$N$2:$N$1232,AD$2,'NBA Games 2025'!$A$2:$A$1232,"&lt;="&amp;$A67)</f>
        <v>7</v>
      </c>
      <c r="AE67" s="5">
        <f>COUNTIFS('NBA Games 2025'!$N$2:$N$1232,AE$2,'NBA Games 2025'!$A$2:$A$1232,"&lt;="&amp;$A67)</f>
        <v>12</v>
      </c>
    </row>
    <row r="68" spans="1:31" x14ac:dyDescent="0.35">
      <c r="A68" s="7">
        <v>45656</v>
      </c>
      <c r="B68" s="5">
        <f>COUNTIFS('NBA Games 2025'!$N$2:$N$1232,B$2,'NBA Games 2025'!$A$2:$A$1232,"&lt;="&amp;$A68)</f>
        <v>28</v>
      </c>
      <c r="C68" s="5">
        <f>COUNTIFS('NBA Games 2025'!$N$2:$N$1232,C$2,'NBA Games 2025'!$A$2:$A$1232,"&lt;="&amp;$A68)</f>
        <v>22</v>
      </c>
      <c r="D68" s="5">
        <f>COUNTIFS('NBA Games 2025'!$N$2:$N$1232,D$2,'NBA Games 2025'!$A$2:$A$1232,"&lt;="&amp;$A68)</f>
        <v>18</v>
      </c>
      <c r="E68" s="5">
        <f>COUNTIFS('NBA Games 2025'!$N$2:$N$1232,E$2,'NBA Games 2025'!$A$2:$A$1232,"&lt;="&amp;$A68)</f>
        <v>26</v>
      </c>
      <c r="F68" s="5">
        <f>COUNTIFS('NBA Games 2025'!$N$2:$N$1232,F$2,'NBA Games 2025'!$A$2:$A$1232,"&lt;="&amp;$A68)</f>
        <v>18</v>
      </c>
      <c r="G68" s="5">
        <f>COUNTIFS('NBA Games 2025'!$N$2:$N$1232,G$2,'NBA Games 2025'!$A$2:$A$1232,"&lt;="&amp;$A68)</f>
        <v>15</v>
      </c>
      <c r="H68" s="5">
        <f>COUNTIFS('NBA Games 2025'!$N$2:$N$1232,H$2,'NBA Games 2025'!$A$2:$A$1232,"&lt;="&amp;$A68)</f>
        <v>16</v>
      </c>
      <c r="I68" s="5">
        <f>COUNTIFS('NBA Games 2025'!$N$2:$N$1232,I$2,'NBA Games 2025'!$A$2:$A$1232,"&lt;="&amp;$A68)</f>
        <v>23</v>
      </c>
      <c r="J68" s="5">
        <f>COUNTIFS('NBA Games 2025'!$N$2:$N$1232,J$2,'NBA Games 2025'!$A$2:$A$1232,"&lt;="&amp;$A68)</f>
        <v>23</v>
      </c>
      <c r="K68" s="5">
        <f>COUNTIFS('NBA Games 2025'!$N$2:$N$1232,K$2,'NBA Games 2025'!$A$2:$A$1232,"&lt;="&amp;$A68)</f>
        <v>14</v>
      </c>
      <c r="L68" s="5">
        <f>COUNTIFS('NBA Games 2025'!$N$2:$N$1232,L$2,'NBA Games 2025'!$A$2:$A$1232,"&lt;="&amp;$A68)</f>
        <v>17</v>
      </c>
      <c r="M68" s="5">
        <f>COUNTIFS('NBA Games 2025'!$N$2:$N$1232,M$2,'NBA Games 2025'!$A$2:$A$1232,"&lt;="&amp;$A68)</f>
        <v>14</v>
      </c>
      <c r="N68" s="5">
        <f>COUNTIFS('NBA Games 2025'!$N$2:$N$1232,N$2,'NBA Games 2025'!$A$2:$A$1232,"&lt;="&amp;$A68)</f>
        <v>17</v>
      </c>
      <c r="O68" s="5">
        <f>COUNTIFS('NBA Games 2025'!$N$2:$N$1232,O$2,'NBA Games 2025'!$A$2:$A$1232,"&lt;="&amp;$A68)</f>
        <v>21</v>
      </c>
      <c r="P68" s="5">
        <f>COUNTIFS('NBA Games 2025'!$N$2:$N$1232,P$2,'NBA Games 2025'!$A$2:$A$1232,"&lt;="&amp;$A68)</f>
        <v>20</v>
      </c>
      <c r="Q68" s="5">
        <f>COUNTIFS('NBA Games 2025'!$N$2:$N$1232,Q$2,'NBA Games 2025'!$A$2:$A$1232,"&lt;="&amp;$A68)</f>
        <v>16</v>
      </c>
      <c r="R68" s="5">
        <f>COUNTIFS('NBA Games 2025'!$N$2:$N$1232,R$2,'NBA Games 2025'!$A$2:$A$1232,"&lt;="&amp;$A68)</f>
        <v>16</v>
      </c>
      <c r="S68" s="5">
        <f>COUNTIFS('NBA Games 2025'!$N$2:$N$1232,S$2,'NBA Games 2025'!$A$2:$A$1232,"&lt;="&amp;$A68)</f>
        <v>15</v>
      </c>
      <c r="T68" s="5">
        <f>COUNTIFS('NBA Games 2025'!$N$2:$N$1232,T$2,'NBA Games 2025'!$A$2:$A$1232,"&lt;="&amp;$A68)</f>
        <v>18</v>
      </c>
      <c r="U68" s="5">
        <f>COUNTIFS('NBA Games 2025'!$N$2:$N$1232,U$2,'NBA Games 2025'!$A$2:$A$1232,"&lt;="&amp;$A68)</f>
        <v>19</v>
      </c>
      <c r="V68" s="5">
        <f>COUNTIFS('NBA Games 2025'!$N$2:$N$1232,V$2,'NBA Games 2025'!$A$2:$A$1232,"&lt;="&amp;$A68)</f>
        <v>7</v>
      </c>
      <c r="W68" s="5">
        <f>COUNTIFS('NBA Games 2025'!$N$2:$N$1232,W$2,'NBA Games 2025'!$A$2:$A$1232,"&lt;="&amp;$A68)</f>
        <v>7</v>
      </c>
      <c r="X68" s="5">
        <f>COUNTIFS('NBA Games 2025'!$N$2:$N$1232,X$2,'NBA Games 2025'!$A$2:$A$1232,"&lt;="&amp;$A68)</f>
        <v>11</v>
      </c>
      <c r="Y68" s="5">
        <f>COUNTIFS('NBA Games 2025'!$N$2:$N$1232,Y$2,'NBA Games 2025'!$A$2:$A$1232,"&lt;="&amp;$A68)</f>
        <v>16</v>
      </c>
      <c r="Z68" s="5">
        <f>COUNTIFS('NBA Games 2025'!$N$2:$N$1232,Z$2,'NBA Games 2025'!$A$2:$A$1232,"&lt;="&amp;$A68)</f>
        <v>5</v>
      </c>
      <c r="AA68" s="5">
        <f>COUNTIFS('NBA Games 2025'!$N$2:$N$1232,AA$2,'NBA Games 2025'!$A$2:$A$1232,"&lt;="&amp;$A68)</f>
        <v>13</v>
      </c>
      <c r="AB68" s="5">
        <f>COUNTIFS('NBA Games 2025'!$N$2:$N$1232,AB$2,'NBA Games 2025'!$A$2:$A$1232,"&lt;="&amp;$A68)</f>
        <v>5</v>
      </c>
      <c r="AC68" s="5">
        <f>COUNTIFS('NBA Games 2025'!$N$2:$N$1232,AC$2,'NBA Games 2025'!$A$2:$A$1232,"&lt;="&amp;$A68)</f>
        <v>20</v>
      </c>
      <c r="AD68" s="5">
        <f>COUNTIFS('NBA Games 2025'!$N$2:$N$1232,AD$2,'NBA Games 2025'!$A$2:$A$1232,"&lt;="&amp;$A68)</f>
        <v>7</v>
      </c>
      <c r="AE68" s="5">
        <f>COUNTIFS('NBA Games 2025'!$N$2:$N$1232,AE$2,'NBA Games 2025'!$A$2:$A$1232,"&lt;="&amp;$A68)</f>
        <v>12</v>
      </c>
    </row>
    <row r="69" spans="1:31" x14ac:dyDescent="0.35">
      <c r="A69" s="7">
        <v>45657</v>
      </c>
      <c r="B69" s="5">
        <f>COUNTIFS('NBA Games 2025'!$N$2:$N$1232,B$2,'NBA Games 2025'!$A$2:$A$1232,"&lt;="&amp;$A69)</f>
        <v>29</v>
      </c>
      <c r="C69" s="5">
        <f>COUNTIFS('NBA Games 2025'!$N$2:$N$1232,C$2,'NBA Games 2025'!$A$2:$A$1232,"&lt;="&amp;$A69)</f>
        <v>23</v>
      </c>
      <c r="D69" s="5">
        <f>COUNTIFS('NBA Games 2025'!$N$2:$N$1232,D$2,'NBA Games 2025'!$A$2:$A$1232,"&lt;="&amp;$A69)</f>
        <v>18</v>
      </c>
      <c r="E69" s="5">
        <f>COUNTIFS('NBA Games 2025'!$N$2:$N$1232,E$2,'NBA Games 2025'!$A$2:$A$1232,"&lt;="&amp;$A69)</f>
        <v>27</v>
      </c>
      <c r="F69" s="5">
        <f>COUNTIFS('NBA Games 2025'!$N$2:$N$1232,F$2,'NBA Games 2025'!$A$2:$A$1232,"&lt;="&amp;$A69)</f>
        <v>18</v>
      </c>
      <c r="G69" s="5">
        <f>COUNTIFS('NBA Games 2025'!$N$2:$N$1232,G$2,'NBA Games 2025'!$A$2:$A$1232,"&lt;="&amp;$A69)</f>
        <v>15</v>
      </c>
      <c r="H69" s="5">
        <f>COUNTIFS('NBA Games 2025'!$N$2:$N$1232,H$2,'NBA Games 2025'!$A$2:$A$1232,"&lt;="&amp;$A69)</f>
        <v>16</v>
      </c>
      <c r="I69" s="5">
        <f>COUNTIFS('NBA Games 2025'!$N$2:$N$1232,I$2,'NBA Games 2025'!$A$2:$A$1232,"&lt;="&amp;$A69)</f>
        <v>24</v>
      </c>
      <c r="J69" s="5">
        <f>COUNTIFS('NBA Games 2025'!$N$2:$N$1232,J$2,'NBA Games 2025'!$A$2:$A$1232,"&lt;="&amp;$A69)</f>
        <v>23</v>
      </c>
      <c r="K69" s="5">
        <f>COUNTIFS('NBA Games 2025'!$N$2:$N$1232,K$2,'NBA Games 2025'!$A$2:$A$1232,"&lt;="&amp;$A69)</f>
        <v>14</v>
      </c>
      <c r="L69" s="5">
        <f>COUNTIFS('NBA Games 2025'!$N$2:$N$1232,L$2,'NBA Games 2025'!$A$2:$A$1232,"&lt;="&amp;$A69)</f>
        <v>18</v>
      </c>
      <c r="M69" s="5">
        <f>COUNTIFS('NBA Games 2025'!$N$2:$N$1232,M$2,'NBA Games 2025'!$A$2:$A$1232,"&lt;="&amp;$A69)</f>
        <v>14</v>
      </c>
      <c r="N69" s="5">
        <f>COUNTIFS('NBA Games 2025'!$N$2:$N$1232,N$2,'NBA Games 2025'!$A$2:$A$1232,"&lt;="&amp;$A69)</f>
        <v>17</v>
      </c>
      <c r="O69" s="5">
        <f>COUNTIFS('NBA Games 2025'!$N$2:$N$1232,O$2,'NBA Games 2025'!$A$2:$A$1232,"&lt;="&amp;$A69)</f>
        <v>21</v>
      </c>
      <c r="P69" s="5">
        <f>COUNTIFS('NBA Games 2025'!$N$2:$N$1232,P$2,'NBA Games 2025'!$A$2:$A$1232,"&lt;="&amp;$A69)</f>
        <v>20</v>
      </c>
      <c r="Q69" s="5">
        <f>COUNTIFS('NBA Games 2025'!$N$2:$N$1232,Q$2,'NBA Games 2025'!$A$2:$A$1232,"&lt;="&amp;$A69)</f>
        <v>17</v>
      </c>
      <c r="R69" s="5">
        <f>COUNTIFS('NBA Games 2025'!$N$2:$N$1232,R$2,'NBA Games 2025'!$A$2:$A$1232,"&lt;="&amp;$A69)</f>
        <v>16</v>
      </c>
      <c r="S69" s="5">
        <f>COUNTIFS('NBA Games 2025'!$N$2:$N$1232,S$2,'NBA Games 2025'!$A$2:$A$1232,"&lt;="&amp;$A69)</f>
        <v>15</v>
      </c>
      <c r="T69" s="5">
        <f>COUNTIFS('NBA Games 2025'!$N$2:$N$1232,T$2,'NBA Games 2025'!$A$2:$A$1232,"&lt;="&amp;$A69)</f>
        <v>18</v>
      </c>
      <c r="U69" s="5">
        <f>COUNTIFS('NBA Games 2025'!$N$2:$N$1232,U$2,'NBA Games 2025'!$A$2:$A$1232,"&lt;="&amp;$A69)</f>
        <v>19</v>
      </c>
      <c r="V69" s="5">
        <f>COUNTIFS('NBA Games 2025'!$N$2:$N$1232,V$2,'NBA Games 2025'!$A$2:$A$1232,"&lt;="&amp;$A69)</f>
        <v>7</v>
      </c>
      <c r="W69" s="5">
        <f>COUNTIFS('NBA Games 2025'!$N$2:$N$1232,W$2,'NBA Games 2025'!$A$2:$A$1232,"&lt;="&amp;$A69)</f>
        <v>7</v>
      </c>
      <c r="X69" s="5">
        <f>COUNTIFS('NBA Games 2025'!$N$2:$N$1232,X$2,'NBA Games 2025'!$A$2:$A$1232,"&lt;="&amp;$A69)</f>
        <v>11</v>
      </c>
      <c r="Y69" s="5">
        <f>COUNTIFS('NBA Games 2025'!$N$2:$N$1232,Y$2,'NBA Games 2025'!$A$2:$A$1232,"&lt;="&amp;$A69)</f>
        <v>16</v>
      </c>
      <c r="Z69" s="5">
        <f>COUNTIFS('NBA Games 2025'!$N$2:$N$1232,Z$2,'NBA Games 2025'!$A$2:$A$1232,"&lt;="&amp;$A69)</f>
        <v>5</v>
      </c>
      <c r="AA69" s="5">
        <f>COUNTIFS('NBA Games 2025'!$N$2:$N$1232,AA$2,'NBA Games 2025'!$A$2:$A$1232,"&lt;="&amp;$A69)</f>
        <v>13</v>
      </c>
      <c r="AB69" s="5">
        <f>COUNTIFS('NBA Games 2025'!$N$2:$N$1232,AB$2,'NBA Games 2025'!$A$2:$A$1232,"&lt;="&amp;$A69)</f>
        <v>5</v>
      </c>
      <c r="AC69" s="5">
        <f>COUNTIFS('NBA Games 2025'!$N$2:$N$1232,AC$2,'NBA Games 2025'!$A$2:$A$1232,"&lt;="&amp;$A69)</f>
        <v>20</v>
      </c>
      <c r="AD69" s="5">
        <f>COUNTIFS('NBA Games 2025'!$N$2:$N$1232,AD$2,'NBA Games 2025'!$A$2:$A$1232,"&lt;="&amp;$A69)</f>
        <v>7</v>
      </c>
      <c r="AE69" s="5">
        <f>COUNTIFS('NBA Games 2025'!$N$2:$N$1232,AE$2,'NBA Games 2025'!$A$2:$A$1232,"&lt;="&amp;$A69)</f>
        <v>12</v>
      </c>
    </row>
    <row r="70" spans="1:31" x14ac:dyDescent="0.35">
      <c r="A70" s="7">
        <v>45658</v>
      </c>
      <c r="B70" s="5">
        <f>COUNTIFS('NBA Games 2025'!$N$2:$N$1232,B$2,'NBA Games 2025'!$A$2:$A$1232,"&lt;="&amp;$A70)</f>
        <v>29</v>
      </c>
      <c r="C70" s="5">
        <f>COUNTIFS('NBA Games 2025'!$N$2:$N$1232,C$2,'NBA Games 2025'!$A$2:$A$1232,"&lt;="&amp;$A70)</f>
        <v>23</v>
      </c>
      <c r="D70" s="5">
        <f>COUNTIFS('NBA Games 2025'!$N$2:$N$1232,D$2,'NBA Games 2025'!$A$2:$A$1232,"&lt;="&amp;$A70)</f>
        <v>19</v>
      </c>
      <c r="E70" s="5">
        <f>COUNTIFS('NBA Games 2025'!$N$2:$N$1232,E$2,'NBA Games 2025'!$A$2:$A$1232,"&lt;="&amp;$A70)</f>
        <v>27</v>
      </c>
      <c r="F70" s="5">
        <f>COUNTIFS('NBA Games 2025'!$N$2:$N$1232,F$2,'NBA Games 2025'!$A$2:$A$1232,"&lt;="&amp;$A70)</f>
        <v>18</v>
      </c>
      <c r="G70" s="5">
        <f>COUNTIFS('NBA Games 2025'!$N$2:$N$1232,G$2,'NBA Games 2025'!$A$2:$A$1232,"&lt;="&amp;$A70)</f>
        <v>15</v>
      </c>
      <c r="H70" s="5">
        <f>COUNTIFS('NBA Games 2025'!$N$2:$N$1232,H$2,'NBA Games 2025'!$A$2:$A$1232,"&lt;="&amp;$A70)</f>
        <v>16</v>
      </c>
      <c r="I70" s="5">
        <f>COUNTIFS('NBA Games 2025'!$N$2:$N$1232,I$2,'NBA Games 2025'!$A$2:$A$1232,"&lt;="&amp;$A70)</f>
        <v>24</v>
      </c>
      <c r="J70" s="5">
        <f>COUNTIFS('NBA Games 2025'!$N$2:$N$1232,J$2,'NBA Games 2025'!$A$2:$A$1232,"&lt;="&amp;$A70)</f>
        <v>24</v>
      </c>
      <c r="K70" s="5">
        <f>COUNTIFS('NBA Games 2025'!$N$2:$N$1232,K$2,'NBA Games 2025'!$A$2:$A$1232,"&lt;="&amp;$A70)</f>
        <v>15</v>
      </c>
      <c r="L70" s="5">
        <f>COUNTIFS('NBA Games 2025'!$N$2:$N$1232,L$2,'NBA Games 2025'!$A$2:$A$1232,"&lt;="&amp;$A70)</f>
        <v>18</v>
      </c>
      <c r="M70" s="5">
        <f>COUNTIFS('NBA Games 2025'!$N$2:$N$1232,M$2,'NBA Games 2025'!$A$2:$A$1232,"&lt;="&amp;$A70)</f>
        <v>15</v>
      </c>
      <c r="N70" s="5">
        <f>COUNTIFS('NBA Games 2025'!$N$2:$N$1232,N$2,'NBA Games 2025'!$A$2:$A$1232,"&lt;="&amp;$A70)</f>
        <v>17</v>
      </c>
      <c r="O70" s="5">
        <f>COUNTIFS('NBA Games 2025'!$N$2:$N$1232,O$2,'NBA Games 2025'!$A$2:$A$1232,"&lt;="&amp;$A70)</f>
        <v>22</v>
      </c>
      <c r="P70" s="5">
        <f>COUNTIFS('NBA Games 2025'!$N$2:$N$1232,P$2,'NBA Games 2025'!$A$2:$A$1232,"&lt;="&amp;$A70)</f>
        <v>20</v>
      </c>
      <c r="Q70" s="5">
        <f>COUNTIFS('NBA Games 2025'!$N$2:$N$1232,Q$2,'NBA Games 2025'!$A$2:$A$1232,"&lt;="&amp;$A70)</f>
        <v>17</v>
      </c>
      <c r="R70" s="5">
        <f>COUNTIFS('NBA Games 2025'!$N$2:$N$1232,R$2,'NBA Games 2025'!$A$2:$A$1232,"&lt;="&amp;$A70)</f>
        <v>16</v>
      </c>
      <c r="S70" s="5">
        <f>COUNTIFS('NBA Games 2025'!$N$2:$N$1232,S$2,'NBA Games 2025'!$A$2:$A$1232,"&lt;="&amp;$A70)</f>
        <v>15</v>
      </c>
      <c r="T70" s="5">
        <f>COUNTIFS('NBA Games 2025'!$N$2:$N$1232,T$2,'NBA Games 2025'!$A$2:$A$1232,"&lt;="&amp;$A70)</f>
        <v>18</v>
      </c>
      <c r="U70" s="5">
        <f>COUNTIFS('NBA Games 2025'!$N$2:$N$1232,U$2,'NBA Games 2025'!$A$2:$A$1232,"&lt;="&amp;$A70)</f>
        <v>19</v>
      </c>
      <c r="V70" s="5">
        <f>COUNTIFS('NBA Games 2025'!$N$2:$N$1232,V$2,'NBA Games 2025'!$A$2:$A$1232,"&lt;="&amp;$A70)</f>
        <v>7</v>
      </c>
      <c r="W70" s="5">
        <f>COUNTIFS('NBA Games 2025'!$N$2:$N$1232,W$2,'NBA Games 2025'!$A$2:$A$1232,"&lt;="&amp;$A70)</f>
        <v>8</v>
      </c>
      <c r="X70" s="5">
        <f>COUNTIFS('NBA Games 2025'!$N$2:$N$1232,X$2,'NBA Games 2025'!$A$2:$A$1232,"&lt;="&amp;$A70)</f>
        <v>11</v>
      </c>
      <c r="Y70" s="5">
        <f>COUNTIFS('NBA Games 2025'!$N$2:$N$1232,Y$2,'NBA Games 2025'!$A$2:$A$1232,"&lt;="&amp;$A70)</f>
        <v>17</v>
      </c>
      <c r="Z70" s="5">
        <f>COUNTIFS('NBA Games 2025'!$N$2:$N$1232,Z$2,'NBA Games 2025'!$A$2:$A$1232,"&lt;="&amp;$A70)</f>
        <v>5</v>
      </c>
      <c r="AA70" s="5">
        <f>COUNTIFS('NBA Games 2025'!$N$2:$N$1232,AA$2,'NBA Games 2025'!$A$2:$A$1232,"&lt;="&amp;$A70)</f>
        <v>13</v>
      </c>
      <c r="AB70" s="5">
        <f>COUNTIFS('NBA Games 2025'!$N$2:$N$1232,AB$2,'NBA Games 2025'!$A$2:$A$1232,"&lt;="&amp;$A70)</f>
        <v>6</v>
      </c>
      <c r="AC70" s="5">
        <f>COUNTIFS('NBA Games 2025'!$N$2:$N$1232,AC$2,'NBA Games 2025'!$A$2:$A$1232,"&lt;="&amp;$A70)</f>
        <v>20</v>
      </c>
      <c r="AD70" s="5">
        <f>COUNTIFS('NBA Games 2025'!$N$2:$N$1232,AD$2,'NBA Games 2025'!$A$2:$A$1232,"&lt;="&amp;$A70)</f>
        <v>7</v>
      </c>
      <c r="AE70" s="5">
        <f>COUNTIFS('NBA Games 2025'!$N$2:$N$1232,AE$2,'NBA Games 2025'!$A$2:$A$1232,"&lt;="&amp;$A70)</f>
        <v>12</v>
      </c>
    </row>
    <row r="71" spans="1:31" x14ac:dyDescent="0.35">
      <c r="A71" s="7">
        <v>45659</v>
      </c>
      <c r="B71" s="5">
        <f>COUNTIFS('NBA Games 2025'!$N$2:$N$1232,B$2,'NBA Games 2025'!$A$2:$A$1232,"&lt;="&amp;$A71)</f>
        <v>29</v>
      </c>
      <c r="C71" s="5">
        <f>COUNTIFS('NBA Games 2025'!$N$2:$N$1232,C$2,'NBA Games 2025'!$A$2:$A$1232,"&lt;="&amp;$A71)</f>
        <v>23</v>
      </c>
      <c r="D71" s="5">
        <f>COUNTIFS('NBA Games 2025'!$N$2:$N$1232,D$2,'NBA Games 2025'!$A$2:$A$1232,"&lt;="&amp;$A71)</f>
        <v>19</v>
      </c>
      <c r="E71" s="5">
        <f>COUNTIFS('NBA Games 2025'!$N$2:$N$1232,E$2,'NBA Games 2025'!$A$2:$A$1232,"&lt;="&amp;$A71)</f>
        <v>28</v>
      </c>
      <c r="F71" s="5">
        <f>COUNTIFS('NBA Games 2025'!$N$2:$N$1232,F$2,'NBA Games 2025'!$A$2:$A$1232,"&lt;="&amp;$A71)</f>
        <v>18</v>
      </c>
      <c r="G71" s="5">
        <f>COUNTIFS('NBA Games 2025'!$N$2:$N$1232,G$2,'NBA Games 2025'!$A$2:$A$1232,"&lt;="&amp;$A71)</f>
        <v>15</v>
      </c>
      <c r="H71" s="5">
        <f>COUNTIFS('NBA Games 2025'!$N$2:$N$1232,H$2,'NBA Games 2025'!$A$2:$A$1232,"&lt;="&amp;$A71)</f>
        <v>17</v>
      </c>
      <c r="I71" s="5">
        <f>COUNTIFS('NBA Games 2025'!$N$2:$N$1232,I$2,'NBA Games 2025'!$A$2:$A$1232,"&lt;="&amp;$A71)</f>
        <v>25</v>
      </c>
      <c r="J71" s="5">
        <f>COUNTIFS('NBA Games 2025'!$N$2:$N$1232,J$2,'NBA Games 2025'!$A$2:$A$1232,"&lt;="&amp;$A71)</f>
        <v>24</v>
      </c>
      <c r="K71" s="5">
        <f>COUNTIFS('NBA Games 2025'!$N$2:$N$1232,K$2,'NBA Games 2025'!$A$2:$A$1232,"&lt;="&amp;$A71)</f>
        <v>15</v>
      </c>
      <c r="L71" s="5">
        <f>COUNTIFS('NBA Games 2025'!$N$2:$N$1232,L$2,'NBA Games 2025'!$A$2:$A$1232,"&lt;="&amp;$A71)</f>
        <v>18</v>
      </c>
      <c r="M71" s="5">
        <f>COUNTIFS('NBA Games 2025'!$N$2:$N$1232,M$2,'NBA Games 2025'!$A$2:$A$1232,"&lt;="&amp;$A71)</f>
        <v>15</v>
      </c>
      <c r="N71" s="5">
        <f>COUNTIFS('NBA Games 2025'!$N$2:$N$1232,N$2,'NBA Games 2025'!$A$2:$A$1232,"&lt;="&amp;$A71)</f>
        <v>17</v>
      </c>
      <c r="O71" s="5">
        <f>COUNTIFS('NBA Games 2025'!$N$2:$N$1232,O$2,'NBA Games 2025'!$A$2:$A$1232,"&lt;="&amp;$A71)</f>
        <v>22</v>
      </c>
      <c r="P71" s="5">
        <f>COUNTIFS('NBA Games 2025'!$N$2:$N$1232,P$2,'NBA Games 2025'!$A$2:$A$1232,"&lt;="&amp;$A71)</f>
        <v>20</v>
      </c>
      <c r="Q71" s="5">
        <f>COUNTIFS('NBA Games 2025'!$N$2:$N$1232,Q$2,'NBA Games 2025'!$A$2:$A$1232,"&lt;="&amp;$A71)</f>
        <v>17</v>
      </c>
      <c r="R71" s="5">
        <f>COUNTIFS('NBA Games 2025'!$N$2:$N$1232,R$2,'NBA Games 2025'!$A$2:$A$1232,"&lt;="&amp;$A71)</f>
        <v>17</v>
      </c>
      <c r="S71" s="5">
        <f>COUNTIFS('NBA Games 2025'!$N$2:$N$1232,S$2,'NBA Games 2025'!$A$2:$A$1232,"&lt;="&amp;$A71)</f>
        <v>15</v>
      </c>
      <c r="T71" s="5">
        <f>COUNTIFS('NBA Games 2025'!$N$2:$N$1232,T$2,'NBA Games 2025'!$A$2:$A$1232,"&lt;="&amp;$A71)</f>
        <v>19</v>
      </c>
      <c r="U71" s="5">
        <f>COUNTIFS('NBA Games 2025'!$N$2:$N$1232,U$2,'NBA Games 2025'!$A$2:$A$1232,"&lt;="&amp;$A71)</f>
        <v>19</v>
      </c>
      <c r="V71" s="5">
        <f>COUNTIFS('NBA Games 2025'!$N$2:$N$1232,V$2,'NBA Games 2025'!$A$2:$A$1232,"&lt;="&amp;$A71)</f>
        <v>7</v>
      </c>
      <c r="W71" s="5">
        <f>COUNTIFS('NBA Games 2025'!$N$2:$N$1232,W$2,'NBA Games 2025'!$A$2:$A$1232,"&lt;="&amp;$A71)</f>
        <v>8</v>
      </c>
      <c r="X71" s="5">
        <f>COUNTIFS('NBA Games 2025'!$N$2:$N$1232,X$2,'NBA Games 2025'!$A$2:$A$1232,"&lt;="&amp;$A71)</f>
        <v>11</v>
      </c>
      <c r="Y71" s="5">
        <f>COUNTIFS('NBA Games 2025'!$N$2:$N$1232,Y$2,'NBA Games 2025'!$A$2:$A$1232,"&lt;="&amp;$A71)</f>
        <v>17</v>
      </c>
      <c r="Z71" s="5">
        <f>COUNTIFS('NBA Games 2025'!$N$2:$N$1232,Z$2,'NBA Games 2025'!$A$2:$A$1232,"&lt;="&amp;$A71)</f>
        <v>5</v>
      </c>
      <c r="AA71" s="5">
        <f>COUNTIFS('NBA Games 2025'!$N$2:$N$1232,AA$2,'NBA Games 2025'!$A$2:$A$1232,"&lt;="&amp;$A71)</f>
        <v>13</v>
      </c>
      <c r="AB71" s="5">
        <f>COUNTIFS('NBA Games 2025'!$N$2:$N$1232,AB$2,'NBA Games 2025'!$A$2:$A$1232,"&lt;="&amp;$A71)</f>
        <v>6</v>
      </c>
      <c r="AC71" s="5">
        <f>COUNTIFS('NBA Games 2025'!$N$2:$N$1232,AC$2,'NBA Games 2025'!$A$2:$A$1232,"&lt;="&amp;$A71)</f>
        <v>20</v>
      </c>
      <c r="AD71" s="5">
        <f>COUNTIFS('NBA Games 2025'!$N$2:$N$1232,AD$2,'NBA Games 2025'!$A$2:$A$1232,"&lt;="&amp;$A71)</f>
        <v>7</v>
      </c>
      <c r="AE71" s="5">
        <f>COUNTIFS('NBA Games 2025'!$N$2:$N$1232,AE$2,'NBA Games 2025'!$A$2:$A$1232,"&lt;="&amp;$A71)</f>
        <v>13</v>
      </c>
    </row>
    <row r="72" spans="1:31" x14ac:dyDescent="0.35">
      <c r="A72" s="7">
        <v>45660</v>
      </c>
      <c r="B72" s="5">
        <f>COUNTIFS('NBA Games 2025'!$N$2:$N$1232,B$2,'NBA Games 2025'!$A$2:$A$1232,"&lt;="&amp;$A72)</f>
        <v>30</v>
      </c>
      <c r="C72" s="5">
        <f>COUNTIFS('NBA Games 2025'!$N$2:$N$1232,C$2,'NBA Games 2025'!$A$2:$A$1232,"&lt;="&amp;$A72)</f>
        <v>23</v>
      </c>
      <c r="D72" s="5">
        <f>COUNTIFS('NBA Games 2025'!$N$2:$N$1232,D$2,'NBA Games 2025'!$A$2:$A$1232,"&lt;="&amp;$A72)</f>
        <v>19</v>
      </c>
      <c r="E72" s="5">
        <f>COUNTIFS('NBA Games 2025'!$N$2:$N$1232,E$2,'NBA Games 2025'!$A$2:$A$1232,"&lt;="&amp;$A72)</f>
        <v>29</v>
      </c>
      <c r="F72" s="5">
        <f>COUNTIFS('NBA Games 2025'!$N$2:$N$1232,F$2,'NBA Games 2025'!$A$2:$A$1232,"&lt;="&amp;$A72)</f>
        <v>18</v>
      </c>
      <c r="G72" s="5">
        <f>COUNTIFS('NBA Games 2025'!$N$2:$N$1232,G$2,'NBA Games 2025'!$A$2:$A$1232,"&lt;="&amp;$A72)</f>
        <v>15</v>
      </c>
      <c r="H72" s="5">
        <f>COUNTIFS('NBA Games 2025'!$N$2:$N$1232,H$2,'NBA Games 2025'!$A$2:$A$1232,"&lt;="&amp;$A72)</f>
        <v>17</v>
      </c>
      <c r="I72" s="5">
        <f>COUNTIFS('NBA Games 2025'!$N$2:$N$1232,I$2,'NBA Games 2025'!$A$2:$A$1232,"&lt;="&amp;$A72)</f>
        <v>26</v>
      </c>
      <c r="J72" s="5">
        <f>COUNTIFS('NBA Games 2025'!$N$2:$N$1232,J$2,'NBA Games 2025'!$A$2:$A$1232,"&lt;="&amp;$A72)</f>
        <v>24</v>
      </c>
      <c r="K72" s="5">
        <f>COUNTIFS('NBA Games 2025'!$N$2:$N$1232,K$2,'NBA Games 2025'!$A$2:$A$1232,"&lt;="&amp;$A72)</f>
        <v>16</v>
      </c>
      <c r="L72" s="5">
        <f>COUNTIFS('NBA Games 2025'!$N$2:$N$1232,L$2,'NBA Games 2025'!$A$2:$A$1232,"&lt;="&amp;$A72)</f>
        <v>18</v>
      </c>
      <c r="M72" s="5">
        <f>COUNTIFS('NBA Games 2025'!$N$2:$N$1232,M$2,'NBA Games 2025'!$A$2:$A$1232,"&lt;="&amp;$A72)</f>
        <v>16</v>
      </c>
      <c r="N72" s="5">
        <f>COUNTIFS('NBA Games 2025'!$N$2:$N$1232,N$2,'NBA Games 2025'!$A$2:$A$1232,"&lt;="&amp;$A72)</f>
        <v>17</v>
      </c>
      <c r="O72" s="5">
        <f>COUNTIFS('NBA Games 2025'!$N$2:$N$1232,O$2,'NBA Games 2025'!$A$2:$A$1232,"&lt;="&amp;$A72)</f>
        <v>22</v>
      </c>
      <c r="P72" s="5">
        <f>COUNTIFS('NBA Games 2025'!$N$2:$N$1232,P$2,'NBA Games 2025'!$A$2:$A$1232,"&lt;="&amp;$A72)</f>
        <v>20</v>
      </c>
      <c r="Q72" s="5">
        <f>COUNTIFS('NBA Games 2025'!$N$2:$N$1232,Q$2,'NBA Games 2025'!$A$2:$A$1232,"&lt;="&amp;$A72)</f>
        <v>18</v>
      </c>
      <c r="R72" s="5">
        <f>COUNTIFS('NBA Games 2025'!$N$2:$N$1232,R$2,'NBA Games 2025'!$A$2:$A$1232,"&lt;="&amp;$A72)</f>
        <v>17</v>
      </c>
      <c r="S72" s="5">
        <f>COUNTIFS('NBA Games 2025'!$N$2:$N$1232,S$2,'NBA Games 2025'!$A$2:$A$1232,"&lt;="&amp;$A72)</f>
        <v>15</v>
      </c>
      <c r="T72" s="5">
        <f>COUNTIFS('NBA Games 2025'!$N$2:$N$1232,T$2,'NBA Games 2025'!$A$2:$A$1232,"&lt;="&amp;$A72)</f>
        <v>20</v>
      </c>
      <c r="U72" s="5">
        <f>COUNTIFS('NBA Games 2025'!$N$2:$N$1232,U$2,'NBA Games 2025'!$A$2:$A$1232,"&lt;="&amp;$A72)</f>
        <v>19</v>
      </c>
      <c r="V72" s="5">
        <f>COUNTIFS('NBA Games 2025'!$N$2:$N$1232,V$2,'NBA Games 2025'!$A$2:$A$1232,"&lt;="&amp;$A72)</f>
        <v>7</v>
      </c>
      <c r="W72" s="5">
        <f>COUNTIFS('NBA Games 2025'!$N$2:$N$1232,W$2,'NBA Games 2025'!$A$2:$A$1232,"&lt;="&amp;$A72)</f>
        <v>8</v>
      </c>
      <c r="X72" s="5">
        <f>COUNTIFS('NBA Games 2025'!$N$2:$N$1232,X$2,'NBA Games 2025'!$A$2:$A$1232,"&lt;="&amp;$A72)</f>
        <v>11</v>
      </c>
      <c r="Y72" s="5">
        <f>COUNTIFS('NBA Games 2025'!$N$2:$N$1232,Y$2,'NBA Games 2025'!$A$2:$A$1232,"&lt;="&amp;$A72)</f>
        <v>17</v>
      </c>
      <c r="Z72" s="5">
        <f>COUNTIFS('NBA Games 2025'!$N$2:$N$1232,Z$2,'NBA Games 2025'!$A$2:$A$1232,"&lt;="&amp;$A72)</f>
        <v>6</v>
      </c>
      <c r="AA72" s="5">
        <f>COUNTIFS('NBA Games 2025'!$N$2:$N$1232,AA$2,'NBA Games 2025'!$A$2:$A$1232,"&lt;="&amp;$A72)</f>
        <v>13</v>
      </c>
      <c r="AB72" s="5">
        <f>COUNTIFS('NBA Games 2025'!$N$2:$N$1232,AB$2,'NBA Games 2025'!$A$2:$A$1232,"&lt;="&amp;$A72)</f>
        <v>6</v>
      </c>
      <c r="AC72" s="5">
        <f>COUNTIFS('NBA Games 2025'!$N$2:$N$1232,AC$2,'NBA Games 2025'!$A$2:$A$1232,"&lt;="&amp;$A72)</f>
        <v>21</v>
      </c>
      <c r="AD72" s="5">
        <f>COUNTIFS('NBA Games 2025'!$N$2:$N$1232,AD$2,'NBA Games 2025'!$A$2:$A$1232,"&lt;="&amp;$A72)</f>
        <v>7</v>
      </c>
      <c r="AE72" s="5">
        <f>COUNTIFS('NBA Games 2025'!$N$2:$N$1232,AE$2,'NBA Games 2025'!$A$2:$A$1232,"&lt;="&amp;$A72)</f>
        <v>13</v>
      </c>
    </row>
    <row r="73" spans="1:31" x14ac:dyDescent="0.35">
      <c r="A73" s="7">
        <v>45661</v>
      </c>
      <c r="B73" s="5">
        <f>COUNTIFS('NBA Games 2025'!$N$2:$N$1232,B$2,'NBA Games 2025'!$A$2:$A$1232,"&lt;="&amp;$A73)</f>
        <v>30</v>
      </c>
      <c r="C73" s="5">
        <f>COUNTIFS('NBA Games 2025'!$N$2:$N$1232,C$2,'NBA Games 2025'!$A$2:$A$1232,"&lt;="&amp;$A73)</f>
        <v>23</v>
      </c>
      <c r="D73" s="5">
        <f>COUNTIFS('NBA Games 2025'!$N$2:$N$1232,D$2,'NBA Games 2025'!$A$2:$A$1232,"&lt;="&amp;$A73)</f>
        <v>20</v>
      </c>
      <c r="E73" s="5">
        <f>COUNTIFS('NBA Games 2025'!$N$2:$N$1232,E$2,'NBA Games 2025'!$A$2:$A$1232,"&lt;="&amp;$A73)</f>
        <v>29</v>
      </c>
      <c r="F73" s="5">
        <f>COUNTIFS('NBA Games 2025'!$N$2:$N$1232,F$2,'NBA Games 2025'!$A$2:$A$1232,"&lt;="&amp;$A73)</f>
        <v>18</v>
      </c>
      <c r="G73" s="5">
        <f>COUNTIFS('NBA Games 2025'!$N$2:$N$1232,G$2,'NBA Games 2025'!$A$2:$A$1232,"&lt;="&amp;$A73)</f>
        <v>16</v>
      </c>
      <c r="H73" s="5">
        <f>COUNTIFS('NBA Games 2025'!$N$2:$N$1232,H$2,'NBA Games 2025'!$A$2:$A$1232,"&lt;="&amp;$A73)</f>
        <v>18</v>
      </c>
      <c r="I73" s="5">
        <f>COUNTIFS('NBA Games 2025'!$N$2:$N$1232,I$2,'NBA Games 2025'!$A$2:$A$1232,"&lt;="&amp;$A73)</f>
        <v>26</v>
      </c>
      <c r="J73" s="5">
        <f>COUNTIFS('NBA Games 2025'!$N$2:$N$1232,J$2,'NBA Games 2025'!$A$2:$A$1232,"&lt;="&amp;$A73)</f>
        <v>24</v>
      </c>
      <c r="K73" s="5">
        <f>COUNTIFS('NBA Games 2025'!$N$2:$N$1232,K$2,'NBA Games 2025'!$A$2:$A$1232,"&lt;="&amp;$A73)</f>
        <v>16</v>
      </c>
      <c r="L73" s="5">
        <f>COUNTIFS('NBA Games 2025'!$N$2:$N$1232,L$2,'NBA Games 2025'!$A$2:$A$1232,"&lt;="&amp;$A73)</f>
        <v>18</v>
      </c>
      <c r="M73" s="5">
        <f>COUNTIFS('NBA Games 2025'!$N$2:$N$1232,M$2,'NBA Games 2025'!$A$2:$A$1232,"&lt;="&amp;$A73)</f>
        <v>17</v>
      </c>
      <c r="N73" s="5">
        <f>COUNTIFS('NBA Games 2025'!$N$2:$N$1232,N$2,'NBA Games 2025'!$A$2:$A$1232,"&lt;="&amp;$A73)</f>
        <v>17</v>
      </c>
      <c r="O73" s="5">
        <f>COUNTIFS('NBA Games 2025'!$N$2:$N$1232,O$2,'NBA Games 2025'!$A$2:$A$1232,"&lt;="&amp;$A73)</f>
        <v>22</v>
      </c>
      <c r="P73" s="5">
        <f>COUNTIFS('NBA Games 2025'!$N$2:$N$1232,P$2,'NBA Games 2025'!$A$2:$A$1232,"&lt;="&amp;$A73)</f>
        <v>20</v>
      </c>
      <c r="Q73" s="5">
        <f>COUNTIFS('NBA Games 2025'!$N$2:$N$1232,Q$2,'NBA Games 2025'!$A$2:$A$1232,"&lt;="&amp;$A73)</f>
        <v>18</v>
      </c>
      <c r="R73" s="5">
        <f>COUNTIFS('NBA Games 2025'!$N$2:$N$1232,R$2,'NBA Games 2025'!$A$2:$A$1232,"&lt;="&amp;$A73)</f>
        <v>18</v>
      </c>
      <c r="S73" s="5">
        <f>COUNTIFS('NBA Games 2025'!$N$2:$N$1232,S$2,'NBA Games 2025'!$A$2:$A$1232,"&lt;="&amp;$A73)</f>
        <v>15</v>
      </c>
      <c r="T73" s="5">
        <f>COUNTIFS('NBA Games 2025'!$N$2:$N$1232,T$2,'NBA Games 2025'!$A$2:$A$1232,"&lt;="&amp;$A73)</f>
        <v>20</v>
      </c>
      <c r="U73" s="5">
        <f>COUNTIFS('NBA Games 2025'!$N$2:$N$1232,U$2,'NBA Games 2025'!$A$2:$A$1232,"&lt;="&amp;$A73)</f>
        <v>20</v>
      </c>
      <c r="V73" s="5">
        <f>COUNTIFS('NBA Games 2025'!$N$2:$N$1232,V$2,'NBA Games 2025'!$A$2:$A$1232,"&lt;="&amp;$A73)</f>
        <v>8</v>
      </c>
      <c r="W73" s="5">
        <f>COUNTIFS('NBA Games 2025'!$N$2:$N$1232,W$2,'NBA Games 2025'!$A$2:$A$1232,"&lt;="&amp;$A73)</f>
        <v>8</v>
      </c>
      <c r="X73" s="5">
        <f>COUNTIFS('NBA Games 2025'!$N$2:$N$1232,X$2,'NBA Games 2025'!$A$2:$A$1232,"&lt;="&amp;$A73)</f>
        <v>12</v>
      </c>
      <c r="Y73" s="5">
        <f>COUNTIFS('NBA Games 2025'!$N$2:$N$1232,Y$2,'NBA Games 2025'!$A$2:$A$1232,"&lt;="&amp;$A73)</f>
        <v>17</v>
      </c>
      <c r="Z73" s="5">
        <f>COUNTIFS('NBA Games 2025'!$N$2:$N$1232,Z$2,'NBA Games 2025'!$A$2:$A$1232,"&lt;="&amp;$A73)</f>
        <v>6</v>
      </c>
      <c r="AA73" s="5">
        <f>COUNTIFS('NBA Games 2025'!$N$2:$N$1232,AA$2,'NBA Games 2025'!$A$2:$A$1232,"&lt;="&amp;$A73)</f>
        <v>14</v>
      </c>
      <c r="AB73" s="5">
        <f>COUNTIFS('NBA Games 2025'!$N$2:$N$1232,AB$2,'NBA Games 2025'!$A$2:$A$1232,"&lt;="&amp;$A73)</f>
        <v>6</v>
      </c>
      <c r="AC73" s="5">
        <f>COUNTIFS('NBA Games 2025'!$N$2:$N$1232,AC$2,'NBA Games 2025'!$A$2:$A$1232,"&lt;="&amp;$A73)</f>
        <v>21</v>
      </c>
      <c r="AD73" s="5">
        <f>COUNTIFS('NBA Games 2025'!$N$2:$N$1232,AD$2,'NBA Games 2025'!$A$2:$A$1232,"&lt;="&amp;$A73)</f>
        <v>7</v>
      </c>
      <c r="AE73" s="5">
        <f>COUNTIFS('NBA Games 2025'!$N$2:$N$1232,AE$2,'NBA Games 2025'!$A$2:$A$1232,"&lt;="&amp;$A73)</f>
        <v>13</v>
      </c>
    </row>
    <row r="74" spans="1:31" x14ac:dyDescent="0.35">
      <c r="A74" s="7">
        <v>45662</v>
      </c>
      <c r="B74" s="5">
        <f>COUNTIFS('NBA Games 2025'!$N$2:$N$1232,B$2,'NBA Games 2025'!$A$2:$A$1232,"&lt;="&amp;$A74)</f>
        <v>31</v>
      </c>
      <c r="C74" s="5">
        <f>COUNTIFS('NBA Games 2025'!$N$2:$N$1232,C$2,'NBA Games 2025'!$A$2:$A$1232,"&lt;="&amp;$A74)</f>
        <v>23</v>
      </c>
      <c r="D74" s="5">
        <f>COUNTIFS('NBA Games 2025'!$N$2:$N$1232,D$2,'NBA Games 2025'!$A$2:$A$1232,"&lt;="&amp;$A74)</f>
        <v>20</v>
      </c>
      <c r="E74" s="5">
        <f>COUNTIFS('NBA Games 2025'!$N$2:$N$1232,E$2,'NBA Games 2025'!$A$2:$A$1232,"&lt;="&amp;$A74)</f>
        <v>30</v>
      </c>
      <c r="F74" s="5">
        <f>COUNTIFS('NBA Games 2025'!$N$2:$N$1232,F$2,'NBA Games 2025'!$A$2:$A$1232,"&lt;="&amp;$A74)</f>
        <v>18</v>
      </c>
      <c r="G74" s="5">
        <f>COUNTIFS('NBA Games 2025'!$N$2:$N$1232,G$2,'NBA Games 2025'!$A$2:$A$1232,"&lt;="&amp;$A74)</f>
        <v>16</v>
      </c>
      <c r="H74" s="5">
        <f>COUNTIFS('NBA Games 2025'!$N$2:$N$1232,H$2,'NBA Games 2025'!$A$2:$A$1232,"&lt;="&amp;$A74)</f>
        <v>18</v>
      </c>
      <c r="I74" s="5">
        <f>COUNTIFS('NBA Games 2025'!$N$2:$N$1232,I$2,'NBA Games 2025'!$A$2:$A$1232,"&lt;="&amp;$A74)</f>
        <v>26</v>
      </c>
      <c r="J74" s="5">
        <f>COUNTIFS('NBA Games 2025'!$N$2:$N$1232,J$2,'NBA Games 2025'!$A$2:$A$1232,"&lt;="&amp;$A74)</f>
        <v>24</v>
      </c>
      <c r="K74" s="5">
        <f>COUNTIFS('NBA Games 2025'!$N$2:$N$1232,K$2,'NBA Games 2025'!$A$2:$A$1232,"&lt;="&amp;$A74)</f>
        <v>17</v>
      </c>
      <c r="L74" s="5">
        <f>COUNTIFS('NBA Games 2025'!$N$2:$N$1232,L$2,'NBA Games 2025'!$A$2:$A$1232,"&lt;="&amp;$A74)</f>
        <v>18</v>
      </c>
      <c r="M74" s="5">
        <f>COUNTIFS('NBA Games 2025'!$N$2:$N$1232,M$2,'NBA Games 2025'!$A$2:$A$1232,"&lt;="&amp;$A74)</f>
        <v>17</v>
      </c>
      <c r="N74" s="5">
        <f>COUNTIFS('NBA Games 2025'!$N$2:$N$1232,N$2,'NBA Games 2025'!$A$2:$A$1232,"&lt;="&amp;$A74)</f>
        <v>17</v>
      </c>
      <c r="O74" s="5">
        <f>COUNTIFS('NBA Games 2025'!$N$2:$N$1232,O$2,'NBA Games 2025'!$A$2:$A$1232,"&lt;="&amp;$A74)</f>
        <v>23</v>
      </c>
      <c r="P74" s="5">
        <f>COUNTIFS('NBA Games 2025'!$N$2:$N$1232,P$2,'NBA Games 2025'!$A$2:$A$1232,"&lt;="&amp;$A74)</f>
        <v>20</v>
      </c>
      <c r="Q74" s="5">
        <f>COUNTIFS('NBA Games 2025'!$N$2:$N$1232,Q$2,'NBA Games 2025'!$A$2:$A$1232,"&lt;="&amp;$A74)</f>
        <v>18</v>
      </c>
      <c r="R74" s="5">
        <f>COUNTIFS('NBA Games 2025'!$N$2:$N$1232,R$2,'NBA Games 2025'!$A$2:$A$1232,"&lt;="&amp;$A74)</f>
        <v>18</v>
      </c>
      <c r="S74" s="5">
        <f>COUNTIFS('NBA Games 2025'!$N$2:$N$1232,S$2,'NBA Games 2025'!$A$2:$A$1232,"&lt;="&amp;$A74)</f>
        <v>15</v>
      </c>
      <c r="T74" s="5">
        <f>COUNTIFS('NBA Games 2025'!$N$2:$N$1232,T$2,'NBA Games 2025'!$A$2:$A$1232,"&lt;="&amp;$A74)</f>
        <v>20</v>
      </c>
      <c r="U74" s="5">
        <f>COUNTIFS('NBA Games 2025'!$N$2:$N$1232,U$2,'NBA Games 2025'!$A$2:$A$1232,"&lt;="&amp;$A74)</f>
        <v>20</v>
      </c>
      <c r="V74" s="5">
        <f>COUNTIFS('NBA Games 2025'!$N$2:$N$1232,V$2,'NBA Games 2025'!$A$2:$A$1232,"&lt;="&amp;$A74)</f>
        <v>9</v>
      </c>
      <c r="W74" s="5">
        <f>COUNTIFS('NBA Games 2025'!$N$2:$N$1232,W$2,'NBA Games 2025'!$A$2:$A$1232,"&lt;="&amp;$A74)</f>
        <v>8</v>
      </c>
      <c r="X74" s="5">
        <f>COUNTIFS('NBA Games 2025'!$N$2:$N$1232,X$2,'NBA Games 2025'!$A$2:$A$1232,"&lt;="&amp;$A74)</f>
        <v>12</v>
      </c>
      <c r="Y74" s="5">
        <f>COUNTIFS('NBA Games 2025'!$N$2:$N$1232,Y$2,'NBA Games 2025'!$A$2:$A$1232,"&lt;="&amp;$A74)</f>
        <v>17</v>
      </c>
      <c r="Z74" s="5">
        <f>COUNTIFS('NBA Games 2025'!$N$2:$N$1232,Z$2,'NBA Games 2025'!$A$2:$A$1232,"&lt;="&amp;$A74)</f>
        <v>7</v>
      </c>
      <c r="AA74" s="5">
        <f>COUNTIFS('NBA Games 2025'!$N$2:$N$1232,AA$2,'NBA Games 2025'!$A$2:$A$1232,"&lt;="&amp;$A74)</f>
        <v>14</v>
      </c>
      <c r="AB74" s="5">
        <f>COUNTIFS('NBA Games 2025'!$N$2:$N$1232,AB$2,'NBA Games 2025'!$A$2:$A$1232,"&lt;="&amp;$A74)</f>
        <v>6</v>
      </c>
      <c r="AC74" s="5">
        <f>COUNTIFS('NBA Games 2025'!$N$2:$N$1232,AC$2,'NBA Games 2025'!$A$2:$A$1232,"&lt;="&amp;$A74)</f>
        <v>21</v>
      </c>
      <c r="AD74" s="5">
        <f>COUNTIFS('NBA Games 2025'!$N$2:$N$1232,AD$2,'NBA Games 2025'!$A$2:$A$1232,"&lt;="&amp;$A74)</f>
        <v>7</v>
      </c>
      <c r="AE74" s="5">
        <f>COUNTIFS('NBA Games 2025'!$N$2:$N$1232,AE$2,'NBA Games 2025'!$A$2:$A$1232,"&lt;="&amp;$A74)</f>
        <v>13</v>
      </c>
    </row>
    <row r="75" spans="1:31" x14ac:dyDescent="0.35">
      <c r="A75" s="7">
        <v>45663</v>
      </c>
      <c r="B75" s="5">
        <f>COUNTIFS('NBA Games 2025'!$N$2:$N$1232,B$2,'NBA Games 2025'!$A$2:$A$1232,"&lt;="&amp;$A75)</f>
        <v>31</v>
      </c>
      <c r="C75" s="5">
        <f>COUNTIFS('NBA Games 2025'!$N$2:$N$1232,C$2,'NBA Games 2025'!$A$2:$A$1232,"&lt;="&amp;$A75)</f>
        <v>24</v>
      </c>
      <c r="D75" s="5">
        <f>COUNTIFS('NBA Games 2025'!$N$2:$N$1232,D$2,'NBA Games 2025'!$A$2:$A$1232,"&lt;="&amp;$A75)</f>
        <v>20</v>
      </c>
      <c r="E75" s="5">
        <f>COUNTIFS('NBA Games 2025'!$N$2:$N$1232,E$2,'NBA Games 2025'!$A$2:$A$1232,"&lt;="&amp;$A75)</f>
        <v>30</v>
      </c>
      <c r="F75" s="5">
        <f>COUNTIFS('NBA Games 2025'!$N$2:$N$1232,F$2,'NBA Games 2025'!$A$2:$A$1232,"&lt;="&amp;$A75)</f>
        <v>18</v>
      </c>
      <c r="G75" s="5">
        <f>COUNTIFS('NBA Games 2025'!$N$2:$N$1232,G$2,'NBA Games 2025'!$A$2:$A$1232,"&lt;="&amp;$A75)</f>
        <v>17</v>
      </c>
      <c r="H75" s="5">
        <f>COUNTIFS('NBA Games 2025'!$N$2:$N$1232,H$2,'NBA Games 2025'!$A$2:$A$1232,"&lt;="&amp;$A75)</f>
        <v>19</v>
      </c>
      <c r="I75" s="5">
        <f>COUNTIFS('NBA Games 2025'!$N$2:$N$1232,I$2,'NBA Games 2025'!$A$2:$A$1232,"&lt;="&amp;$A75)</f>
        <v>26</v>
      </c>
      <c r="J75" s="5">
        <f>COUNTIFS('NBA Games 2025'!$N$2:$N$1232,J$2,'NBA Games 2025'!$A$2:$A$1232,"&lt;="&amp;$A75)</f>
        <v>24</v>
      </c>
      <c r="K75" s="5">
        <f>COUNTIFS('NBA Games 2025'!$N$2:$N$1232,K$2,'NBA Games 2025'!$A$2:$A$1232,"&lt;="&amp;$A75)</f>
        <v>18</v>
      </c>
      <c r="L75" s="5">
        <f>COUNTIFS('NBA Games 2025'!$N$2:$N$1232,L$2,'NBA Games 2025'!$A$2:$A$1232,"&lt;="&amp;$A75)</f>
        <v>19</v>
      </c>
      <c r="M75" s="5">
        <f>COUNTIFS('NBA Games 2025'!$N$2:$N$1232,M$2,'NBA Games 2025'!$A$2:$A$1232,"&lt;="&amp;$A75)</f>
        <v>18</v>
      </c>
      <c r="N75" s="5">
        <f>COUNTIFS('NBA Games 2025'!$N$2:$N$1232,N$2,'NBA Games 2025'!$A$2:$A$1232,"&lt;="&amp;$A75)</f>
        <v>18</v>
      </c>
      <c r="O75" s="5">
        <f>COUNTIFS('NBA Games 2025'!$N$2:$N$1232,O$2,'NBA Games 2025'!$A$2:$A$1232,"&lt;="&amp;$A75)</f>
        <v>23</v>
      </c>
      <c r="P75" s="5">
        <f>COUNTIFS('NBA Games 2025'!$N$2:$N$1232,P$2,'NBA Games 2025'!$A$2:$A$1232,"&lt;="&amp;$A75)</f>
        <v>20</v>
      </c>
      <c r="Q75" s="5">
        <f>COUNTIFS('NBA Games 2025'!$N$2:$N$1232,Q$2,'NBA Games 2025'!$A$2:$A$1232,"&lt;="&amp;$A75)</f>
        <v>18</v>
      </c>
      <c r="R75" s="5">
        <f>COUNTIFS('NBA Games 2025'!$N$2:$N$1232,R$2,'NBA Games 2025'!$A$2:$A$1232,"&lt;="&amp;$A75)</f>
        <v>18</v>
      </c>
      <c r="S75" s="5">
        <f>COUNTIFS('NBA Games 2025'!$N$2:$N$1232,S$2,'NBA Games 2025'!$A$2:$A$1232,"&lt;="&amp;$A75)</f>
        <v>16</v>
      </c>
      <c r="T75" s="5">
        <f>COUNTIFS('NBA Games 2025'!$N$2:$N$1232,T$2,'NBA Games 2025'!$A$2:$A$1232,"&lt;="&amp;$A75)</f>
        <v>20</v>
      </c>
      <c r="U75" s="5">
        <f>COUNTIFS('NBA Games 2025'!$N$2:$N$1232,U$2,'NBA Games 2025'!$A$2:$A$1232,"&lt;="&amp;$A75)</f>
        <v>20</v>
      </c>
      <c r="V75" s="5">
        <f>COUNTIFS('NBA Games 2025'!$N$2:$N$1232,V$2,'NBA Games 2025'!$A$2:$A$1232,"&lt;="&amp;$A75)</f>
        <v>9</v>
      </c>
      <c r="W75" s="5">
        <f>COUNTIFS('NBA Games 2025'!$N$2:$N$1232,W$2,'NBA Games 2025'!$A$2:$A$1232,"&lt;="&amp;$A75)</f>
        <v>8</v>
      </c>
      <c r="X75" s="5">
        <f>COUNTIFS('NBA Games 2025'!$N$2:$N$1232,X$2,'NBA Games 2025'!$A$2:$A$1232,"&lt;="&amp;$A75)</f>
        <v>12</v>
      </c>
      <c r="Y75" s="5">
        <f>COUNTIFS('NBA Games 2025'!$N$2:$N$1232,Y$2,'NBA Games 2025'!$A$2:$A$1232,"&lt;="&amp;$A75)</f>
        <v>17</v>
      </c>
      <c r="Z75" s="5">
        <f>COUNTIFS('NBA Games 2025'!$N$2:$N$1232,Z$2,'NBA Games 2025'!$A$2:$A$1232,"&lt;="&amp;$A75)</f>
        <v>7</v>
      </c>
      <c r="AA75" s="5">
        <f>COUNTIFS('NBA Games 2025'!$N$2:$N$1232,AA$2,'NBA Games 2025'!$A$2:$A$1232,"&lt;="&amp;$A75)</f>
        <v>14</v>
      </c>
      <c r="AB75" s="5">
        <f>COUNTIFS('NBA Games 2025'!$N$2:$N$1232,AB$2,'NBA Games 2025'!$A$2:$A$1232,"&lt;="&amp;$A75)</f>
        <v>6</v>
      </c>
      <c r="AC75" s="5">
        <f>COUNTIFS('NBA Games 2025'!$N$2:$N$1232,AC$2,'NBA Games 2025'!$A$2:$A$1232,"&lt;="&amp;$A75)</f>
        <v>22</v>
      </c>
      <c r="AD75" s="5">
        <f>COUNTIFS('NBA Games 2025'!$N$2:$N$1232,AD$2,'NBA Games 2025'!$A$2:$A$1232,"&lt;="&amp;$A75)</f>
        <v>7</v>
      </c>
      <c r="AE75" s="5">
        <f>COUNTIFS('NBA Games 2025'!$N$2:$N$1232,AE$2,'NBA Games 2025'!$A$2:$A$1232,"&lt;="&amp;$A75)</f>
        <v>13</v>
      </c>
    </row>
    <row r="76" spans="1:31" x14ac:dyDescent="0.35">
      <c r="A76" s="7">
        <v>45664</v>
      </c>
      <c r="B76" s="5">
        <f>COUNTIFS('NBA Games 2025'!$N$2:$N$1232,B$2,'NBA Games 2025'!$A$2:$A$1232,"&lt;="&amp;$A76)</f>
        <v>31</v>
      </c>
      <c r="C76" s="5">
        <f>COUNTIFS('NBA Games 2025'!$N$2:$N$1232,C$2,'NBA Games 2025'!$A$2:$A$1232,"&lt;="&amp;$A76)</f>
        <v>24</v>
      </c>
      <c r="D76" s="5">
        <f>COUNTIFS('NBA Games 2025'!$N$2:$N$1232,D$2,'NBA Games 2025'!$A$2:$A$1232,"&lt;="&amp;$A76)</f>
        <v>20</v>
      </c>
      <c r="E76" s="5">
        <f>COUNTIFS('NBA Games 2025'!$N$2:$N$1232,E$2,'NBA Games 2025'!$A$2:$A$1232,"&lt;="&amp;$A76)</f>
        <v>30</v>
      </c>
      <c r="F76" s="5">
        <f>COUNTIFS('NBA Games 2025'!$N$2:$N$1232,F$2,'NBA Games 2025'!$A$2:$A$1232,"&lt;="&amp;$A76)</f>
        <v>19</v>
      </c>
      <c r="G76" s="5">
        <f>COUNTIFS('NBA Games 2025'!$N$2:$N$1232,G$2,'NBA Games 2025'!$A$2:$A$1232,"&lt;="&amp;$A76)</f>
        <v>17</v>
      </c>
      <c r="H76" s="5">
        <f>COUNTIFS('NBA Games 2025'!$N$2:$N$1232,H$2,'NBA Games 2025'!$A$2:$A$1232,"&lt;="&amp;$A76)</f>
        <v>19</v>
      </c>
      <c r="I76" s="5">
        <f>COUNTIFS('NBA Games 2025'!$N$2:$N$1232,I$2,'NBA Games 2025'!$A$2:$A$1232,"&lt;="&amp;$A76)</f>
        <v>27</v>
      </c>
      <c r="J76" s="5">
        <f>COUNTIFS('NBA Games 2025'!$N$2:$N$1232,J$2,'NBA Games 2025'!$A$2:$A$1232,"&lt;="&amp;$A76)</f>
        <v>24</v>
      </c>
      <c r="K76" s="5">
        <f>COUNTIFS('NBA Games 2025'!$N$2:$N$1232,K$2,'NBA Games 2025'!$A$2:$A$1232,"&lt;="&amp;$A76)</f>
        <v>18</v>
      </c>
      <c r="L76" s="5">
        <f>COUNTIFS('NBA Games 2025'!$N$2:$N$1232,L$2,'NBA Games 2025'!$A$2:$A$1232,"&lt;="&amp;$A76)</f>
        <v>19</v>
      </c>
      <c r="M76" s="5">
        <f>COUNTIFS('NBA Games 2025'!$N$2:$N$1232,M$2,'NBA Games 2025'!$A$2:$A$1232,"&lt;="&amp;$A76)</f>
        <v>18</v>
      </c>
      <c r="N76" s="5">
        <f>COUNTIFS('NBA Games 2025'!$N$2:$N$1232,N$2,'NBA Games 2025'!$A$2:$A$1232,"&lt;="&amp;$A76)</f>
        <v>19</v>
      </c>
      <c r="O76" s="5">
        <f>COUNTIFS('NBA Games 2025'!$N$2:$N$1232,O$2,'NBA Games 2025'!$A$2:$A$1232,"&lt;="&amp;$A76)</f>
        <v>24</v>
      </c>
      <c r="P76" s="5">
        <f>COUNTIFS('NBA Games 2025'!$N$2:$N$1232,P$2,'NBA Games 2025'!$A$2:$A$1232,"&lt;="&amp;$A76)</f>
        <v>21</v>
      </c>
      <c r="Q76" s="5">
        <f>COUNTIFS('NBA Games 2025'!$N$2:$N$1232,Q$2,'NBA Games 2025'!$A$2:$A$1232,"&lt;="&amp;$A76)</f>
        <v>18</v>
      </c>
      <c r="R76" s="5">
        <f>COUNTIFS('NBA Games 2025'!$N$2:$N$1232,R$2,'NBA Games 2025'!$A$2:$A$1232,"&lt;="&amp;$A76)</f>
        <v>18</v>
      </c>
      <c r="S76" s="5">
        <f>COUNTIFS('NBA Games 2025'!$N$2:$N$1232,S$2,'NBA Games 2025'!$A$2:$A$1232,"&lt;="&amp;$A76)</f>
        <v>16</v>
      </c>
      <c r="T76" s="5">
        <f>COUNTIFS('NBA Games 2025'!$N$2:$N$1232,T$2,'NBA Games 2025'!$A$2:$A$1232,"&lt;="&amp;$A76)</f>
        <v>20</v>
      </c>
      <c r="U76" s="5">
        <f>COUNTIFS('NBA Games 2025'!$N$2:$N$1232,U$2,'NBA Games 2025'!$A$2:$A$1232,"&lt;="&amp;$A76)</f>
        <v>20</v>
      </c>
      <c r="V76" s="5">
        <f>COUNTIFS('NBA Games 2025'!$N$2:$N$1232,V$2,'NBA Games 2025'!$A$2:$A$1232,"&lt;="&amp;$A76)</f>
        <v>9</v>
      </c>
      <c r="W76" s="5">
        <f>COUNTIFS('NBA Games 2025'!$N$2:$N$1232,W$2,'NBA Games 2025'!$A$2:$A$1232,"&lt;="&amp;$A76)</f>
        <v>8</v>
      </c>
      <c r="X76" s="5">
        <f>COUNTIFS('NBA Games 2025'!$N$2:$N$1232,X$2,'NBA Games 2025'!$A$2:$A$1232,"&lt;="&amp;$A76)</f>
        <v>12</v>
      </c>
      <c r="Y76" s="5">
        <f>COUNTIFS('NBA Games 2025'!$N$2:$N$1232,Y$2,'NBA Games 2025'!$A$2:$A$1232,"&lt;="&amp;$A76)</f>
        <v>18</v>
      </c>
      <c r="Z76" s="5">
        <f>COUNTIFS('NBA Games 2025'!$N$2:$N$1232,Z$2,'NBA Games 2025'!$A$2:$A$1232,"&lt;="&amp;$A76)</f>
        <v>7</v>
      </c>
      <c r="AA76" s="5">
        <f>COUNTIFS('NBA Games 2025'!$N$2:$N$1232,AA$2,'NBA Games 2025'!$A$2:$A$1232,"&lt;="&amp;$A76)</f>
        <v>14</v>
      </c>
      <c r="AB76" s="5">
        <f>COUNTIFS('NBA Games 2025'!$N$2:$N$1232,AB$2,'NBA Games 2025'!$A$2:$A$1232,"&lt;="&amp;$A76)</f>
        <v>6</v>
      </c>
      <c r="AC76" s="5">
        <f>COUNTIFS('NBA Games 2025'!$N$2:$N$1232,AC$2,'NBA Games 2025'!$A$2:$A$1232,"&lt;="&amp;$A76)</f>
        <v>22</v>
      </c>
      <c r="AD76" s="5">
        <f>COUNTIFS('NBA Games 2025'!$N$2:$N$1232,AD$2,'NBA Games 2025'!$A$2:$A$1232,"&lt;="&amp;$A76)</f>
        <v>8</v>
      </c>
      <c r="AE76" s="5">
        <f>COUNTIFS('NBA Games 2025'!$N$2:$N$1232,AE$2,'NBA Games 2025'!$A$2:$A$1232,"&lt;="&amp;$A76)</f>
        <v>13</v>
      </c>
    </row>
    <row r="77" spans="1:31" x14ac:dyDescent="0.35">
      <c r="A77" s="7">
        <v>45665</v>
      </c>
      <c r="B77" s="5">
        <f>COUNTIFS('NBA Games 2025'!$N$2:$N$1232,B$2,'NBA Games 2025'!$A$2:$A$1232,"&lt;="&amp;$A77)</f>
        <v>32</v>
      </c>
      <c r="C77" s="5">
        <f>COUNTIFS('NBA Games 2025'!$N$2:$N$1232,C$2,'NBA Games 2025'!$A$2:$A$1232,"&lt;="&amp;$A77)</f>
        <v>24</v>
      </c>
      <c r="D77" s="5">
        <f>COUNTIFS('NBA Games 2025'!$N$2:$N$1232,D$2,'NBA Games 2025'!$A$2:$A$1232,"&lt;="&amp;$A77)</f>
        <v>21</v>
      </c>
      <c r="E77" s="5">
        <f>COUNTIFS('NBA Games 2025'!$N$2:$N$1232,E$2,'NBA Games 2025'!$A$2:$A$1232,"&lt;="&amp;$A77)</f>
        <v>30</v>
      </c>
      <c r="F77" s="5">
        <f>COUNTIFS('NBA Games 2025'!$N$2:$N$1232,F$2,'NBA Games 2025'!$A$2:$A$1232,"&lt;="&amp;$A77)</f>
        <v>19</v>
      </c>
      <c r="G77" s="5">
        <f>COUNTIFS('NBA Games 2025'!$N$2:$N$1232,G$2,'NBA Games 2025'!$A$2:$A$1232,"&lt;="&amp;$A77)</f>
        <v>17</v>
      </c>
      <c r="H77" s="5">
        <f>COUNTIFS('NBA Games 2025'!$N$2:$N$1232,H$2,'NBA Games 2025'!$A$2:$A$1232,"&lt;="&amp;$A77)</f>
        <v>20</v>
      </c>
      <c r="I77" s="5">
        <f>COUNTIFS('NBA Games 2025'!$N$2:$N$1232,I$2,'NBA Games 2025'!$A$2:$A$1232,"&lt;="&amp;$A77)</f>
        <v>27</v>
      </c>
      <c r="J77" s="5">
        <f>COUNTIFS('NBA Games 2025'!$N$2:$N$1232,J$2,'NBA Games 2025'!$A$2:$A$1232,"&lt;="&amp;$A77)</f>
        <v>25</v>
      </c>
      <c r="K77" s="5">
        <f>COUNTIFS('NBA Games 2025'!$N$2:$N$1232,K$2,'NBA Games 2025'!$A$2:$A$1232,"&lt;="&amp;$A77)</f>
        <v>18</v>
      </c>
      <c r="L77" s="5">
        <f>COUNTIFS('NBA Games 2025'!$N$2:$N$1232,L$2,'NBA Games 2025'!$A$2:$A$1232,"&lt;="&amp;$A77)</f>
        <v>20</v>
      </c>
      <c r="M77" s="5">
        <f>COUNTIFS('NBA Games 2025'!$N$2:$N$1232,M$2,'NBA Games 2025'!$A$2:$A$1232,"&lt;="&amp;$A77)</f>
        <v>19</v>
      </c>
      <c r="N77" s="5">
        <f>COUNTIFS('NBA Games 2025'!$N$2:$N$1232,N$2,'NBA Games 2025'!$A$2:$A$1232,"&lt;="&amp;$A77)</f>
        <v>19</v>
      </c>
      <c r="O77" s="5">
        <f>COUNTIFS('NBA Games 2025'!$N$2:$N$1232,O$2,'NBA Games 2025'!$A$2:$A$1232,"&lt;="&amp;$A77)</f>
        <v>24</v>
      </c>
      <c r="P77" s="5">
        <f>COUNTIFS('NBA Games 2025'!$N$2:$N$1232,P$2,'NBA Games 2025'!$A$2:$A$1232,"&lt;="&amp;$A77)</f>
        <v>21</v>
      </c>
      <c r="Q77" s="5">
        <f>COUNTIFS('NBA Games 2025'!$N$2:$N$1232,Q$2,'NBA Games 2025'!$A$2:$A$1232,"&lt;="&amp;$A77)</f>
        <v>18</v>
      </c>
      <c r="R77" s="5">
        <f>COUNTIFS('NBA Games 2025'!$N$2:$N$1232,R$2,'NBA Games 2025'!$A$2:$A$1232,"&lt;="&amp;$A77)</f>
        <v>18</v>
      </c>
      <c r="S77" s="5">
        <f>COUNTIFS('NBA Games 2025'!$N$2:$N$1232,S$2,'NBA Games 2025'!$A$2:$A$1232,"&lt;="&amp;$A77)</f>
        <v>16</v>
      </c>
      <c r="T77" s="5">
        <f>COUNTIFS('NBA Games 2025'!$N$2:$N$1232,T$2,'NBA Games 2025'!$A$2:$A$1232,"&lt;="&amp;$A77)</f>
        <v>20</v>
      </c>
      <c r="U77" s="5">
        <f>COUNTIFS('NBA Games 2025'!$N$2:$N$1232,U$2,'NBA Games 2025'!$A$2:$A$1232,"&lt;="&amp;$A77)</f>
        <v>20</v>
      </c>
      <c r="V77" s="5">
        <f>COUNTIFS('NBA Games 2025'!$N$2:$N$1232,V$2,'NBA Games 2025'!$A$2:$A$1232,"&lt;="&amp;$A77)</f>
        <v>9</v>
      </c>
      <c r="W77" s="5">
        <f>COUNTIFS('NBA Games 2025'!$N$2:$N$1232,W$2,'NBA Games 2025'!$A$2:$A$1232,"&lt;="&amp;$A77)</f>
        <v>8</v>
      </c>
      <c r="X77" s="5">
        <f>COUNTIFS('NBA Games 2025'!$N$2:$N$1232,X$2,'NBA Games 2025'!$A$2:$A$1232,"&lt;="&amp;$A77)</f>
        <v>13</v>
      </c>
      <c r="Y77" s="5">
        <f>COUNTIFS('NBA Games 2025'!$N$2:$N$1232,Y$2,'NBA Games 2025'!$A$2:$A$1232,"&lt;="&amp;$A77)</f>
        <v>18</v>
      </c>
      <c r="Z77" s="5">
        <f>COUNTIFS('NBA Games 2025'!$N$2:$N$1232,Z$2,'NBA Games 2025'!$A$2:$A$1232,"&lt;="&amp;$A77)</f>
        <v>7</v>
      </c>
      <c r="AA77" s="5">
        <f>COUNTIFS('NBA Games 2025'!$N$2:$N$1232,AA$2,'NBA Games 2025'!$A$2:$A$1232,"&lt;="&amp;$A77)</f>
        <v>15</v>
      </c>
      <c r="AB77" s="5">
        <f>COUNTIFS('NBA Games 2025'!$N$2:$N$1232,AB$2,'NBA Games 2025'!$A$2:$A$1232,"&lt;="&amp;$A77)</f>
        <v>6</v>
      </c>
      <c r="AC77" s="5">
        <f>COUNTIFS('NBA Games 2025'!$N$2:$N$1232,AC$2,'NBA Games 2025'!$A$2:$A$1232,"&lt;="&amp;$A77)</f>
        <v>22</v>
      </c>
      <c r="AD77" s="5">
        <f>COUNTIFS('NBA Games 2025'!$N$2:$N$1232,AD$2,'NBA Games 2025'!$A$2:$A$1232,"&lt;="&amp;$A77)</f>
        <v>8</v>
      </c>
      <c r="AE77" s="5">
        <f>COUNTIFS('NBA Games 2025'!$N$2:$N$1232,AE$2,'NBA Games 2025'!$A$2:$A$1232,"&lt;="&amp;$A77)</f>
        <v>13</v>
      </c>
    </row>
    <row r="78" spans="1:31" x14ac:dyDescent="0.35">
      <c r="A78" s="7">
        <v>45666</v>
      </c>
      <c r="B78" s="5">
        <f>COUNTIFS('NBA Games 2025'!$N$2:$N$1232,B$2,'NBA Games 2025'!$A$2:$A$1232,"&lt;="&amp;$A78)</f>
        <v>33</v>
      </c>
      <c r="C78" s="5">
        <f>COUNTIFS('NBA Games 2025'!$N$2:$N$1232,C$2,'NBA Games 2025'!$A$2:$A$1232,"&lt;="&amp;$A78)</f>
        <v>24</v>
      </c>
      <c r="D78" s="5">
        <f>COUNTIFS('NBA Games 2025'!$N$2:$N$1232,D$2,'NBA Games 2025'!$A$2:$A$1232,"&lt;="&amp;$A78)</f>
        <v>21</v>
      </c>
      <c r="E78" s="5">
        <f>COUNTIFS('NBA Games 2025'!$N$2:$N$1232,E$2,'NBA Games 2025'!$A$2:$A$1232,"&lt;="&amp;$A78)</f>
        <v>30</v>
      </c>
      <c r="F78" s="5">
        <f>COUNTIFS('NBA Games 2025'!$N$2:$N$1232,F$2,'NBA Games 2025'!$A$2:$A$1232,"&lt;="&amp;$A78)</f>
        <v>19</v>
      </c>
      <c r="G78" s="5">
        <f>COUNTIFS('NBA Games 2025'!$N$2:$N$1232,G$2,'NBA Games 2025'!$A$2:$A$1232,"&lt;="&amp;$A78)</f>
        <v>17</v>
      </c>
      <c r="H78" s="5">
        <f>COUNTIFS('NBA Games 2025'!$N$2:$N$1232,H$2,'NBA Games 2025'!$A$2:$A$1232,"&lt;="&amp;$A78)</f>
        <v>20</v>
      </c>
      <c r="I78" s="5">
        <f>COUNTIFS('NBA Games 2025'!$N$2:$N$1232,I$2,'NBA Games 2025'!$A$2:$A$1232,"&lt;="&amp;$A78)</f>
        <v>27</v>
      </c>
      <c r="J78" s="5">
        <f>COUNTIFS('NBA Games 2025'!$N$2:$N$1232,J$2,'NBA Games 2025'!$A$2:$A$1232,"&lt;="&amp;$A78)</f>
        <v>25</v>
      </c>
      <c r="K78" s="5">
        <f>COUNTIFS('NBA Games 2025'!$N$2:$N$1232,K$2,'NBA Games 2025'!$A$2:$A$1232,"&lt;="&amp;$A78)</f>
        <v>18</v>
      </c>
      <c r="L78" s="5">
        <f>COUNTIFS('NBA Games 2025'!$N$2:$N$1232,L$2,'NBA Games 2025'!$A$2:$A$1232,"&lt;="&amp;$A78)</f>
        <v>20</v>
      </c>
      <c r="M78" s="5">
        <f>COUNTIFS('NBA Games 2025'!$N$2:$N$1232,M$2,'NBA Games 2025'!$A$2:$A$1232,"&lt;="&amp;$A78)</f>
        <v>19</v>
      </c>
      <c r="N78" s="5">
        <f>COUNTIFS('NBA Games 2025'!$N$2:$N$1232,N$2,'NBA Games 2025'!$A$2:$A$1232,"&lt;="&amp;$A78)</f>
        <v>20</v>
      </c>
      <c r="O78" s="5">
        <f>COUNTIFS('NBA Games 2025'!$N$2:$N$1232,O$2,'NBA Games 2025'!$A$2:$A$1232,"&lt;="&amp;$A78)</f>
        <v>25</v>
      </c>
      <c r="P78" s="5">
        <f>COUNTIFS('NBA Games 2025'!$N$2:$N$1232,P$2,'NBA Games 2025'!$A$2:$A$1232,"&lt;="&amp;$A78)</f>
        <v>22</v>
      </c>
      <c r="Q78" s="5">
        <f>COUNTIFS('NBA Games 2025'!$N$2:$N$1232,Q$2,'NBA Games 2025'!$A$2:$A$1232,"&lt;="&amp;$A78)</f>
        <v>18</v>
      </c>
      <c r="R78" s="5">
        <f>COUNTIFS('NBA Games 2025'!$N$2:$N$1232,R$2,'NBA Games 2025'!$A$2:$A$1232,"&lt;="&amp;$A78)</f>
        <v>19</v>
      </c>
      <c r="S78" s="5">
        <f>COUNTIFS('NBA Games 2025'!$N$2:$N$1232,S$2,'NBA Games 2025'!$A$2:$A$1232,"&lt;="&amp;$A78)</f>
        <v>17</v>
      </c>
      <c r="T78" s="5">
        <f>COUNTIFS('NBA Games 2025'!$N$2:$N$1232,T$2,'NBA Games 2025'!$A$2:$A$1232,"&lt;="&amp;$A78)</f>
        <v>20</v>
      </c>
      <c r="U78" s="5">
        <f>COUNTIFS('NBA Games 2025'!$N$2:$N$1232,U$2,'NBA Games 2025'!$A$2:$A$1232,"&lt;="&amp;$A78)</f>
        <v>20</v>
      </c>
      <c r="V78" s="5">
        <f>COUNTIFS('NBA Games 2025'!$N$2:$N$1232,V$2,'NBA Games 2025'!$A$2:$A$1232,"&lt;="&amp;$A78)</f>
        <v>9</v>
      </c>
      <c r="W78" s="5">
        <f>COUNTIFS('NBA Games 2025'!$N$2:$N$1232,W$2,'NBA Games 2025'!$A$2:$A$1232,"&lt;="&amp;$A78)</f>
        <v>8</v>
      </c>
      <c r="X78" s="5">
        <f>COUNTIFS('NBA Games 2025'!$N$2:$N$1232,X$2,'NBA Games 2025'!$A$2:$A$1232,"&lt;="&amp;$A78)</f>
        <v>13</v>
      </c>
      <c r="Y78" s="5">
        <f>COUNTIFS('NBA Games 2025'!$N$2:$N$1232,Y$2,'NBA Games 2025'!$A$2:$A$1232,"&lt;="&amp;$A78)</f>
        <v>19</v>
      </c>
      <c r="Z78" s="5">
        <f>COUNTIFS('NBA Games 2025'!$N$2:$N$1232,Z$2,'NBA Games 2025'!$A$2:$A$1232,"&lt;="&amp;$A78)</f>
        <v>7</v>
      </c>
      <c r="AA78" s="5">
        <f>COUNTIFS('NBA Games 2025'!$N$2:$N$1232,AA$2,'NBA Games 2025'!$A$2:$A$1232,"&lt;="&amp;$A78)</f>
        <v>15</v>
      </c>
      <c r="AB78" s="5">
        <f>COUNTIFS('NBA Games 2025'!$N$2:$N$1232,AB$2,'NBA Games 2025'!$A$2:$A$1232,"&lt;="&amp;$A78)</f>
        <v>6</v>
      </c>
      <c r="AC78" s="5">
        <f>COUNTIFS('NBA Games 2025'!$N$2:$N$1232,AC$2,'NBA Games 2025'!$A$2:$A$1232,"&lt;="&amp;$A78)</f>
        <v>22</v>
      </c>
      <c r="AD78" s="5">
        <f>COUNTIFS('NBA Games 2025'!$N$2:$N$1232,AD$2,'NBA Games 2025'!$A$2:$A$1232,"&lt;="&amp;$A78)</f>
        <v>8</v>
      </c>
      <c r="AE78" s="5">
        <f>COUNTIFS('NBA Games 2025'!$N$2:$N$1232,AE$2,'NBA Games 2025'!$A$2:$A$1232,"&lt;="&amp;$A78)</f>
        <v>13</v>
      </c>
    </row>
    <row r="79" spans="1:31" x14ac:dyDescent="0.35">
      <c r="A79" s="7">
        <v>45667</v>
      </c>
      <c r="B79" s="5">
        <f>COUNTIFS('NBA Games 2025'!$N$2:$N$1232,B$2,'NBA Games 2025'!$A$2:$A$1232,"&lt;="&amp;$A79)</f>
        <v>33</v>
      </c>
      <c r="C79" s="5">
        <f>COUNTIFS('NBA Games 2025'!$N$2:$N$1232,C$2,'NBA Games 2025'!$A$2:$A$1232,"&lt;="&amp;$A79)</f>
        <v>24</v>
      </c>
      <c r="D79" s="5">
        <f>COUNTIFS('NBA Games 2025'!$N$2:$N$1232,D$2,'NBA Games 2025'!$A$2:$A$1232,"&lt;="&amp;$A79)</f>
        <v>22</v>
      </c>
      <c r="E79" s="5">
        <f>COUNTIFS('NBA Games 2025'!$N$2:$N$1232,E$2,'NBA Games 2025'!$A$2:$A$1232,"&lt;="&amp;$A79)</f>
        <v>31</v>
      </c>
      <c r="F79" s="5">
        <f>COUNTIFS('NBA Games 2025'!$N$2:$N$1232,F$2,'NBA Games 2025'!$A$2:$A$1232,"&lt;="&amp;$A79)</f>
        <v>19</v>
      </c>
      <c r="G79" s="5">
        <f>COUNTIFS('NBA Games 2025'!$N$2:$N$1232,G$2,'NBA Games 2025'!$A$2:$A$1232,"&lt;="&amp;$A79)</f>
        <v>18</v>
      </c>
      <c r="H79" s="5">
        <f>COUNTIFS('NBA Games 2025'!$N$2:$N$1232,H$2,'NBA Games 2025'!$A$2:$A$1232,"&lt;="&amp;$A79)</f>
        <v>21</v>
      </c>
      <c r="I79" s="5">
        <f>COUNTIFS('NBA Games 2025'!$N$2:$N$1232,I$2,'NBA Games 2025'!$A$2:$A$1232,"&lt;="&amp;$A79)</f>
        <v>27</v>
      </c>
      <c r="J79" s="5">
        <f>COUNTIFS('NBA Games 2025'!$N$2:$N$1232,J$2,'NBA Games 2025'!$A$2:$A$1232,"&lt;="&amp;$A79)</f>
        <v>25</v>
      </c>
      <c r="K79" s="5">
        <f>COUNTIFS('NBA Games 2025'!$N$2:$N$1232,K$2,'NBA Games 2025'!$A$2:$A$1232,"&lt;="&amp;$A79)</f>
        <v>19</v>
      </c>
      <c r="L79" s="5">
        <f>COUNTIFS('NBA Games 2025'!$N$2:$N$1232,L$2,'NBA Games 2025'!$A$2:$A$1232,"&lt;="&amp;$A79)</f>
        <v>21</v>
      </c>
      <c r="M79" s="5">
        <f>COUNTIFS('NBA Games 2025'!$N$2:$N$1232,M$2,'NBA Games 2025'!$A$2:$A$1232,"&lt;="&amp;$A79)</f>
        <v>19</v>
      </c>
      <c r="N79" s="5">
        <f>COUNTIFS('NBA Games 2025'!$N$2:$N$1232,N$2,'NBA Games 2025'!$A$2:$A$1232,"&lt;="&amp;$A79)</f>
        <v>20</v>
      </c>
      <c r="O79" s="5">
        <f>COUNTIFS('NBA Games 2025'!$N$2:$N$1232,O$2,'NBA Games 2025'!$A$2:$A$1232,"&lt;="&amp;$A79)</f>
        <v>25</v>
      </c>
      <c r="P79" s="5">
        <f>COUNTIFS('NBA Games 2025'!$N$2:$N$1232,P$2,'NBA Games 2025'!$A$2:$A$1232,"&lt;="&amp;$A79)</f>
        <v>22</v>
      </c>
      <c r="Q79" s="5">
        <f>COUNTIFS('NBA Games 2025'!$N$2:$N$1232,Q$2,'NBA Games 2025'!$A$2:$A$1232,"&lt;="&amp;$A79)</f>
        <v>18</v>
      </c>
      <c r="R79" s="5">
        <f>COUNTIFS('NBA Games 2025'!$N$2:$N$1232,R$2,'NBA Games 2025'!$A$2:$A$1232,"&lt;="&amp;$A79)</f>
        <v>19</v>
      </c>
      <c r="S79" s="5">
        <f>COUNTIFS('NBA Games 2025'!$N$2:$N$1232,S$2,'NBA Games 2025'!$A$2:$A$1232,"&lt;="&amp;$A79)</f>
        <v>17</v>
      </c>
      <c r="T79" s="5">
        <f>COUNTIFS('NBA Games 2025'!$N$2:$N$1232,T$2,'NBA Games 2025'!$A$2:$A$1232,"&lt;="&amp;$A79)</f>
        <v>20</v>
      </c>
      <c r="U79" s="5">
        <f>COUNTIFS('NBA Games 2025'!$N$2:$N$1232,U$2,'NBA Games 2025'!$A$2:$A$1232,"&lt;="&amp;$A79)</f>
        <v>20</v>
      </c>
      <c r="V79" s="5">
        <f>COUNTIFS('NBA Games 2025'!$N$2:$N$1232,V$2,'NBA Games 2025'!$A$2:$A$1232,"&lt;="&amp;$A79)</f>
        <v>9</v>
      </c>
      <c r="W79" s="5">
        <f>COUNTIFS('NBA Games 2025'!$N$2:$N$1232,W$2,'NBA Games 2025'!$A$2:$A$1232,"&lt;="&amp;$A79)</f>
        <v>8</v>
      </c>
      <c r="X79" s="5">
        <f>COUNTIFS('NBA Games 2025'!$N$2:$N$1232,X$2,'NBA Games 2025'!$A$2:$A$1232,"&lt;="&amp;$A79)</f>
        <v>13</v>
      </c>
      <c r="Y79" s="5">
        <f>COUNTIFS('NBA Games 2025'!$N$2:$N$1232,Y$2,'NBA Games 2025'!$A$2:$A$1232,"&lt;="&amp;$A79)</f>
        <v>19</v>
      </c>
      <c r="Z79" s="5">
        <f>COUNTIFS('NBA Games 2025'!$N$2:$N$1232,Z$2,'NBA Games 2025'!$A$2:$A$1232,"&lt;="&amp;$A79)</f>
        <v>8</v>
      </c>
      <c r="AA79" s="5">
        <f>COUNTIFS('NBA Games 2025'!$N$2:$N$1232,AA$2,'NBA Games 2025'!$A$2:$A$1232,"&lt;="&amp;$A79)</f>
        <v>15</v>
      </c>
      <c r="AB79" s="5">
        <f>COUNTIFS('NBA Games 2025'!$N$2:$N$1232,AB$2,'NBA Games 2025'!$A$2:$A$1232,"&lt;="&amp;$A79)</f>
        <v>6</v>
      </c>
      <c r="AC79" s="5">
        <f>COUNTIFS('NBA Games 2025'!$N$2:$N$1232,AC$2,'NBA Games 2025'!$A$2:$A$1232,"&lt;="&amp;$A79)</f>
        <v>22</v>
      </c>
      <c r="AD79" s="5">
        <f>COUNTIFS('NBA Games 2025'!$N$2:$N$1232,AD$2,'NBA Games 2025'!$A$2:$A$1232,"&lt;="&amp;$A79)</f>
        <v>8</v>
      </c>
      <c r="AE79" s="5">
        <f>COUNTIFS('NBA Games 2025'!$N$2:$N$1232,AE$2,'NBA Games 2025'!$A$2:$A$1232,"&lt;="&amp;$A79)</f>
        <v>13</v>
      </c>
    </row>
    <row r="80" spans="1:31" x14ac:dyDescent="0.35">
      <c r="A80" s="7">
        <v>45668</v>
      </c>
      <c r="B80" s="5">
        <f>COUNTIFS('NBA Games 2025'!$N$2:$N$1232,B$2,'NBA Games 2025'!$A$2:$A$1232,"&lt;="&amp;$A80)</f>
        <v>33</v>
      </c>
      <c r="C80" s="5">
        <f>COUNTIFS('NBA Games 2025'!$N$2:$N$1232,C$2,'NBA Games 2025'!$A$2:$A$1232,"&lt;="&amp;$A80)</f>
        <v>25</v>
      </c>
      <c r="D80" s="5">
        <f>COUNTIFS('NBA Games 2025'!$N$2:$N$1232,D$2,'NBA Games 2025'!$A$2:$A$1232,"&lt;="&amp;$A80)</f>
        <v>22</v>
      </c>
      <c r="E80" s="5">
        <f>COUNTIFS('NBA Games 2025'!$N$2:$N$1232,E$2,'NBA Games 2025'!$A$2:$A$1232,"&lt;="&amp;$A80)</f>
        <v>31</v>
      </c>
      <c r="F80" s="5">
        <f>COUNTIFS('NBA Games 2025'!$N$2:$N$1232,F$2,'NBA Games 2025'!$A$2:$A$1232,"&lt;="&amp;$A80)</f>
        <v>19</v>
      </c>
      <c r="G80" s="5">
        <f>COUNTIFS('NBA Games 2025'!$N$2:$N$1232,G$2,'NBA Games 2025'!$A$2:$A$1232,"&lt;="&amp;$A80)</f>
        <v>18</v>
      </c>
      <c r="H80" s="5">
        <f>COUNTIFS('NBA Games 2025'!$N$2:$N$1232,H$2,'NBA Games 2025'!$A$2:$A$1232,"&lt;="&amp;$A80)</f>
        <v>21</v>
      </c>
      <c r="I80" s="5">
        <f>COUNTIFS('NBA Games 2025'!$N$2:$N$1232,I$2,'NBA Games 2025'!$A$2:$A$1232,"&lt;="&amp;$A80)</f>
        <v>27</v>
      </c>
      <c r="J80" s="5">
        <f>COUNTIFS('NBA Games 2025'!$N$2:$N$1232,J$2,'NBA Games 2025'!$A$2:$A$1232,"&lt;="&amp;$A80)</f>
        <v>25</v>
      </c>
      <c r="K80" s="5">
        <f>COUNTIFS('NBA Games 2025'!$N$2:$N$1232,K$2,'NBA Games 2025'!$A$2:$A$1232,"&lt;="&amp;$A80)</f>
        <v>19</v>
      </c>
      <c r="L80" s="5">
        <f>COUNTIFS('NBA Games 2025'!$N$2:$N$1232,L$2,'NBA Games 2025'!$A$2:$A$1232,"&lt;="&amp;$A80)</f>
        <v>21</v>
      </c>
      <c r="M80" s="5">
        <f>COUNTIFS('NBA Games 2025'!$N$2:$N$1232,M$2,'NBA Games 2025'!$A$2:$A$1232,"&lt;="&amp;$A80)</f>
        <v>20</v>
      </c>
      <c r="N80" s="5">
        <f>COUNTIFS('NBA Games 2025'!$N$2:$N$1232,N$2,'NBA Games 2025'!$A$2:$A$1232,"&lt;="&amp;$A80)</f>
        <v>20</v>
      </c>
      <c r="O80" s="5">
        <f>COUNTIFS('NBA Games 2025'!$N$2:$N$1232,O$2,'NBA Games 2025'!$A$2:$A$1232,"&lt;="&amp;$A80)</f>
        <v>25</v>
      </c>
      <c r="P80" s="5">
        <f>COUNTIFS('NBA Games 2025'!$N$2:$N$1232,P$2,'NBA Games 2025'!$A$2:$A$1232,"&lt;="&amp;$A80)</f>
        <v>22</v>
      </c>
      <c r="Q80" s="5">
        <f>COUNTIFS('NBA Games 2025'!$N$2:$N$1232,Q$2,'NBA Games 2025'!$A$2:$A$1232,"&lt;="&amp;$A80)</f>
        <v>18</v>
      </c>
      <c r="R80" s="5">
        <f>COUNTIFS('NBA Games 2025'!$N$2:$N$1232,R$2,'NBA Games 2025'!$A$2:$A$1232,"&lt;="&amp;$A80)</f>
        <v>19</v>
      </c>
      <c r="S80" s="5">
        <f>COUNTIFS('NBA Games 2025'!$N$2:$N$1232,S$2,'NBA Games 2025'!$A$2:$A$1232,"&lt;="&amp;$A80)</f>
        <v>18</v>
      </c>
      <c r="T80" s="5">
        <f>COUNTIFS('NBA Games 2025'!$N$2:$N$1232,T$2,'NBA Games 2025'!$A$2:$A$1232,"&lt;="&amp;$A80)</f>
        <v>20</v>
      </c>
      <c r="U80" s="5">
        <f>COUNTIFS('NBA Games 2025'!$N$2:$N$1232,U$2,'NBA Games 2025'!$A$2:$A$1232,"&lt;="&amp;$A80)</f>
        <v>20</v>
      </c>
      <c r="V80" s="5">
        <f>COUNTIFS('NBA Games 2025'!$N$2:$N$1232,V$2,'NBA Games 2025'!$A$2:$A$1232,"&lt;="&amp;$A80)</f>
        <v>9</v>
      </c>
      <c r="W80" s="5">
        <f>COUNTIFS('NBA Games 2025'!$N$2:$N$1232,W$2,'NBA Games 2025'!$A$2:$A$1232,"&lt;="&amp;$A80)</f>
        <v>8</v>
      </c>
      <c r="X80" s="5">
        <f>COUNTIFS('NBA Games 2025'!$N$2:$N$1232,X$2,'NBA Games 2025'!$A$2:$A$1232,"&lt;="&amp;$A80)</f>
        <v>13</v>
      </c>
      <c r="Y80" s="5">
        <f>COUNTIFS('NBA Games 2025'!$N$2:$N$1232,Y$2,'NBA Games 2025'!$A$2:$A$1232,"&lt;="&amp;$A80)</f>
        <v>20</v>
      </c>
      <c r="Z80" s="5">
        <f>COUNTIFS('NBA Games 2025'!$N$2:$N$1232,Z$2,'NBA Games 2025'!$A$2:$A$1232,"&lt;="&amp;$A80)</f>
        <v>8</v>
      </c>
      <c r="AA80" s="5">
        <f>COUNTIFS('NBA Games 2025'!$N$2:$N$1232,AA$2,'NBA Games 2025'!$A$2:$A$1232,"&lt;="&amp;$A80)</f>
        <v>15</v>
      </c>
      <c r="AB80" s="5">
        <f>COUNTIFS('NBA Games 2025'!$N$2:$N$1232,AB$2,'NBA Games 2025'!$A$2:$A$1232,"&lt;="&amp;$A80)</f>
        <v>6</v>
      </c>
      <c r="AC80" s="5">
        <f>COUNTIFS('NBA Games 2025'!$N$2:$N$1232,AC$2,'NBA Games 2025'!$A$2:$A$1232,"&lt;="&amp;$A80)</f>
        <v>22</v>
      </c>
      <c r="AD80" s="5">
        <f>COUNTIFS('NBA Games 2025'!$N$2:$N$1232,AD$2,'NBA Games 2025'!$A$2:$A$1232,"&lt;="&amp;$A80)</f>
        <v>8</v>
      </c>
      <c r="AE80" s="5">
        <f>COUNTIFS('NBA Games 2025'!$N$2:$N$1232,AE$2,'NBA Games 2025'!$A$2:$A$1232,"&lt;="&amp;$A80)</f>
        <v>13</v>
      </c>
    </row>
    <row r="81" spans="1:31" x14ac:dyDescent="0.35">
      <c r="A81" s="7">
        <v>45669</v>
      </c>
      <c r="B81" s="5">
        <f>COUNTIFS('NBA Games 2025'!$N$2:$N$1232,B$2,'NBA Games 2025'!$A$2:$A$1232,"&lt;="&amp;$A81)</f>
        <v>33</v>
      </c>
      <c r="C81" s="5">
        <f>COUNTIFS('NBA Games 2025'!$N$2:$N$1232,C$2,'NBA Games 2025'!$A$2:$A$1232,"&lt;="&amp;$A81)</f>
        <v>25</v>
      </c>
      <c r="D81" s="5">
        <f>COUNTIFS('NBA Games 2025'!$N$2:$N$1232,D$2,'NBA Games 2025'!$A$2:$A$1232,"&lt;="&amp;$A81)</f>
        <v>23</v>
      </c>
      <c r="E81" s="5">
        <f>COUNTIFS('NBA Games 2025'!$N$2:$N$1232,E$2,'NBA Games 2025'!$A$2:$A$1232,"&lt;="&amp;$A81)</f>
        <v>32</v>
      </c>
      <c r="F81" s="5">
        <f>COUNTIFS('NBA Games 2025'!$N$2:$N$1232,F$2,'NBA Games 2025'!$A$2:$A$1232,"&lt;="&amp;$A81)</f>
        <v>19</v>
      </c>
      <c r="G81" s="5">
        <f>COUNTIFS('NBA Games 2025'!$N$2:$N$1232,G$2,'NBA Games 2025'!$A$2:$A$1232,"&lt;="&amp;$A81)</f>
        <v>18</v>
      </c>
      <c r="H81" s="5">
        <f>COUNTIFS('NBA Games 2025'!$N$2:$N$1232,H$2,'NBA Games 2025'!$A$2:$A$1232,"&lt;="&amp;$A81)</f>
        <v>22</v>
      </c>
      <c r="I81" s="5">
        <f>COUNTIFS('NBA Games 2025'!$N$2:$N$1232,I$2,'NBA Games 2025'!$A$2:$A$1232,"&lt;="&amp;$A81)</f>
        <v>28</v>
      </c>
      <c r="J81" s="5">
        <f>COUNTIFS('NBA Games 2025'!$N$2:$N$1232,J$2,'NBA Games 2025'!$A$2:$A$1232,"&lt;="&amp;$A81)</f>
        <v>26</v>
      </c>
      <c r="K81" s="5">
        <f>COUNTIFS('NBA Games 2025'!$N$2:$N$1232,K$2,'NBA Games 2025'!$A$2:$A$1232,"&lt;="&amp;$A81)</f>
        <v>20</v>
      </c>
      <c r="L81" s="5">
        <f>COUNTIFS('NBA Games 2025'!$N$2:$N$1232,L$2,'NBA Games 2025'!$A$2:$A$1232,"&lt;="&amp;$A81)</f>
        <v>21</v>
      </c>
      <c r="M81" s="5">
        <f>COUNTIFS('NBA Games 2025'!$N$2:$N$1232,M$2,'NBA Games 2025'!$A$2:$A$1232,"&lt;="&amp;$A81)</f>
        <v>20</v>
      </c>
      <c r="N81" s="5">
        <f>COUNTIFS('NBA Games 2025'!$N$2:$N$1232,N$2,'NBA Games 2025'!$A$2:$A$1232,"&lt;="&amp;$A81)</f>
        <v>20</v>
      </c>
      <c r="O81" s="5">
        <f>COUNTIFS('NBA Games 2025'!$N$2:$N$1232,O$2,'NBA Games 2025'!$A$2:$A$1232,"&lt;="&amp;$A81)</f>
        <v>25</v>
      </c>
      <c r="P81" s="5">
        <f>COUNTIFS('NBA Games 2025'!$N$2:$N$1232,P$2,'NBA Games 2025'!$A$2:$A$1232,"&lt;="&amp;$A81)</f>
        <v>22</v>
      </c>
      <c r="Q81" s="5">
        <f>COUNTIFS('NBA Games 2025'!$N$2:$N$1232,Q$2,'NBA Games 2025'!$A$2:$A$1232,"&lt;="&amp;$A81)</f>
        <v>18</v>
      </c>
      <c r="R81" s="5">
        <f>COUNTIFS('NBA Games 2025'!$N$2:$N$1232,R$2,'NBA Games 2025'!$A$2:$A$1232,"&lt;="&amp;$A81)</f>
        <v>19</v>
      </c>
      <c r="S81" s="5">
        <f>COUNTIFS('NBA Games 2025'!$N$2:$N$1232,S$2,'NBA Games 2025'!$A$2:$A$1232,"&lt;="&amp;$A81)</f>
        <v>19</v>
      </c>
      <c r="T81" s="5">
        <f>COUNTIFS('NBA Games 2025'!$N$2:$N$1232,T$2,'NBA Games 2025'!$A$2:$A$1232,"&lt;="&amp;$A81)</f>
        <v>20</v>
      </c>
      <c r="U81" s="5">
        <f>COUNTIFS('NBA Games 2025'!$N$2:$N$1232,U$2,'NBA Games 2025'!$A$2:$A$1232,"&lt;="&amp;$A81)</f>
        <v>20</v>
      </c>
      <c r="V81" s="5">
        <f>COUNTIFS('NBA Games 2025'!$N$2:$N$1232,V$2,'NBA Games 2025'!$A$2:$A$1232,"&lt;="&amp;$A81)</f>
        <v>10</v>
      </c>
      <c r="W81" s="5">
        <f>COUNTIFS('NBA Games 2025'!$N$2:$N$1232,W$2,'NBA Games 2025'!$A$2:$A$1232,"&lt;="&amp;$A81)</f>
        <v>8</v>
      </c>
      <c r="X81" s="5">
        <f>COUNTIFS('NBA Games 2025'!$N$2:$N$1232,X$2,'NBA Games 2025'!$A$2:$A$1232,"&lt;="&amp;$A81)</f>
        <v>13</v>
      </c>
      <c r="Y81" s="5">
        <f>COUNTIFS('NBA Games 2025'!$N$2:$N$1232,Y$2,'NBA Games 2025'!$A$2:$A$1232,"&lt;="&amp;$A81)</f>
        <v>20</v>
      </c>
      <c r="Z81" s="5">
        <f>COUNTIFS('NBA Games 2025'!$N$2:$N$1232,Z$2,'NBA Games 2025'!$A$2:$A$1232,"&lt;="&amp;$A81)</f>
        <v>8</v>
      </c>
      <c r="AA81" s="5">
        <f>COUNTIFS('NBA Games 2025'!$N$2:$N$1232,AA$2,'NBA Games 2025'!$A$2:$A$1232,"&lt;="&amp;$A81)</f>
        <v>15</v>
      </c>
      <c r="AB81" s="5">
        <f>COUNTIFS('NBA Games 2025'!$N$2:$N$1232,AB$2,'NBA Games 2025'!$A$2:$A$1232,"&lt;="&amp;$A81)</f>
        <v>6</v>
      </c>
      <c r="AC81" s="5">
        <f>COUNTIFS('NBA Games 2025'!$N$2:$N$1232,AC$2,'NBA Games 2025'!$A$2:$A$1232,"&lt;="&amp;$A81)</f>
        <v>23</v>
      </c>
      <c r="AD81" s="5">
        <f>COUNTIFS('NBA Games 2025'!$N$2:$N$1232,AD$2,'NBA Games 2025'!$A$2:$A$1232,"&lt;="&amp;$A81)</f>
        <v>8</v>
      </c>
      <c r="AE81" s="5">
        <f>COUNTIFS('NBA Games 2025'!$N$2:$N$1232,AE$2,'NBA Games 2025'!$A$2:$A$1232,"&lt;="&amp;$A81)</f>
        <v>13</v>
      </c>
    </row>
    <row r="82" spans="1:31" x14ac:dyDescent="0.35">
      <c r="A82" s="7">
        <v>45670</v>
      </c>
      <c r="B82" s="5">
        <f>COUNTIFS('NBA Games 2025'!$N$2:$N$1232,B$2,'NBA Games 2025'!$A$2:$A$1232,"&lt;="&amp;$A82)</f>
        <v>33</v>
      </c>
      <c r="C82" s="5">
        <f>COUNTIFS('NBA Games 2025'!$N$2:$N$1232,C$2,'NBA Games 2025'!$A$2:$A$1232,"&lt;="&amp;$A82)</f>
        <v>25</v>
      </c>
      <c r="D82" s="5">
        <f>COUNTIFS('NBA Games 2025'!$N$2:$N$1232,D$2,'NBA Games 2025'!$A$2:$A$1232,"&lt;="&amp;$A82)</f>
        <v>23</v>
      </c>
      <c r="E82" s="5">
        <f>COUNTIFS('NBA Games 2025'!$N$2:$N$1232,E$2,'NBA Games 2025'!$A$2:$A$1232,"&lt;="&amp;$A82)</f>
        <v>32</v>
      </c>
      <c r="F82" s="5">
        <f>COUNTIFS('NBA Games 2025'!$N$2:$N$1232,F$2,'NBA Games 2025'!$A$2:$A$1232,"&lt;="&amp;$A82)</f>
        <v>19</v>
      </c>
      <c r="G82" s="5">
        <f>COUNTIFS('NBA Games 2025'!$N$2:$N$1232,G$2,'NBA Games 2025'!$A$2:$A$1232,"&lt;="&amp;$A82)</f>
        <v>18</v>
      </c>
      <c r="H82" s="5">
        <f>COUNTIFS('NBA Games 2025'!$N$2:$N$1232,H$2,'NBA Games 2025'!$A$2:$A$1232,"&lt;="&amp;$A82)</f>
        <v>22</v>
      </c>
      <c r="I82" s="5">
        <f>COUNTIFS('NBA Games 2025'!$N$2:$N$1232,I$2,'NBA Games 2025'!$A$2:$A$1232,"&lt;="&amp;$A82)</f>
        <v>28</v>
      </c>
      <c r="J82" s="5">
        <f>COUNTIFS('NBA Games 2025'!$N$2:$N$1232,J$2,'NBA Games 2025'!$A$2:$A$1232,"&lt;="&amp;$A82)</f>
        <v>26</v>
      </c>
      <c r="K82" s="5">
        <f>COUNTIFS('NBA Games 2025'!$N$2:$N$1232,K$2,'NBA Games 2025'!$A$2:$A$1232,"&lt;="&amp;$A82)</f>
        <v>20</v>
      </c>
      <c r="L82" s="5">
        <f>COUNTIFS('NBA Games 2025'!$N$2:$N$1232,L$2,'NBA Games 2025'!$A$2:$A$1232,"&lt;="&amp;$A82)</f>
        <v>21</v>
      </c>
      <c r="M82" s="5">
        <f>COUNTIFS('NBA Games 2025'!$N$2:$N$1232,M$2,'NBA Games 2025'!$A$2:$A$1232,"&lt;="&amp;$A82)</f>
        <v>21</v>
      </c>
      <c r="N82" s="5">
        <f>COUNTIFS('NBA Games 2025'!$N$2:$N$1232,N$2,'NBA Games 2025'!$A$2:$A$1232,"&lt;="&amp;$A82)</f>
        <v>21</v>
      </c>
      <c r="O82" s="5">
        <f>COUNTIFS('NBA Games 2025'!$N$2:$N$1232,O$2,'NBA Games 2025'!$A$2:$A$1232,"&lt;="&amp;$A82)</f>
        <v>26</v>
      </c>
      <c r="P82" s="5">
        <f>COUNTIFS('NBA Games 2025'!$N$2:$N$1232,P$2,'NBA Games 2025'!$A$2:$A$1232,"&lt;="&amp;$A82)</f>
        <v>22</v>
      </c>
      <c r="Q82" s="5">
        <f>COUNTIFS('NBA Games 2025'!$N$2:$N$1232,Q$2,'NBA Games 2025'!$A$2:$A$1232,"&lt;="&amp;$A82)</f>
        <v>19</v>
      </c>
      <c r="R82" s="5">
        <f>COUNTIFS('NBA Games 2025'!$N$2:$N$1232,R$2,'NBA Games 2025'!$A$2:$A$1232,"&lt;="&amp;$A82)</f>
        <v>19</v>
      </c>
      <c r="S82" s="5">
        <f>COUNTIFS('NBA Games 2025'!$N$2:$N$1232,S$2,'NBA Games 2025'!$A$2:$A$1232,"&lt;="&amp;$A82)</f>
        <v>19</v>
      </c>
      <c r="T82" s="5">
        <f>COUNTIFS('NBA Games 2025'!$N$2:$N$1232,T$2,'NBA Games 2025'!$A$2:$A$1232,"&lt;="&amp;$A82)</f>
        <v>20</v>
      </c>
      <c r="U82" s="5">
        <f>COUNTIFS('NBA Games 2025'!$N$2:$N$1232,U$2,'NBA Games 2025'!$A$2:$A$1232,"&lt;="&amp;$A82)</f>
        <v>21</v>
      </c>
      <c r="V82" s="5">
        <f>COUNTIFS('NBA Games 2025'!$N$2:$N$1232,V$2,'NBA Games 2025'!$A$2:$A$1232,"&lt;="&amp;$A82)</f>
        <v>10</v>
      </c>
      <c r="W82" s="5">
        <f>COUNTIFS('NBA Games 2025'!$N$2:$N$1232,W$2,'NBA Games 2025'!$A$2:$A$1232,"&lt;="&amp;$A82)</f>
        <v>9</v>
      </c>
      <c r="X82" s="5">
        <f>COUNTIFS('NBA Games 2025'!$N$2:$N$1232,X$2,'NBA Games 2025'!$A$2:$A$1232,"&lt;="&amp;$A82)</f>
        <v>13</v>
      </c>
      <c r="Y82" s="5">
        <f>COUNTIFS('NBA Games 2025'!$N$2:$N$1232,Y$2,'NBA Games 2025'!$A$2:$A$1232,"&lt;="&amp;$A82)</f>
        <v>20</v>
      </c>
      <c r="Z82" s="5">
        <f>COUNTIFS('NBA Games 2025'!$N$2:$N$1232,Z$2,'NBA Games 2025'!$A$2:$A$1232,"&lt;="&amp;$A82)</f>
        <v>8</v>
      </c>
      <c r="AA82" s="5">
        <f>COUNTIFS('NBA Games 2025'!$N$2:$N$1232,AA$2,'NBA Games 2025'!$A$2:$A$1232,"&lt;="&amp;$A82)</f>
        <v>15</v>
      </c>
      <c r="AB82" s="5">
        <f>COUNTIFS('NBA Games 2025'!$N$2:$N$1232,AB$2,'NBA Games 2025'!$A$2:$A$1232,"&lt;="&amp;$A82)</f>
        <v>6</v>
      </c>
      <c r="AC82" s="5">
        <f>COUNTIFS('NBA Games 2025'!$N$2:$N$1232,AC$2,'NBA Games 2025'!$A$2:$A$1232,"&lt;="&amp;$A82)</f>
        <v>23</v>
      </c>
      <c r="AD82" s="5">
        <f>COUNTIFS('NBA Games 2025'!$N$2:$N$1232,AD$2,'NBA Games 2025'!$A$2:$A$1232,"&lt;="&amp;$A82)</f>
        <v>8</v>
      </c>
      <c r="AE82" s="5">
        <f>COUNTIFS('NBA Games 2025'!$N$2:$N$1232,AE$2,'NBA Games 2025'!$A$2:$A$1232,"&lt;="&amp;$A82)</f>
        <v>13</v>
      </c>
    </row>
    <row r="83" spans="1:31" x14ac:dyDescent="0.35">
      <c r="A83" s="7">
        <v>45671</v>
      </c>
      <c r="B83" s="5">
        <f>COUNTIFS('NBA Games 2025'!$N$2:$N$1232,B$2,'NBA Games 2025'!$A$2:$A$1232,"&lt;="&amp;$A83)</f>
        <v>34</v>
      </c>
      <c r="C83" s="5">
        <f>COUNTIFS('NBA Games 2025'!$N$2:$N$1232,C$2,'NBA Games 2025'!$A$2:$A$1232,"&lt;="&amp;$A83)</f>
        <v>25</v>
      </c>
      <c r="D83" s="5">
        <f>COUNTIFS('NBA Games 2025'!$N$2:$N$1232,D$2,'NBA Games 2025'!$A$2:$A$1232,"&lt;="&amp;$A83)</f>
        <v>24</v>
      </c>
      <c r="E83" s="5">
        <f>COUNTIFS('NBA Games 2025'!$N$2:$N$1232,E$2,'NBA Games 2025'!$A$2:$A$1232,"&lt;="&amp;$A83)</f>
        <v>33</v>
      </c>
      <c r="F83" s="5">
        <f>COUNTIFS('NBA Games 2025'!$N$2:$N$1232,F$2,'NBA Games 2025'!$A$2:$A$1232,"&lt;="&amp;$A83)</f>
        <v>20</v>
      </c>
      <c r="G83" s="5">
        <f>COUNTIFS('NBA Games 2025'!$N$2:$N$1232,G$2,'NBA Games 2025'!$A$2:$A$1232,"&lt;="&amp;$A83)</f>
        <v>18</v>
      </c>
      <c r="H83" s="5">
        <f>COUNTIFS('NBA Games 2025'!$N$2:$N$1232,H$2,'NBA Games 2025'!$A$2:$A$1232,"&lt;="&amp;$A83)</f>
        <v>22</v>
      </c>
      <c r="I83" s="5">
        <f>COUNTIFS('NBA Games 2025'!$N$2:$N$1232,I$2,'NBA Games 2025'!$A$2:$A$1232,"&lt;="&amp;$A83)</f>
        <v>28</v>
      </c>
      <c r="J83" s="5">
        <f>COUNTIFS('NBA Games 2025'!$N$2:$N$1232,J$2,'NBA Games 2025'!$A$2:$A$1232,"&lt;="&amp;$A83)</f>
        <v>26</v>
      </c>
      <c r="K83" s="5">
        <f>COUNTIFS('NBA Games 2025'!$N$2:$N$1232,K$2,'NBA Games 2025'!$A$2:$A$1232,"&lt;="&amp;$A83)</f>
        <v>20</v>
      </c>
      <c r="L83" s="5">
        <f>COUNTIFS('NBA Games 2025'!$N$2:$N$1232,L$2,'NBA Games 2025'!$A$2:$A$1232,"&lt;="&amp;$A83)</f>
        <v>22</v>
      </c>
      <c r="M83" s="5">
        <f>COUNTIFS('NBA Games 2025'!$N$2:$N$1232,M$2,'NBA Games 2025'!$A$2:$A$1232,"&lt;="&amp;$A83)</f>
        <v>21</v>
      </c>
      <c r="N83" s="5">
        <f>COUNTIFS('NBA Games 2025'!$N$2:$N$1232,N$2,'NBA Games 2025'!$A$2:$A$1232,"&lt;="&amp;$A83)</f>
        <v>21</v>
      </c>
      <c r="O83" s="5">
        <f>COUNTIFS('NBA Games 2025'!$N$2:$N$1232,O$2,'NBA Games 2025'!$A$2:$A$1232,"&lt;="&amp;$A83)</f>
        <v>26</v>
      </c>
      <c r="P83" s="5">
        <f>COUNTIFS('NBA Games 2025'!$N$2:$N$1232,P$2,'NBA Games 2025'!$A$2:$A$1232,"&lt;="&amp;$A83)</f>
        <v>22</v>
      </c>
      <c r="Q83" s="5">
        <f>COUNTIFS('NBA Games 2025'!$N$2:$N$1232,Q$2,'NBA Games 2025'!$A$2:$A$1232,"&lt;="&amp;$A83)</f>
        <v>19</v>
      </c>
      <c r="R83" s="5">
        <f>COUNTIFS('NBA Games 2025'!$N$2:$N$1232,R$2,'NBA Games 2025'!$A$2:$A$1232,"&lt;="&amp;$A83)</f>
        <v>19</v>
      </c>
      <c r="S83" s="5">
        <f>COUNTIFS('NBA Games 2025'!$N$2:$N$1232,S$2,'NBA Games 2025'!$A$2:$A$1232,"&lt;="&amp;$A83)</f>
        <v>19</v>
      </c>
      <c r="T83" s="5">
        <f>COUNTIFS('NBA Games 2025'!$N$2:$N$1232,T$2,'NBA Games 2025'!$A$2:$A$1232,"&lt;="&amp;$A83)</f>
        <v>20</v>
      </c>
      <c r="U83" s="5">
        <f>COUNTIFS('NBA Games 2025'!$N$2:$N$1232,U$2,'NBA Games 2025'!$A$2:$A$1232,"&lt;="&amp;$A83)</f>
        <v>21</v>
      </c>
      <c r="V83" s="5">
        <f>COUNTIFS('NBA Games 2025'!$N$2:$N$1232,V$2,'NBA Games 2025'!$A$2:$A$1232,"&lt;="&amp;$A83)</f>
        <v>10</v>
      </c>
      <c r="W83" s="5">
        <f>COUNTIFS('NBA Games 2025'!$N$2:$N$1232,W$2,'NBA Games 2025'!$A$2:$A$1232,"&lt;="&amp;$A83)</f>
        <v>9</v>
      </c>
      <c r="X83" s="5">
        <f>COUNTIFS('NBA Games 2025'!$N$2:$N$1232,X$2,'NBA Games 2025'!$A$2:$A$1232,"&lt;="&amp;$A83)</f>
        <v>13</v>
      </c>
      <c r="Y83" s="5">
        <f>COUNTIFS('NBA Games 2025'!$N$2:$N$1232,Y$2,'NBA Games 2025'!$A$2:$A$1232,"&lt;="&amp;$A83)</f>
        <v>20</v>
      </c>
      <c r="Z83" s="5">
        <f>COUNTIFS('NBA Games 2025'!$N$2:$N$1232,Z$2,'NBA Games 2025'!$A$2:$A$1232,"&lt;="&amp;$A83)</f>
        <v>9</v>
      </c>
      <c r="AA83" s="5">
        <f>COUNTIFS('NBA Games 2025'!$N$2:$N$1232,AA$2,'NBA Games 2025'!$A$2:$A$1232,"&lt;="&amp;$A83)</f>
        <v>15</v>
      </c>
      <c r="AB83" s="5">
        <f>COUNTIFS('NBA Games 2025'!$N$2:$N$1232,AB$2,'NBA Games 2025'!$A$2:$A$1232,"&lt;="&amp;$A83)</f>
        <v>6</v>
      </c>
      <c r="AC83" s="5">
        <f>COUNTIFS('NBA Games 2025'!$N$2:$N$1232,AC$2,'NBA Games 2025'!$A$2:$A$1232,"&lt;="&amp;$A83)</f>
        <v>23</v>
      </c>
      <c r="AD83" s="5">
        <f>COUNTIFS('NBA Games 2025'!$N$2:$N$1232,AD$2,'NBA Games 2025'!$A$2:$A$1232,"&lt;="&amp;$A83)</f>
        <v>8</v>
      </c>
      <c r="AE83" s="5">
        <f>COUNTIFS('NBA Games 2025'!$N$2:$N$1232,AE$2,'NBA Games 2025'!$A$2:$A$1232,"&lt;="&amp;$A83)</f>
        <v>14</v>
      </c>
    </row>
    <row r="84" spans="1:31" x14ac:dyDescent="0.35">
      <c r="A84" s="7">
        <v>45672</v>
      </c>
      <c r="B84" s="5">
        <f>COUNTIFS('NBA Games 2025'!$N$2:$N$1232,B$2,'NBA Games 2025'!$A$2:$A$1232,"&lt;="&amp;$A84)</f>
        <v>34</v>
      </c>
      <c r="C84" s="5">
        <f>COUNTIFS('NBA Games 2025'!$N$2:$N$1232,C$2,'NBA Games 2025'!$A$2:$A$1232,"&lt;="&amp;$A84)</f>
        <v>26</v>
      </c>
      <c r="D84" s="5">
        <f>COUNTIFS('NBA Games 2025'!$N$2:$N$1232,D$2,'NBA Games 2025'!$A$2:$A$1232,"&lt;="&amp;$A84)</f>
        <v>24</v>
      </c>
      <c r="E84" s="5">
        <f>COUNTIFS('NBA Games 2025'!$N$2:$N$1232,E$2,'NBA Games 2025'!$A$2:$A$1232,"&lt;="&amp;$A84)</f>
        <v>33</v>
      </c>
      <c r="F84" s="5">
        <f>COUNTIFS('NBA Games 2025'!$N$2:$N$1232,F$2,'NBA Games 2025'!$A$2:$A$1232,"&lt;="&amp;$A84)</f>
        <v>21</v>
      </c>
      <c r="G84" s="5">
        <f>COUNTIFS('NBA Games 2025'!$N$2:$N$1232,G$2,'NBA Games 2025'!$A$2:$A$1232,"&lt;="&amp;$A84)</f>
        <v>18</v>
      </c>
      <c r="H84" s="5">
        <f>COUNTIFS('NBA Games 2025'!$N$2:$N$1232,H$2,'NBA Games 2025'!$A$2:$A$1232,"&lt;="&amp;$A84)</f>
        <v>22</v>
      </c>
      <c r="I84" s="5">
        <f>COUNTIFS('NBA Games 2025'!$N$2:$N$1232,I$2,'NBA Games 2025'!$A$2:$A$1232,"&lt;="&amp;$A84)</f>
        <v>28</v>
      </c>
      <c r="J84" s="5">
        <f>COUNTIFS('NBA Games 2025'!$N$2:$N$1232,J$2,'NBA Games 2025'!$A$2:$A$1232,"&lt;="&amp;$A84)</f>
        <v>27</v>
      </c>
      <c r="K84" s="5">
        <f>COUNTIFS('NBA Games 2025'!$N$2:$N$1232,K$2,'NBA Games 2025'!$A$2:$A$1232,"&lt;="&amp;$A84)</f>
        <v>20</v>
      </c>
      <c r="L84" s="5">
        <f>COUNTIFS('NBA Games 2025'!$N$2:$N$1232,L$2,'NBA Games 2025'!$A$2:$A$1232,"&lt;="&amp;$A84)</f>
        <v>23</v>
      </c>
      <c r="M84" s="5">
        <f>COUNTIFS('NBA Games 2025'!$N$2:$N$1232,M$2,'NBA Games 2025'!$A$2:$A$1232,"&lt;="&amp;$A84)</f>
        <v>21</v>
      </c>
      <c r="N84" s="5">
        <f>COUNTIFS('NBA Games 2025'!$N$2:$N$1232,N$2,'NBA Games 2025'!$A$2:$A$1232,"&lt;="&amp;$A84)</f>
        <v>21</v>
      </c>
      <c r="O84" s="5">
        <f>COUNTIFS('NBA Games 2025'!$N$2:$N$1232,O$2,'NBA Games 2025'!$A$2:$A$1232,"&lt;="&amp;$A84)</f>
        <v>27</v>
      </c>
      <c r="P84" s="5">
        <f>COUNTIFS('NBA Games 2025'!$N$2:$N$1232,P$2,'NBA Games 2025'!$A$2:$A$1232,"&lt;="&amp;$A84)</f>
        <v>22</v>
      </c>
      <c r="Q84" s="5">
        <f>COUNTIFS('NBA Games 2025'!$N$2:$N$1232,Q$2,'NBA Games 2025'!$A$2:$A$1232,"&lt;="&amp;$A84)</f>
        <v>19</v>
      </c>
      <c r="R84" s="5">
        <f>COUNTIFS('NBA Games 2025'!$N$2:$N$1232,R$2,'NBA Games 2025'!$A$2:$A$1232,"&lt;="&amp;$A84)</f>
        <v>20</v>
      </c>
      <c r="S84" s="5">
        <f>COUNTIFS('NBA Games 2025'!$N$2:$N$1232,S$2,'NBA Games 2025'!$A$2:$A$1232,"&lt;="&amp;$A84)</f>
        <v>19</v>
      </c>
      <c r="T84" s="5">
        <f>COUNTIFS('NBA Games 2025'!$N$2:$N$1232,T$2,'NBA Games 2025'!$A$2:$A$1232,"&lt;="&amp;$A84)</f>
        <v>21</v>
      </c>
      <c r="U84" s="5">
        <f>COUNTIFS('NBA Games 2025'!$N$2:$N$1232,U$2,'NBA Games 2025'!$A$2:$A$1232,"&lt;="&amp;$A84)</f>
        <v>22</v>
      </c>
      <c r="V84" s="5">
        <f>COUNTIFS('NBA Games 2025'!$N$2:$N$1232,V$2,'NBA Games 2025'!$A$2:$A$1232,"&lt;="&amp;$A84)</f>
        <v>10</v>
      </c>
      <c r="W84" s="5">
        <f>COUNTIFS('NBA Games 2025'!$N$2:$N$1232,W$2,'NBA Games 2025'!$A$2:$A$1232,"&lt;="&amp;$A84)</f>
        <v>10</v>
      </c>
      <c r="X84" s="5">
        <f>COUNTIFS('NBA Games 2025'!$N$2:$N$1232,X$2,'NBA Games 2025'!$A$2:$A$1232,"&lt;="&amp;$A84)</f>
        <v>13</v>
      </c>
      <c r="Y84" s="5">
        <f>COUNTIFS('NBA Games 2025'!$N$2:$N$1232,Y$2,'NBA Games 2025'!$A$2:$A$1232,"&lt;="&amp;$A84)</f>
        <v>20</v>
      </c>
      <c r="Z84" s="5">
        <f>COUNTIFS('NBA Games 2025'!$N$2:$N$1232,Z$2,'NBA Games 2025'!$A$2:$A$1232,"&lt;="&amp;$A84)</f>
        <v>10</v>
      </c>
      <c r="AA84" s="5">
        <f>COUNTIFS('NBA Games 2025'!$N$2:$N$1232,AA$2,'NBA Games 2025'!$A$2:$A$1232,"&lt;="&amp;$A84)</f>
        <v>15</v>
      </c>
      <c r="AB84" s="5">
        <f>COUNTIFS('NBA Games 2025'!$N$2:$N$1232,AB$2,'NBA Games 2025'!$A$2:$A$1232,"&lt;="&amp;$A84)</f>
        <v>6</v>
      </c>
      <c r="AC84" s="5">
        <f>COUNTIFS('NBA Games 2025'!$N$2:$N$1232,AC$2,'NBA Games 2025'!$A$2:$A$1232,"&lt;="&amp;$A84)</f>
        <v>23</v>
      </c>
      <c r="AD84" s="5">
        <f>COUNTIFS('NBA Games 2025'!$N$2:$N$1232,AD$2,'NBA Games 2025'!$A$2:$A$1232,"&lt;="&amp;$A84)</f>
        <v>9</v>
      </c>
      <c r="AE84" s="5">
        <f>COUNTIFS('NBA Games 2025'!$N$2:$N$1232,AE$2,'NBA Games 2025'!$A$2:$A$1232,"&lt;="&amp;$A84)</f>
        <v>14</v>
      </c>
    </row>
    <row r="85" spans="1:31" x14ac:dyDescent="0.35">
      <c r="A85" s="7">
        <v>45673</v>
      </c>
      <c r="B85" s="5">
        <f>COUNTIFS('NBA Games 2025'!$N$2:$N$1232,B$2,'NBA Games 2025'!$A$2:$A$1232,"&lt;="&amp;$A85)</f>
        <v>34</v>
      </c>
      <c r="C85" s="5">
        <f>COUNTIFS('NBA Games 2025'!$N$2:$N$1232,C$2,'NBA Games 2025'!$A$2:$A$1232,"&lt;="&amp;$A85)</f>
        <v>26</v>
      </c>
      <c r="D85" s="5">
        <f>COUNTIFS('NBA Games 2025'!$N$2:$N$1232,D$2,'NBA Games 2025'!$A$2:$A$1232,"&lt;="&amp;$A85)</f>
        <v>24</v>
      </c>
      <c r="E85" s="5">
        <f>COUNTIFS('NBA Games 2025'!$N$2:$N$1232,E$2,'NBA Games 2025'!$A$2:$A$1232,"&lt;="&amp;$A85)</f>
        <v>34</v>
      </c>
      <c r="F85" s="5">
        <f>COUNTIFS('NBA Games 2025'!$N$2:$N$1232,F$2,'NBA Games 2025'!$A$2:$A$1232,"&lt;="&amp;$A85)</f>
        <v>21</v>
      </c>
      <c r="G85" s="5">
        <f>COUNTIFS('NBA Games 2025'!$N$2:$N$1232,G$2,'NBA Games 2025'!$A$2:$A$1232,"&lt;="&amp;$A85)</f>
        <v>18</v>
      </c>
      <c r="H85" s="5">
        <f>COUNTIFS('NBA Games 2025'!$N$2:$N$1232,H$2,'NBA Games 2025'!$A$2:$A$1232,"&lt;="&amp;$A85)</f>
        <v>23</v>
      </c>
      <c r="I85" s="5">
        <f>COUNTIFS('NBA Games 2025'!$N$2:$N$1232,I$2,'NBA Games 2025'!$A$2:$A$1232,"&lt;="&amp;$A85)</f>
        <v>28</v>
      </c>
      <c r="J85" s="5">
        <f>COUNTIFS('NBA Games 2025'!$N$2:$N$1232,J$2,'NBA Games 2025'!$A$2:$A$1232,"&lt;="&amp;$A85)</f>
        <v>27</v>
      </c>
      <c r="K85" s="5">
        <f>COUNTIFS('NBA Games 2025'!$N$2:$N$1232,K$2,'NBA Games 2025'!$A$2:$A$1232,"&lt;="&amp;$A85)</f>
        <v>21</v>
      </c>
      <c r="L85" s="5">
        <f>COUNTIFS('NBA Games 2025'!$N$2:$N$1232,L$2,'NBA Games 2025'!$A$2:$A$1232,"&lt;="&amp;$A85)</f>
        <v>23</v>
      </c>
      <c r="M85" s="5">
        <f>COUNTIFS('NBA Games 2025'!$N$2:$N$1232,M$2,'NBA Games 2025'!$A$2:$A$1232,"&lt;="&amp;$A85)</f>
        <v>21</v>
      </c>
      <c r="N85" s="5">
        <f>COUNTIFS('NBA Games 2025'!$N$2:$N$1232,N$2,'NBA Games 2025'!$A$2:$A$1232,"&lt;="&amp;$A85)</f>
        <v>21</v>
      </c>
      <c r="O85" s="5">
        <f>COUNTIFS('NBA Games 2025'!$N$2:$N$1232,O$2,'NBA Games 2025'!$A$2:$A$1232,"&lt;="&amp;$A85)</f>
        <v>27</v>
      </c>
      <c r="P85" s="5">
        <f>COUNTIFS('NBA Games 2025'!$N$2:$N$1232,P$2,'NBA Games 2025'!$A$2:$A$1232,"&lt;="&amp;$A85)</f>
        <v>22</v>
      </c>
      <c r="Q85" s="5">
        <f>COUNTIFS('NBA Games 2025'!$N$2:$N$1232,Q$2,'NBA Games 2025'!$A$2:$A$1232,"&lt;="&amp;$A85)</f>
        <v>19</v>
      </c>
      <c r="R85" s="5">
        <f>COUNTIFS('NBA Games 2025'!$N$2:$N$1232,R$2,'NBA Games 2025'!$A$2:$A$1232,"&lt;="&amp;$A85)</f>
        <v>20</v>
      </c>
      <c r="S85" s="5">
        <f>COUNTIFS('NBA Games 2025'!$N$2:$N$1232,S$2,'NBA Games 2025'!$A$2:$A$1232,"&lt;="&amp;$A85)</f>
        <v>20</v>
      </c>
      <c r="T85" s="5">
        <f>COUNTIFS('NBA Games 2025'!$N$2:$N$1232,T$2,'NBA Games 2025'!$A$2:$A$1232,"&lt;="&amp;$A85)</f>
        <v>21</v>
      </c>
      <c r="U85" s="5">
        <f>COUNTIFS('NBA Games 2025'!$N$2:$N$1232,U$2,'NBA Games 2025'!$A$2:$A$1232,"&lt;="&amp;$A85)</f>
        <v>23</v>
      </c>
      <c r="V85" s="5">
        <f>COUNTIFS('NBA Games 2025'!$N$2:$N$1232,V$2,'NBA Games 2025'!$A$2:$A$1232,"&lt;="&amp;$A85)</f>
        <v>10</v>
      </c>
      <c r="W85" s="5">
        <f>COUNTIFS('NBA Games 2025'!$N$2:$N$1232,W$2,'NBA Games 2025'!$A$2:$A$1232,"&lt;="&amp;$A85)</f>
        <v>10</v>
      </c>
      <c r="X85" s="5">
        <f>COUNTIFS('NBA Games 2025'!$N$2:$N$1232,X$2,'NBA Games 2025'!$A$2:$A$1232,"&lt;="&amp;$A85)</f>
        <v>13</v>
      </c>
      <c r="Y85" s="5">
        <f>COUNTIFS('NBA Games 2025'!$N$2:$N$1232,Y$2,'NBA Games 2025'!$A$2:$A$1232,"&lt;="&amp;$A85)</f>
        <v>20</v>
      </c>
      <c r="Z85" s="5">
        <f>COUNTIFS('NBA Games 2025'!$N$2:$N$1232,Z$2,'NBA Games 2025'!$A$2:$A$1232,"&lt;="&amp;$A85)</f>
        <v>10</v>
      </c>
      <c r="AA85" s="5">
        <f>COUNTIFS('NBA Games 2025'!$N$2:$N$1232,AA$2,'NBA Games 2025'!$A$2:$A$1232,"&lt;="&amp;$A85)</f>
        <v>15</v>
      </c>
      <c r="AB85" s="5">
        <f>COUNTIFS('NBA Games 2025'!$N$2:$N$1232,AB$2,'NBA Games 2025'!$A$2:$A$1232,"&lt;="&amp;$A85)</f>
        <v>6</v>
      </c>
      <c r="AC85" s="5">
        <f>COUNTIFS('NBA Games 2025'!$N$2:$N$1232,AC$2,'NBA Games 2025'!$A$2:$A$1232,"&lt;="&amp;$A85)</f>
        <v>23</v>
      </c>
      <c r="AD85" s="5">
        <f>COUNTIFS('NBA Games 2025'!$N$2:$N$1232,AD$2,'NBA Games 2025'!$A$2:$A$1232,"&lt;="&amp;$A85)</f>
        <v>9</v>
      </c>
      <c r="AE85" s="5">
        <f>COUNTIFS('NBA Games 2025'!$N$2:$N$1232,AE$2,'NBA Games 2025'!$A$2:$A$1232,"&lt;="&amp;$A85)</f>
        <v>14</v>
      </c>
    </row>
    <row r="86" spans="1:31" x14ac:dyDescent="0.35">
      <c r="A86" s="7">
        <v>45674</v>
      </c>
      <c r="B86" s="5">
        <f>COUNTIFS('NBA Games 2025'!$N$2:$N$1232,B$2,'NBA Games 2025'!$A$2:$A$1232,"&lt;="&amp;$A86)</f>
        <v>34</v>
      </c>
      <c r="C86" s="5">
        <f>COUNTIFS('NBA Games 2025'!$N$2:$N$1232,C$2,'NBA Games 2025'!$A$2:$A$1232,"&lt;="&amp;$A86)</f>
        <v>27</v>
      </c>
      <c r="D86" s="5">
        <f>COUNTIFS('NBA Games 2025'!$N$2:$N$1232,D$2,'NBA Games 2025'!$A$2:$A$1232,"&lt;="&amp;$A86)</f>
        <v>25</v>
      </c>
      <c r="E86" s="5">
        <f>COUNTIFS('NBA Games 2025'!$N$2:$N$1232,E$2,'NBA Games 2025'!$A$2:$A$1232,"&lt;="&amp;$A86)</f>
        <v>34</v>
      </c>
      <c r="F86" s="5">
        <f>COUNTIFS('NBA Games 2025'!$N$2:$N$1232,F$2,'NBA Games 2025'!$A$2:$A$1232,"&lt;="&amp;$A86)</f>
        <v>21</v>
      </c>
      <c r="G86" s="5">
        <f>COUNTIFS('NBA Games 2025'!$N$2:$N$1232,G$2,'NBA Games 2025'!$A$2:$A$1232,"&lt;="&amp;$A86)</f>
        <v>18</v>
      </c>
      <c r="H86" s="5">
        <f>COUNTIFS('NBA Games 2025'!$N$2:$N$1232,H$2,'NBA Games 2025'!$A$2:$A$1232,"&lt;="&amp;$A86)</f>
        <v>23</v>
      </c>
      <c r="I86" s="5">
        <f>COUNTIFS('NBA Games 2025'!$N$2:$N$1232,I$2,'NBA Games 2025'!$A$2:$A$1232,"&lt;="&amp;$A86)</f>
        <v>29</v>
      </c>
      <c r="J86" s="5">
        <f>COUNTIFS('NBA Games 2025'!$N$2:$N$1232,J$2,'NBA Games 2025'!$A$2:$A$1232,"&lt;="&amp;$A86)</f>
        <v>27</v>
      </c>
      <c r="K86" s="5">
        <f>COUNTIFS('NBA Games 2025'!$N$2:$N$1232,K$2,'NBA Games 2025'!$A$2:$A$1232,"&lt;="&amp;$A86)</f>
        <v>21</v>
      </c>
      <c r="L86" s="5">
        <f>COUNTIFS('NBA Games 2025'!$N$2:$N$1232,L$2,'NBA Games 2025'!$A$2:$A$1232,"&lt;="&amp;$A86)</f>
        <v>24</v>
      </c>
      <c r="M86" s="5">
        <f>COUNTIFS('NBA Games 2025'!$N$2:$N$1232,M$2,'NBA Games 2025'!$A$2:$A$1232,"&lt;="&amp;$A86)</f>
        <v>21</v>
      </c>
      <c r="N86" s="5">
        <f>COUNTIFS('NBA Games 2025'!$N$2:$N$1232,N$2,'NBA Games 2025'!$A$2:$A$1232,"&lt;="&amp;$A86)</f>
        <v>22</v>
      </c>
      <c r="O86" s="5">
        <f>COUNTIFS('NBA Games 2025'!$N$2:$N$1232,O$2,'NBA Games 2025'!$A$2:$A$1232,"&lt;="&amp;$A86)</f>
        <v>27</v>
      </c>
      <c r="P86" s="5">
        <f>COUNTIFS('NBA Games 2025'!$N$2:$N$1232,P$2,'NBA Games 2025'!$A$2:$A$1232,"&lt;="&amp;$A86)</f>
        <v>23</v>
      </c>
      <c r="Q86" s="5">
        <f>COUNTIFS('NBA Games 2025'!$N$2:$N$1232,Q$2,'NBA Games 2025'!$A$2:$A$1232,"&lt;="&amp;$A86)</f>
        <v>19</v>
      </c>
      <c r="R86" s="5">
        <f>COUNTIFS('NBA Games 2025'!$N$2:$N$1232,R$2,'NBA Games 2025'!$A$2:$A$1232,"&lt;="&amp;$A86)</f>
        <v>20</v>
      </c>
      <c r="S86" s="5">
        <f>COUNTIFS('NBA Games 2025'!$N$2:$N$1232,S$2,'NBA Games 2025'!$A$2:$A$1232,"&lt;="&amp;$A86)</f>
        <v>20</v>
      </c>
      <c r="T86" s="5">
        <f>COUNTIFS('NBA Games 2025'!$N$2:$N$1232,T$2,'NBA Games 2025'!$A$2:$A$1232,"&lt;="&amp;$A86)</f>
        <v>22</v>
      </c>
      <c r="U86" s="5">
        <f>COUNTIFS('NBA Games 2025'!$N$2:$N$1232,U$2,'NBA Games 2025'!$A$2:$A$1232,"&lt;="&amp;$A86)</f>
        <v>23</v>
      </c>
      <c r="V86" s="5">
        <f>COUNTIFS('NBA Games 2025'!$N$2:$N$1232,V$2,'NBA Games 2025'!$A$2:$A$1232,"&lt;="&amp;$A86)</f>
        <v>10</v>
      </c>
      <c r="W86" s="5">
        <f>COUNTIFS('NBA Games 2025'!$N$2:$N$1232,W$2,'NBA Games 2025'!$A$2:$A$1232,"&lt;="&amp;$A86)</f>
        <v>10</v>
      </c>
      <c r="X86" s="5">
        <f>COUNTIFS('NBA Games 2025'!$N$2:$N$1232,X$2,'NBA Games 2025'!$A$2:$A$1232,"&lt;="&amp;$A86)</f>
        <v>13</v>
      </c>
      <c r="Y86" s="5">
        <f>COUNTIFS('NBA Games 2025'!$N$2:$N$1232,Y$2,'NBA Games 2025'!$A$2:$A$1232,"&lt;="&amp;$A86)</f>
        <v>20</v>
      </c>
      <c r="Z86" s="5">
        <f>COUNTIFS('NBA Games 2025'!$N$2:$N$1232,Z$2,'NBA Games 2025'!$A$2:$A$1232,"&lt;="&amp;$A86)</f>
        <v>11</v>
      </c>
      <c r="AA86" s="5">
        <f>COUNTIFS('NBA Games 2025'!$N$2:$N$1232,AA$2,'NBA Games 2025'!$A$2:$A$1232,"&lt;="&amp;$A86)</f>
        <v>15</v>
      </c>
      <c r="AB86" s="5">
        <f>COUNTIFS('NBA Games 2025'!$N$2:$N$1232,AB$2,'NBA Games 2025'!$A$2:$A$1232,"&lt;="&amp;$A86)</f>
        <v>6</v>
      </c>
      <c r="AC86" s="5">
        <f>COUNTIFS('NBA Games 2025'!$N$2:$N$1232,AC$2,'NBA Games 2025'!$A$2:$A$1232,"&lt;="&amp;$A86)</f>
        <v>23</v>
      </c>
      <c r="AD86" s="5">
        <f>COUNTIFS('NBA Games 2025'!$N$2:$N$1232,AD$2,'NBA Games 2025'!$A$2:$A$1232,"&lt;="&amp;$A86)</f>
        <v>10</v>
      </c>
      <c r="AE86" s="5">
        <f>COUNTIFS('NBA Games 2025'!$N$2:$N$1232,AE$2,'NBA Games 2025'!$A$2:$A$1232,"&lt;="&amp;$A86)</f>
        <v>14</v>
      </c>
    </row>
    <row r="87" spans="1:31" x14ac:dyDescent="0.35">
      <c r="A87" s="7">
        <v>45675</v>
      </c>
      <c r="B87" s="5">
        <f>COUNTIFS('NBA Games 2025'!$N$2:$N$1232,B$2,'NBA Games 2025'!$A$2:$A$1232,"&lt;="&amp;$A87)</f>
        <v>35</v>
      </c>
      <c r="C87" s="5">
        <f>COUNTIFS('NBA Games 2025'!$N$2:$N$1232,C$2,'NBA Games 2025'!$A$2:$A$1232,"&lt;="&amp;$A87)</f>
        <v>27</v>
      </c>
      <c r="D87" s="5">
        <f>COUNTIFS('NBA Games 2025'!$N$2:$N$1232,D$2,'NBA Games 2025'!$A$2:$A$1232,"&lt;="&amp;$A87)</f>
        <v>25</v>
      </c>
      <c r="E87" s="5">
        <f>COUNTIFS('NBA Games 2025'!$N$2:$N$1232,E$2,'NBA Games 2025'!$A$2:$A$1232,"&lt;="&amp;$A87)</f>
        <v>34</v>
      </c>
      <c r="F87" s="5">
        <f>COUNTIFS('NBA Games 2025'!$N$2:$N$1232,F$2,'NBA Games 2025'!$A$2:$A$1232,"&lt;="&amp;$A87)</f>
        <v>22</v>
      </c>
      <c r="G87" s="5">
        <f>COUNTIFS('NBA Games 2025'!$N$2:$N$1232,G$2,'NBA Games 2025'!$A$2:$A$1232,"&lt;="&amp;$A87)</f>
        <v>18</v>
      </c>
      <c r="H87" s="5">
        <f>COUNTIFS('NBA Games 2025'!$N$2:$N$1232,H$2,'NBA Games 2025'!$A$2:$A$1232,"&lt;="&amp;$A87)</f>
        <v>24</v>
      </c>
      <c r="I87" s="5">
        <f>COUNTIFS('NBA Games 2025'!$N$2:$N$1232,I$2,'NBA Games 2025'!$A$2:$A$1232,"&lt;="&amp;$A87)</f>
        <v>29</v>
      </c>
      <c r="J87" s="5">
        <f>COUNTIFS('NBA Games 2025'!$N$2:$N$1232,J$2,'NBA Games 2025'!$A$2:$A$1232,"&lt;="&amp;$A87)</f>
        <v>27</v>
      </c>
      <c r="K87" s="5">
        <f>COUNTIFS('NBA Games 2025'!$N$2:$N$1232,K$2,'NBA Games 2025'!$A$2:$A$1232,"&lt;="&amp;$A87)</f>
        <v>21</v>
      </c>
      <c r="L87" s="5">
        <f>COUNTIFS('NBA Games 2025'!$N$2:$N$1232,L$2,'NBA Games 2025'!$A$2:$A$1232,"&lt;="&amp;$A87)</f>
        <v>24</v>
      </c>
      <c r="M87" s="5">
        <f>COUNTIFS('NBA Games 2025'!$N$2:$N$1232,M$2,'NBA Games 2025'!$A$2:$A$1232,"&lt;="&amp;$A87)</f>
        <v>21</v>
      </c>
      <c r="N87" s="5">
        <f>COUNTIFS('NBA Games 2025'!$N$2:$N$1232,N$2,'NBA Games 2025'!$A$2:$A$1232,"&lt;="&amp;$A87)</f>
        <v>22</v>
      </c>
      <c r="O87" s="5">
        <f>COUNTIFS('NBA Games 2025'!$N$2:$N$1232,O$2,'NBA Games 2025'!$A$2:$A$1232,"&lt;="&amp;$A87)</f>
        <v>28</v>
      </c>
      <c r="P87" s="5">
        <f>COUNTIFS('NBA Games 2025'!$N$2:$N$1232,P$2,'NBA Games 2025'!$A$2:$A$1232,"&lt;="&amp;$A87)</f>
        <v>23</v>
      </c>
      <c r="Q87" s="5">
        <f>COUNTIFS('NBA Games 2025'!$N$2:$N$1232,Q$2,'NBA Games 2025'!$A$2:$A$1232,"&lt;="&amp;$A87)</f>
        <v>19</v>
      </c>
      <c r="R87" s="5">
        <f>COUNTIFS('NBA Games 2025'!$N$2:$N$1232,R$2,'NBA Games 2025'!$A$2:$A$1232,"&lt;="&amp;$A87)</f>
        <v>21</v>
      </c>
      <c r="S87" s="5">
        <f>COUNTIFS('NBA Games 2025'!$N$2:$N$1232,S$2,'NBA Games 2025'!$A$2:$A$1232,"&lt;="&amp;$A87)</f>
        <v>21</v>
      </c>
      <c r="T87" s="5">
        <f>COUNTIFS('NBA Games 2025'!$N$2:$N$1232,T$2,'NBA Games 2025'!$A$2:$A$1232,"&lt;="&amp;$A87)</f>
        <v>22</v>
      </c>
      <c r="U87" s="5">
        <f>COUNTIFS('NBA Games 2025'!$N$2:$N$1232,U$2,'NBA Games 2025'!$A$2:$A$1232,"&lt;="&amp;$A87)</f>
        <v>23</v>
      </c>
      <c r="V87" s="5">
        <f>COUNTIFS('NBA Games 2025'!$N$2:$N$1232,V$2,'NBA Games 2025'!$A$2:$A$1232,"&lt;="&amp;$A87)</f>
        <v>10</v>
      </c>
      <c r="W87" s="5">
        <f>COUNTIFS('NBA Games 2025'!$N$2:$N$1232,W$2,'NBA Games 2025'!$A$2:$A$1232,"&lt;="&amp;$A87)</f>
        <v>10</v>
      </c>
      <c r="X87" s="5">
        <f>COUNTIFS('NBA Games 2025'!$N$2:$N$1232,X$2,'NBA Games 2025'!$A$2:$A$1232,"&lt;="&amp;$A87)</f>
        <v>13</v>
      </c>
      <c r="Y87" s="5">
        <f>COUNTIFS('NBA Games 2025'!$N$2:$N$1232,Y$2,'NBA Games 2025'!$A$2:$A$1232,"&lt;="&amp;$A87)</f>
        <v>20</v>
      </c>
      <c r="Z87" s="5">
        <f>COUNTIFS('NBA Games 2025'!$N$2:$N$1232,Z$2,'NBA Games 2025'!$A$2:$A$1232,"&lt;="&amp;$A87)</f>
        <v>11</v>
      </c>
      <c r="AA87" s="5">
        <f>COUNTIFS('NBA Games 2025'!$N$2:$N$1232,AA$2,'NBA Games 2025'!$A$2:$A$1232,"&lt;="&amp;$A87)</f>
        <v>15</v>
      </c>
      <c r="AB87" s="5">
        <f>COUNTIFS('NBA Games 2025'!$N$2:$N$1232,AB$2,'NBA Games 2025'!$A$2:$A$1232,"&lt;="&amp;$A87)</f>
        <v>6</v>
      </c>
      <c r="AC87" s="5">
        <f>COUNTIFS('NBA Games 2025'!$N$2:$N$1232,AC$2,'NBA Games 2025'!$A$2:$A$1232,"&lt;="&amp;$A87)</f>
        <v>23</v>
      </c>
      <c r="AD87" s="5">
        <f>COUNTIFS('NBA Games 2025'!$N$2:$N$1232,AD$2,'NBA Games 2025'!$A$2:$A$1232,"&lt;="&amp;$A87)</f>
        <v>10</v>
      </c>
      <c r="AE87" s="5">
        <f>COUNTIFS('NBA Games 2025'!$N$2:$N$1232,AE$2,'NBA Games 2025'!$A$2:$A$1232,"&lt;="&amp;$A87)</f>
        <v>14</v>
      </c>
    </row>
    <row r="88" spans="1:31" x14ac:dyDescent="0.35">
      <c r="A88" s="7">
        <v>45676</v>
      </c>
      <c r="B88" s="5">
        <f>COUNTIFS('NBA Games 2025'!$N$2:$N$1232,B$2,'NBA Games 2025'!$A$2:$A$1232,"&lt;="&amp;$A88)</f>
        <v>35</v>
      </c>
      <c r="C88" s="5">
        <f>COUNTIFS('NBA Games 2025'!$N$2:$N$1232,C$2,'NBA Games 2025'!$A$2:$A$1232,"&lt;="&amp;$A88)</f>
        <v>27</v>
      </c>
      <c r="D88" s="5">
        <f>COUNTIFS('NBA Games 2025'!$N$2:$N$1232,D$2,'NBA Games 2025'!$A$2:$A$1232,"&lt;="&amp;$A88)</f>
        <v>26</v>
      </c>
      <c r="E88" s="5">
        <f>COUNTIFS('NBA Games 2025'!$N$2:$N$1232,E$2,'NBA Games 2025'!$A$2:$A$1232,"&lt;="&amp;$A88)</f>
        <v>35</v>
      </c>
      <c r="F88" s="5">
        <f>COUNTIFS('NBA Games 2025'!$N$2:$N$1232,F$2,'NBA Games 2025'!$A$2:$A$1232,"&lt;="&amp;$A88)</f>
        <v>22</v>
      </c>
      <c r="G88" s="5">
        <f>COUNTIFS('NBA Games 2025'!$N$2:$N$1232,G$2,'NBA Games 2025'!$A$2:$A$1232,"&lt;="&amp;$A88)</f>
        <v>18</v>
      </c>
      <c r="H88" s="5">
        <f>COUNTIFS('NBA Games 2025'!$N$2:$N$1232,H$2,'NBA Games 2025'!$A$2:$A$1232,"&lt;="&amp;$A88)</f>
        <v>24</v>
      </c>
      <c r="I88" s="5">
        <f>COUNTIFS('NBA Games 2025'!$N$2:$N$1232,I$2,'NBA Games 2025'!$A$2:$A$1232,"&lt;="&amp;$A88)</f>
        <v>29</v>
      </c>
      <c r="J88" s="5">
        <f>COUNTIFS('NBA Games 2025'!$N$2:$N$1232,J$2,'NBA Games 2025'!$A$2:$A$1232,"&lt;="&amp;$A88)</f>
        <v>27</v>
      </c>
      <c r="K88" s="5">
        <f>COUNTIFS('NBA Games 2025'!$N$2:$N$1232,K$2,'NBA Games 2025'!$A$2:$A$1232,"&lt;="&amp;$A88)</f>
        <v>22</v>
      </c>
      <c r="L88" s="5">
        <f>COUNTIFS('NBA Games 2025'!$N$2:$N$1232,L$2,'NBA Games 2025'!$A$2:$A$1232,"&lt;="&amp;$A88)</f>
        <v>25</v>
      </c>
      <c r="M88" s="5">
        <f>COUNTIFS('NBA Games 2025'!$N$2:$N$1232,M$2,'NBA Games 2025'!$A$2:$A$1232,"&lt;="&amp;$A88)</f>
        <v>21</v>
      </c>
      <c r="N88" s="5">
        <f>COUNTIFS('NBA Games 2025'!$N$2:$N$1232,N$2,'NBA Games 2025'!$A$2:$A$1232,"&lt;="&amp;$A88)</f>
        <v>22</v>
      </c>
      <c r="O88" s="5">
        <f>COUNTIFS('NBA Games 2025'!$N$2:$N$1232,O$2,'NBA Games 2025'!$A$2:$A$1232,"&lt;="&amp;$A88)</f>
        <v>28</v>
      </c>
      <c r="P88" s="5">
        <f>COUNTIFS('NBA Games 2025'!$N$2:$N$1232,P$2,'NBA Games 2025'!$A$2:$A$1232,"&lt;="&amp;$A88)</f>
        <v>23</v>
      </c>
      <c r="Q88" s="5">
        <f>COUNTIFS('NBA Games 2025'!$N$2:$N$1232,Q$2,'NBA Games 2025'!$A$2:$A$1232,"&lt;="&amp;$A88)</f>
        <v>19</v>
      </c>
      <c r="R88" s="5">
        <f>COUNTIFS('NBA Games 2025'!$N$2:$N$1232,R$2,'NBA Games 2025'!$A$2:$A$1232,"&lt;="&amp;$A88)</f>
        <v>21</v>
      </c>
      <c r="S88" s="5">
        <f>COUNTIFS('NBA Games 2025'!$N$2:$N$1232,S$2,'NBA Games 2025'!$A$2:$A$1232,"&lt;="&amp;$A88)</f>
        <v>21</v>
      </c>
      <c r="T88" s="5">
        <f>COUNTIFS('NBA Games 2025'!$N$2:$N$1232,T$2,'NBA Games 2025'!$A$2:$A$1232,"&lt;="&amp;$A88)</f>
        <v>22</v>
      </c>
      <c r="U88" s="5">
        <f>COUNTIFS('NBA Games 2025'!$N$2:$N$1232,U$2,'NBA Games 2025'!$A$2:$A$1232,"&lt;="&amp;$A88)</f>
        <v>24</v>
      </c>
      <c r="V88" s="5">
        <f>COUNTIFS('NBA Games 2025'!$N$2:$N$1232,V$2,'NBA Games 2025'!$A$2:$A$1232,"&lt;="&amp;$A88)</f>
        <v>10</v>
      </c>
      <c r="W88" s="5">
        <f>COUNTIFS('NBA Games 2025'!$N$2:$N$1232,W$2,'NBA Games 2025'!$A$2:$A$1232,"&lt;="&amp;$A88)</f>
        <v>10</v>
      </c>
      <c r="X88" s="5">
        <f>COUNTIFS('NBA Games 2025'!$N$2:$N$1232,X$2,'NBA Games 2025'!$A$2:$A$1232,"&lt;="&amp;$A88)</f>
        <v>14</v>
      </c>
      <c r="Y88" s="5">
        <f>COUNTIFS('NBA Games 2025'!$N$2:$N$1232,Y$2,'NBA Games 2025'!$A$2:$A$1232,"&lt;="&amp;$A88)</f>
        <v>21</v>
      </c>
      <c r="Z88" s="5">
        <f>COUNTIFS('NBA Games 2025'!$N$2:$N$1232,Z$2,'NBA Games 2025'!$A$2:$A$1232,"&lt;="&amp;$A88)</f>
        <v>11</v>
      </c>
      <c r="AA88" s="5">
        <f>COUNTIFS('NBA Games 2025'!$N$2:$N$1232,AA$2,'NBA Games 2025'!$A$2:$A$1232,"&lt;="&amp;$A88)</f>
        <v>15</v>
      </c>
      <c r="AB88" s="5">
        <f>COUNTIFS('NBA Games 2025'!$N$2:$N$1232,AB$2,'NBA Games 2025'!$A$2:$A$1232,"&lt;="&amp;$A88)</f>
        <v>6</v>
      </c>
      <c r="AC88" s="5">
        <f>COUNTIFS('NBA Games 2025'!$N$2:$N$1232,AC$2,'NBA Games 2025'!$A$2:$A$1232,"&lt;="&amp;$A88)</f>
        <v>23</v>
      </c>
      <c r="AD88" s="5">
        <f>COUNTIFS('NBA Games 2025'!$N$2:$N$1232,AD$2,'NBA Games 2025'!$A$2:$A$1232,"&lt;="&amp;$A88)</f>
        <v>10</v>
      </c>
      <c r="AE88" s="5">
        <f>COUNTIFS('NBA Games 2025'!$N$2:$N$1232,AE$2,'NBA Games 2025'!$A$2:$A$1232,"&lt;="&amp;$A88)</f>
        <v>14</v>
      </c>
    </row>
    <row r="89" spans="1:31" x14ac:dyDescent="0.35">
      <c r="A89" s="7">
        <v>45677</v>
      </c>
      <c r="B89" s="5">
        <f>COUNTIFS('NBA Games 2025'!$N$2:$N$1232,B$2,'NBA Games 2025'!$A$2:$A$1232,"&lt;="&amp;$A89)</f>
        <v>36</v>
      </c>
      <c r="C89" s="5">
        <f>COUNTIFS('NBA Games 2025'!$N$2:$N$1232,C$2,'NBA Games 2025'!$A$2:$A$1232,"&lt;="&amp;$A89)</f>
        <v>28</v>
      </c>
      <c r="D89" s="5">
        <f>COUNTIFS('NBA Games 2025'!$N$2:$N$1232,D$2,'NBA Games 2025'!$A$2:$A$1232,"&lt;="&amp;$A89)</f>
        <v>26</v>
      </c>
      <c r="E89" s="5">
        <f>COUNTIFS('NBA Games 2025'!$N$2:$N$1232,E$2,'NBA Games 2025'!$A$2:$A$1232,"&lt;="&amp;$A89)</f>
        <v>35</v>
      </c>
      <c r="F89" s="5">
        <f>COUNTIFS('NBA Games 2025'!$N$2:$N$1232,F$2,'NBA Games 2025'!$A$2:$A$1232,"&lt;="&amp;$A89)</f>
        <v>22</v>
      </c>
      <c r="G89" s="5">
        <f>COUNTIFS('NBA Games 2025'!$N$2:$N$1232,G$2,'NBA Games 2025'!$A$2:$A$1232,"&lt;="&amp;$A89)</f>
        <v>19</v>
      </c>
      <c r="H89" s="5">
        <f>COUNTIFS('NBA Games 2025'!$N$2:$N$1232,H$2,'NBA Games 2025'!$A$2:$A$1232,"&lt;="&amp;$A89)</f>
        <v>24</v>
      </c>
      <c r="I89" s="5">
        <f>COUNTIFS('NBA Games 2025'!$N$2:$N$1232,I$2,'NBA Games 2025'!$A$2:$A$1232,"&lt;="&amp;$A89)</f>
        <v>30</v>
      </c>
      <c r="J89" s="5">
        <f>COUNTIFS('NBA Games 2025'!$N$2:$N$1232,J$2,'NBA Games 2025'!$A$2:$A$1232,"&lt;="&amp;$A89)</f>
        <v>28</v>
      </c>
      <c r="K89" s="5">
        <f>COUNTIFS('NBA Games 2025'!$N$2:$N$1232,K$2,'NBA Games 2025'!$A$2:$A$1232,"&lt;="&amp;$A89)</f>
        <v>22</v>
      </c>
      <c r="L89" s="5">
        <f>COUNTIFS('NBA Games 2025'!$N$2:$N$1232,L$2,'NBA Games 2025'!$A$2:$A$1232,"&lt;="&amp;$A89)</f>
        <v>25</v>
      </c>
      <c r="M89" s="5">
        <f>COUNTIFS('NBA Games 2025'!$N$2:$N$1232,M$2,'NBA Games 2025'!$A$2:$A$1232,"&lt;="&amp;$A89)</f>
        <v>22</v>
      </c>
      <c r="N89" s="5">
        <f>COUNTIFS('NBA Games 2025'!$N$2:$N$1232,N$2,'NBA Games 2025'!$A$2:$A$1232,"&lt;="&amp;$A89)</f>
        <v>22</v>
      </c>
      <c r="O89" s="5">
        <f>COUNTIFS('NBA Games 2025'!$N$2:$N$1232,O$2,'NBA Games 2025'!$A$2:$A$1232,"&lt;="&amp;$A89)</f>
        <v>28</v>
      </c>
      <c r="P89" s="5">
        <f>COUNTIFS('NBA Games 2025'!$N$2:$N$1232,P$2,'NBA Games 2025'!$A$2:$A$1232,"&lt;="&amp;$A89)</f>
        <v>23</v>
      </c>
      <c r="Q89" s="5">
        <f>COUNTIFS('NBA Games 2025'!$N$2:$N$1232,Q$2,'NBA Games 2025'!$A$2:$A$1232,"&lt;="&amp;$A89)</f>
        <v>19</v>
      </c>
      <c r="R89" s="5">
        <f>COUNTIFS('NBA Games 2025'!$N$2:$N$1232,R$2,'NBA Games 2025'!$A$2:$A$1232,"&lt;="&amp;$A89)</f>
        <v>21</v>
      </c>
      <c r="S89" s="5">
        <f>COUNTIFS('NBA Games 2025'!$N$2:$N$1232,S$2,'NBA Games 2025'!$A$2:$A$1232,"&lt;="&amp;$A89)</f>
        <v>21</v>
      </c>
      <c r="T89" s="5">
        <f>COUNTIFS('NBA Games 2025'!$N$2:$N$1232,T$2,'NBA Games 2025'!$A$2:$A$1232,"&lt;="&amp;$A89)</f>
        <v>22</v>
      </c>
      <c r="U89" s="5">
        <f>COUNTIFS('NBA Games 2025'!$N$2:$N$1232,U$2,'NBA Games 2025'!$A$2:$A$1232,"&lt;="&amp;$A89)</f>
        <v>24</v>
      </c>
      <c r="V89" s="5">
        <f>COUNTIFS('NBA Games 2025'!$N$2:$N$1232,V$2,'NBA Games 2025'!$A$2:$A$1232,"&lt;="&amp;$A89)</f>
        <v>10</v>
      </c>
      <c r="W89" s="5">
        <f>COUNTIFS('NBA Games 2025'!$N$2:$N$1232,W$2,'NBA Games 2025'!$A$2:$A$1232,"&lt;="&amp;$A89)</f>
        <v>10</v>
      </c>
      <c r="X89" s="5">
        <f>COUNTIFS('NBA Games 2025'!$N$2:$N$1232,X$2,'NBA Games 2025'!$A$2:$A$1232,"&lt;="&amp;$A89)</f>
        <v>14</v>
      </c>
      <c r="Y89" s="5">
        <f>COUNTIFS('NBA Games 2025'!$N$2:$N$1232,Y$2,'NBA Games 2025'!$A$2:$A$1232,"&lt;="&amp;$A89)</f>
        <v>21</v>
      </c>
      <c r="Z89" s="5">
        <f>COUNTIFS('NBA Games 2025'!$N$2:$N$1232,Z$2,'NBA Games 2025'!$A$2:$A$1232,"&lt;="&amp;$A89)</f>
        <v>12</v>
      </c>
      <c r="AA89" s="5">
        <f>COUNTIFS('NBA Games 2025'!$N$2:$N$1232,AA$2,'NBA Games 2025'!$A$2:$A$1232,"&lt;="&amp;$A89)</f>
        <v>15</v>
      </c>
      <c r="AB89" s="5">
        <f>COUNTIFS('NBA Games 2025'!$N$2:$N$1232,AB$2,'NBA Games 2025'!$A$2:$A$1232,"&lt;="&amp;$A89)</f>
        <v>6</v>
      </c>
      <c r="AC89" s="5">
        <f>COUNTIFS('NBA Games 2025'!$N$2:$N$1232,AC$2,'NBA Games 2025'!$A$2:$A$1232,"&lt;="&amp;$A89)</f>
        <v>23</v>
      </c>
      <c r="AD89" s="5">
        <f>COUNTIFS('NBA Games 2025'!$N$2:$N$1232,AD$2,'NBA Games 2025'!$A$2:$A$1232,"&lt;="&amp;$A89)</f>
        <v>11</v>
      </c>
      <c r="AE89" s="5">
        <f>COUNTIFS('NBA Games 2025'!$N$2:$N$1232,AE$2,'NBA Games 2025'!$A$2:$A$1232,"&lt;="&amp;$A89)</f>
        <v>14</v>
      </c>
    </row>
    <row r="90" spans="1:31" x14ac:dyDescent="0.35">
      <c r="A90" s="7">
        <v>45678</v>
      </c>
      <c r="B90" s="5">
        <f>COUNTIFS('NBA Games 2025'!$N$2:$N$1232,B$2,'NBA Games 2025'!$A$2:$A$1232,"&lt;="&amp;$A90)</f>
        <v>36</v>
      </c>
      <c r="C90" s="5">
        <f>COUNTIFS('NBA Games 2025'!$N$2:$N$1232,C$2,'NBA Games 2025'!$A$2:$A$1232,"&lt;="&amp;$A90)</f>
        <v>28</v>
      </c>
      <c r="D90" s="5">
        <f>COUNTIFS('NBA Games 2025'!$N$2:$N$1232,D$2,'NBA Games 2025'!$A$2:$A$1232,"&lt;="&amp;$A90)</f>
        <v>27</v>
      </c>
      <c r="E90" s="5">
        <f>COUNTIFS('NBA Games 2025'!$N$2:$N$1232,E$2,'NBA Games 2025'!$A$2:$A$1232,"&lt;="&amp;$A90)</f>
        <v>35</v>
      </c>
      <c r="F90" s="5">
        <f>COUNTIFS('NBA Games 2025'!$N$2:$N$1232,F$2,'NBA Games 2025'!$A$2:$A$1232,"&lt;="&amp;$A90)</f>
        <v>22</v>
      </c>
      <c r="G90" s="5">
        <f>COUNTIFS('NBA Games 2025'!$N$2:$N$1232,G$2,'NBA Games 2025'!$A$2:$A$1232,"&lt;="&amp;$A90)</f>
        <v>19</v>
      </c>
      <c r="H90" s="5">
        <f>COUNTIFS('NBA Games 2025'!$N$2:$N$1232,H$2,'NBA Games 2025'!$A$2:$A$1232,"&lt;="&amp;$A90)</f>
        <v>24</v>
      </c>
      <c r="I90" s="5">
        <f>COUNTIFS('NBA Games 2025'!$N$2:$N$1232,I$2,'NBA Games 2025'!$A$2:$A$1232,"&lt;="&amp;$A90)</f>
        <v>30</v>
      </c>
      <c r="J90" s="5">
        <f>COUNTIFS('NBA Games 2025'!$N$2:$N$1232,J$2,'NBA Games 2025'!$A$2:$A$1232,"&lt;="&amp;$A90)</f>
        <v>29</v>
      </c>
      <c r="K90" s="5">
        <f>COUNTIFS('NBA Games 2025'!$N$2:$N$1232,K$2,'NBA Games 2025'!$A$2:$A$1232,"&lt;="&amp;$A90)</f>
        <v>22</v>
      </c>
      <c r="L90" s="5">
        <f>COUNTIFS('NBA Games 2025'!$N$2:$N$1232,L$2,'NBA Games 2025'!$A$2:$A$1232,"&lt;="&amp;$A90)</f>
        <v>25</v>
      </c>
      <c r="M90" s="5">
        <f>COUNTIFS('NBA Games 2025'!$N$2:$N$1232,M$2,'NBA Games 2025'!$A$2:$A$1232,"&lt;="&amp;$A90)</f>
        <v>22</v>
      </c>
      <c r="N90" s="5">
        <f>COUNTIFS('NBA Games 2025'!$N$2:$N$1232,N$2,'NBA Games 2025'!$A$2:$A$1232,"&lt;="&amp;$A90)</f>
        <v>22</v>
      </c>
      <c r="O90" s="5">
        <f>COUNTIFS('NBA Games 2025'!$N$2:$N$1232,O$2,'NBA Games 2025'!$A$2:$A$1232,"&lt;="&amp;$A90)</f>
        <v>28</v>
      </c>
      <c r="P90" s="5">
        <f>COUNTIFS('NBA Games 2025'!$N$2:$N$1232,P$2,'NBA Games 2025'!$A$2:$A$1232,"&lt;="&amp;$A90)</f>
        <v>23</v>
      </c>
      <c r="Q90" s="5">
        <f>COUNTIFS('NBA Games 2025'!$N$2:$N$1232,Q$2,'NBA Games 2025'!$A$2:$A$1232,"&lt;="&amp;$A90)</f>
        <v>19</v>
      </c>
      <c r="R90" s="5">
        <f>COUNTIFS('NBA Games 2025'!$N$2:$N$1232,R$2,'NBA Games 2025'!$A$2:$A$1232,"&lt;="&amp;$A90)</f>
        <v>21</v>
      </c>
      <c r="S90" s="5">
        <f>COUNTIFS('NBA Games 2025'!$N$2:$N$1232,S$2,'NBA Games 2025'!$A$2:$A$1232,"&lt;="&amp;$A90)</f>
        <v>21</v>
      </c>
      <c r="T90" s="5">
        <f>COUNTIFS('NBA Games 2025'!$N$2:$N$1232,T$2,'NBA Games 2025'!$A$2:$A$1232,"&lt;="&amp;$A90)</f>
        <v>23</v>
      </c>
      <c r="U90" s="5">
        <f>COUNTIFS('NBA Games 2025'!$N$2:$N$1232,U$2,'NBA Games 2025'!$A$2:$A$1232,"&lt;="&amp;$A90)</f>
        <v>24</v>
      </c>
      <c r="V90" s="5">
        <f>COUNTIFS('NBA Games 2025'!$N$2:$N$1232,V$2,'NBA Games 2025'!$A$2:$A$1232,"&lt;="&amp;$A90)</f>
        <v>10</v>
      </c>
      <c r="W90" s="5">
        <f>COUNTIFS('NBA Games 2025'!$N$2:$N$1232,W$2,'NBA Games 2025'!$A$2:$A$1232,"&lt;="&amp;$A90)</f>
        <v>11</v>
      </c>
      <c r="X90" s="5">
        <f>COUNTIFS('NBA Games 2025'!$N$2:$N$1232,X$2,'NBA Games 2025'!$A$2:$A$1232,"&lt;="&amp;$A90)</f>
        <v>15</v>
      </c>
      <c r="Y90" s="5">
        <f>COUNTIFS('NBA Games 2025'!$N$2:$N$1232,Y$2,'NBA Games 2025'!$A$2:$A$1232,"&lt;="&amp;$A90)</f>
        <v>21</v>
      </c>
      <c r="Z90" s="5">
        <f>COUNTIFS('NBA Games 2025'!$N$2:$N$1232,Z$2,'NBA Games 2025'!$A$2:$A$1232,"&lt;="&amp;$A90)</f>
        <v>12</v>
      </c>
      <c r="AA90" s="5">
        <f>COUNTIFS('NBA Games 2025'!$N$2:$N$1232,AA$2,'NBA Games 2025'!$A$2:$A$1232,"&lt;="&amp;$A90)</f>
        <v>15</v>
      </c>
      <c r="AB90" s="5">
        <f>COUNTIFS('NBA Games 2025'!$N$2:$N$1232,AB$2,'NBA Games 2025'!$A$2:$A$1232,"&lt;="&amp;$A90)</f>
        <v>6</v>
      </c>
      <c r="AC90" s="5">
        <f>COUNTIFS('NBA Games 2025'!$N$2:$N$1232,AC$2,'NBA Games 2025'!$A$2:$A$1232,"&lt;="&amp;$A90)</f>
        <v>23</v>
      </c>
      <c r="AD90" s="5">
        <f>COUNTIFS('NBA Games 2025'!$N$2:$N$1232,AD$2,'NBA Games 2025'!$A$2:$A$1232,"&lt;="&amp;$A90)</f>
        <v>11</v>
      </c>
      <c r="AE90" s="5">
        <f>COUNTIFS('NBA Games 2025'!$N$2:$N$1232,AE$2,'NBA Games 2025'!$A$2:$A$1232,"&lt;="&amp;$A90)</f>
        <v>14</v>
      </c>
    </row>
    <row r="91" spans="1:31" x14ac:dyDescent="0.35">
      <c r="A91" s="7">
        <v>45679</v>
      </c>
      <c r="B91" s="5">
        <f>COUNTIFS('NBA Games 2025'!$N$2:$N$1232,B$2,'NBA Games 2025'!$A$2:$A$1232,"&lt;="&amp;$A91)</f>
        <v>36</v>
      </c>
      <c r="C91" s="5">
        <f>COUNTIFS('NBA Games 2025'!$N$2:$N$1232,C$2,'NBA Games 2025'!$A$2:$A$1232,"&lt;="&amp;$A91)</f>
        <v>29</v>
      </c>
      <c r="D91" s="5">
        <f>COUNTIFS('NBA Games 2025'!$N$2:$N$1232,D$2,'NBA Games 2025'!$A$2:$A$1232,"&lt;="&amp;$A91)</f>
        <v>27</v>
      </c>
      <c r="E91" s="5">
        <f>COUNTIFS('NBA Games 2025'!$N$2:$N$1232,E$2,'NBA Games 2025'!$A$2:$A$1232,"&lt;="&amp;$A91)</f>
        <v>36</v>
      </c>
      <c r="F91" s="5">
        <f>COUNTIFS('NBA Games 2025'!$N$2:$N$1232,F$2,'NBA Games 2025'!$A$2:$A$1232,"&lt;="&amp;$A91)</f>
        <v>22</v>
      </c>
      <c r="G91" s="5">
        <f>COUNTIFS('NBA Games 2025'!$N$2:$N$1232,G$2,'NBA Games 2025'!$A$2:$A$1232,"&lt;="&amp;$A91)</f>
        <v>19</v>
      </c>
      <c r="H91" s="5">
        <f>COUNTIFS('NBA Games 2025'!$N$2:$N$1232,H$2,'NBA Games 2025'!$A$2:$A$1232,"&lt;="&amp;$A91)</f>
        <v>24</v>
      </c>
      <c r="I91" s="5">
        <f>COUNTIFS('NBA Games 2025'!$N$2:$N$1232,I$2,'NBA Games 2025'!$A$2:$A$1232,"&lt;="&amp;$A91)</f>
        <v>31</v>
      </c>
      <c r="J91" s="5">
        <f>COUNTIFS('NBA Games 2025'!$N$2:$N$1232,J$2,'NBA Games 2025'!$A$2:$A$1232,"&lt;="&amp;$A91)</f>
        <v>29</v>
      </c>
      <c r="K91" s="5">
        <f>COUNTIFS('NBA Games 2025'!$N$2:$N$1232,K$2,'NBA Games 2025'!$A$2:$A$1232,"&lt;="&amp;$A91)</f>
        <v>23</v>
      </c>
      <c r="L91" s="5">
        <f>COUNTIFS('NBA Games 2025'!$N$2:$N$1232,L$2,'NBA Games 2025'!$A$2:$A$1232,"&lt;="&amp;$A91)</f>
        <v>25</v>
      </c>
      <c r="M91" s="5">
        <f>COUNTIFS('NBA Games 2025'!$N$2:$N$1232,M$2,'NBA Games 2025'!$A$2:$A$1232,"&lt;="&amp;$A91)</f>
        <v>23</v>
      </c>
      <c r="N91" s="5">
        <f>COUNTIFS('NBA Games 2025'!$N$2:$N$1232,N$2,'NBA Games 2025'!$A$2:$A$1232,"&lt;="&amp;$A91)</f>
        <v>23</v>
      </c>
      <c r="O91" s="5">
        <f>COUNTIFS('NBA Games 2025'!$N$2:$N$1232,O$2,'NBA Games 2025'!$A$2:$A$1232,"&lt;="&amp;$A91)</f>
        <v>29</v>
      </c>
      <c r="P91" s="5">
        <f>COUNTIFS('NBA Games 2025'!$N$2:$N$1232,P$2,'NBA Games 2025'!$A$2:$A$1232,"&lt;="&amp;$A91)</f>
        <v>23</v>
      </c>
      <c r="Q91" s="5">
        <f>COUNTIFS('NBA Games 2025'!$N$2:$N$1232,Q$2,'NBA Games 2025'!$A$2:$A$1232,"&lt;="&amp;$A91)</f>
        <v>19</v>
      </c>
      <c r="R91" s="5">
        <f>COUNTIFS('NBA Games 2025'!$N$2:$N$1232,R$2,'NBA Games 2025'!$A$2:$A$1232,"&lt;="&amp;$A91)</f>
        <v>21</v>
      </c>
      <c r="S91" s="5">
        <f>COUNTIFS('NBA Games 2025'!$N$2:$N$1232,S$2,'NBA Games 2025'!$A$2:$A$1232,"&lt;="&amp;$A91)</f>
        <v>22</v>
      </c>
      <c r="T91" s="5">
        <f>COUNTIFS('NBA Games 2025'!$N$2:$N$1232,T$2,'NBA Games 2025'!$A$2:$A$1232,"&lt;="&amp;$A91)</f>
        <v>23</v>
      </c>
      <c r="U91" s="5">
        <f>COUNTIFS('NBA Games 2025'!$N$2:$N$1232,U$2,'NBA Games 2025'!$A$2:$A$1232,"&lt;="&amp;$A91)</f>
        <v>24</v>
      </c>
      <c r="V91" s="5">
        <f>COUNTIFS('NBA Games 2025'!$N$2:$N$1232,V$2,'NBA Games 2025'!$A$2:$A$1232,"&lt;="&amp;$A91)</f>
        <v>10</v>
      </c>
      <c r="W91" s="5">
        <f>COUNTIFS('NBA Games 2025'!$N$2:$N$1232,W$2,'NBA Games 2025'!$A$2:$A$1232,"&lt;="&amp;$A91)</f>
        <v>11</v>
      </c>
      <c r="X91" s="5">
        <f>COUNTIFS('NBA Games 2025'!$N$2:$N$1232,X$2,'NBA Games 2025'!$A$2:$A$1232,"&lt;="&amp;$A91)</f>
        <v>15</v>
      </c>
      <c r="Y91" s="5">
        <f>COUNTIFS('NBA Games 2025'!$N$2:$N$1232,Y$2,'NBA Games 2025'!$A$2:$A$1232,"&lt;="&amp;$A91)</f>
        <v>21</v>
      </c>
      <c r="Z91" s="5">
        <f>COUNTIFS('NBA Games 2025'!$N$2:$N$1232,Z$2,'NBA Games 2025'!$A$2:$A$1232,"&lt;="&amp;$A91)</f>
        <v>12</v>
      </c>
      <c r="AA91" s="5">
        <f>COUNTIFS('NBA Games 2025'!$N$2:$N$1232,AA$2,'NBA Games 2025'!$A$2:$A$1232,"&lt;="&amp;$A91)</f>
        <v>15</v>
      </c>
      <c r="AB91" s="5">
        <f>COUNTIFS('NBA Games 2025'!$N$2:$N$1232,AB$2,'NBA Games 2025'!$A$2:$A$1232,"&lt;="&amp;$A91)</f>
        <v>6</v>
      </c>
      <c r="AC91" s="5">
        <f>COUNTIFS('NBA Games 2025'!$N$2:$N$1232,AC$2,'NBA Games 2025'!$A$2:$A$1232,"&lt;="&amp;$A91)</f>
        <v>23</v>
      </c>
      <c r="AD91" s="5">
        <f>COUNTIFS('NBA Games 2025'!$N$2:$N$1232,AD$2,'NBA Games 2025'!$A$2:$A$1232,"&lt;="&amp;$A91)</f>
        <v>11</v>
      </c>
      <c r="AE91" s="5">
        <f>COUNTIFS('NBA Games 2025'!$N$2:$N$1232,AE$2,'NBA Games 2025'!$A$2:$A$1232,"&lt;="&amp;$A91)</f>
        <v>14</v>
      </c>
    </row>
    <row r="92" spans="1:31" x14ac:dyDescent="0.35">
      <c r="A92" s="7">
        <v>45680</v>
      </c>
      <c r="B92" s="5">
        <f>COUNTIFS('NBA Games 2025'!$N$2:$N$1232,B$2,'NBA Games 2025'!$A$2:$A$1232,"&lt;="&amp;$A92)</f>
        <v>36</v>
      </c>
      <c r="C92" s="5">
        <f>COUNTIFS('NBA Games 2025'!$N$2:$N$1232,C$2,'NBA Games 2025'!$A$2:$A$1232,"&lt;="&amp;$A92)</f>
        <v>29</v>
      </c>
      <c r="D92" s="5">
        <f>COUNTIFS('NBA Games 2025'!$N$2:$N$1232,D$2,'NBA Games 2025'!$A$2:$A$1232,"&lt;="&amp;$A92)</f>
        <v>28</v>
      </c>
      <c r="E92" s="5">
        <f>COUNTIFS('NBA Games 2025'!$N$2:$N$1232,E$2,'NBA Games 2025'!$A$2:$A$1232,"&lt;="&amp;$A92)</f>
        <v>36</v>
      </c>
      <c r="F92" s="5">
        <f>COUNTIFS('NBA Games 2025'!$N$2:$N$1232,F$2,'NBA Games 2025'!$A$2:$A$1232,"&lt;="&amp;$A92)</f>
        <v>22</v>
      </c>
      <c r="G92" s="5">
        <f>COUNTIFS('NBA Games 2025'!$N$2:$N$1232,G$2,'NBA Games 2025'!$A$2:$A$1232,"&lt;="&amp;$A92)</f>
        <v>19</v>
      </c>
      <c r="H92" s="5">
        <f>COUNTIFS('NBA Games 2025'!$N$2:$N$1232,H$2,'NBA Games 2025'!$A$2:$A$1232,"&lt;="&amp;$A92)</f>
        <v>24</v>
      </c>
      <c r="I92" s="5">
        <f>COUNTIFS('NBA Games 2025'!$N$2:$N$1232,I$2,'NBA Games 2025'!$A$2:$A$1232,"&lt;="&amp;$A92)</f>
        <v>31</v>
      </c>
      <c r="J92" s="5">
        <f>COUNTIFS('NBA Games 2025'!$N$2:$N$1232,J$2,'NBA Games 2025'!$A$2:$A$1232,"&lt;="&amp;$A92)</f>
        <v>29</v>
      </c>
      <c r="K92" s="5">
        <f>COUNTIFS('NBA Games 2025'!$N$2:$N$1232,K$2,'NBA Games 2025'!$A$2:$A$1232,"&lt;="&amp;$A92)</f>
        <v>23</v>
      </c>
      <c r="L92" s="5">
        <f>COUNTIFS('NBA Games 2025'!$N$2:$N$1232,L$2,'NBA Games 2025'!$A$2:$A$1232,"&lt;="&amp;$A92)</f>
        <v>26</v>
      </c>
      <c r="M92" s="5">
        <f>COUNTIFS('NBA Games 2025'!$N$2:$N$1232,M$2,'NBA Games 2025'!$A$2:$A$1232,"&lt;="&amp;$A92)</f>
        <v>23</v>
      </c>
      <c r="N92" s="5">
        <f>COUNTIFS('NBA Games 2025'!$N$2:$N$1232,N$2,'NBA Games 2025'!$A$2:$A$1232,"&lt;="&amp;$A92)</f>
        <v>23</v>
      </c>
      <c r="O92" s="5">
        <f>COUNTIFS('NBA Games 2025'!$N$2:$N$1232,O$2,'NBA Games 2025'!$A$2:$A$1232,"&lt;="&amp;$A92)</f>
        <v>29</v>
      </c>
      <c r="P92" s="5">
        <f>COUNTIFS('NBA Games 2025'!$N$2:$N$1232,P$2,'NBA Games 2025'!$A$2:$A$1232,"&lt;="&amp;$A92)</f>
        <v>24</v>
      </c>
      <c r="Q92" s="5">
        <f>COUNTIFS('NBA Games 2025'!$N$2:$N$1232,Q$2,'NBA Games 2025'!$A$2:$A$1232,"&lt;="&amp;$A92)</f>
        <v>20</v>
      </c>
      <c r="R92" s="5">
        <f>COUNTIFS('NBA Games 2025'!$N$2:$N$1232,R$2,'NBA Games 2025'!$A$2:$A$1232,"&lt;="&amp;$A92)</f>
        <v>22</v>
      </c>
      <c r="S92" s="5">
        <f>COUNTIFS('NBA Games 2025'!$N$2:$N$1232,S$2,'NBA Games 2025'!$A$2:$A$1232,"&lt;="&amp;$A92)</f>
        <v>22</v>
      </c>
      <c r="T92" s="5">
        <f>COUNTIFS('NBA Games 2025'!$N$2:$N$1232,T$2,'NBA Games 2025'!$A$2:$A$1232,"&lt;="&amp;$A92)</f>
        <v>24</v>
      </c>
      <c r="U92" s="5">
        <f>COUNTIFS('NBA Games 2025'!$N$2:$N$1232,U$2,'NBA Games 2025'!$A$2:$A$1232,"&lt;="&amp;$A92)</f>
        <v>25</v>
      </c>
      <c r="V92" s="5">
        <f>COUNTIFS('NBA Games 2025'!$N$2:$N$1232,V$2,'NBA Games 2025'!$A$2:$A$1232,"&lt;="&amp;$A92)</f>
        <v>10</v>
      </c>
      <c r="W92" s="5">
        <f>COUNTIFS('NBA Games 2025'!$N$2:$N$1232,W$2,'NBA Games 2025'!$A$2:$A$1232,"&lt;="&amp;$A92)</f>
        <v>12</v>
      </c>
      <c r="X92" s="5">
        <f>COUNTIFS('NBA Games 2025'!$N$2:$N$1232,X$2,'NBA Games 2025'!$A$2:$A$1232,"&lt;="&amp;$A92)</f>
        <v>16</v>
      </c>
      <c r="Y92" s="5">
        <f>COUNTIFS('NBA Games 2025'!$N$2:$N$1232,Y$2,'NBA Games 2025'!$A$2:$A$1232,"&lt;="&amp;$A92)</f>
        <v>21</v>
      </c>
      <c r="Z92" s="5">
        <f>COUNTIFS('NBA Games 2025'!$N$2:$N$1232,Z$2,'NBA Games 2025'!$A$2:$A$1232,"&lt;="&amp;$A92)</f>
        <v>12</v>
      </c>
      <c r="AA92" s="5">
        <f>COUNTIFS('NBA Games 2025'!$N$2:$N$1232,AA$2,'NBA Games 2025'!$A$2:$A$1232,"&lt;="&amp;$A92)</f>
        <v>15</v>
      </c>
      <c r="AB92" s="5">
        <f>COUNTIFS('NBA Games 2025'!$N$2:$N$1232,AB$2,'NBA Games 2025'!$A$2:$A$1232,"&lt;="&amp;$A92)</f>
        <v>6</v>
      </c>
      <c r="AC92" s="5">
        <f>COUNTIFS('NBA Games 2025'!$N$2:$N$1232,AC$2,'NBA Games 2025'!$A$2:$A$1232,"&lt;="&amp;$A92)</f>
        <v>23</v>
      </c>
      <c r="AD92" s="5">
        <f>COUNTIFS('NBA Games 2025'!$N$2:$N$1232,AD$2,'NBA Games 2025'!$A$2:$A$1232,"&lt;="&amp;$A92)</f>
        <v>11</v>
      </c>
      <c r="AE92" s="5">
        <f>COUNTIFS('NBA Games 2025'!$N$2:$N$1232,AE$2,'NBA Games 2025'!$A$2:$A$1232,"&lt;="&amp;$A92)</f>
        <v>14</v>
      </c>
    </row>
    <row r="93" spans="1:31" x14ac:dyDescent="0.35">
      <c r="A93" s="7">
        <v>45681</v>
      </c>
      <c r="B93" s="5">
        <f>COUNTIFS('NBA Games 2025'!$N$2:$N$1232,B$2,'NBA Games 2025'!$A$2:$A$1232,"&lt;="&amp;$A93)</f>
        <v>36</v>
      </c>
      <c r="C93" s="5">
        <f>COUNTIFS('NBA Games 2025'!$N$2:$N$1232,C$2,'NBA Games 2025'!$A$2:$A$1232,"&lt;="&amp;$A93)</f>
        <v>30</v>
      </c>
      <c r="D93" s="5">
        <f>COUNTIFS('NBA Games 2025'!$N$2:$N$1232,D$2,'NBA Games 2025'!$A$2:$A$1232,"&lt;="&amp;$A93)</f>
        <v>28</v>
      </c>
      <c r="E93" s="5">
        <f>COUNTIFS('NBA Games 2025'!$N$2:$N$1232,E$2,'NBA Games 2025'!$A$2:$A$1232,"&lt;="&amp;$A93)</f>
        <v>36</v>
      </c>
      <c r="F93" s="5">
        <f>COUNTIFS('NBA Games 2025'!$N$2:$N$1232,F$2,'NBA Games 2025'!$A$2:$A$1232,"&lt;="&amp;$A93)</f>
        <v>22</v>
      </c>
      <c r="G93" s="5">
        <f>COUNTIFS('NBA Games 2025'!$N$2:$N$1232,G$2,'NBA Games 2025'!$A$2:$A$1232,"&lt;="&amp;$A93)</f>
        <v>19</v>
      </c>
      <c r="H93" s="5">
        <f>COUNTIFS('NBA Games 2025'!$N$2:$N$1232,H$2,'NBA Games 2025'!$A$2:$A$1232,"&lt;="&amp;$A93)</f>
        <v>24</v>
      </c>
      <c r="I93" s="5">
        <f>COUNTIFS('NBA Games 2025'!$N$2:$N$1232,I$2,'NBA Games 2025'!$A$2:$A$1232,"&lt;="&amp;$A93)</f>
        <v>31</v>
      </c>
      <c r="J93" s="5">
        <f>COUNTIFS('NBA Games 2025'!$N$2:$N$1232,J$2,'NBA Games 2025'!$A$2:$A$1232,"&lt;="&amp;$A93)</f>
        <v>29</v>
      </c>
      <c r="K93" s="5">
        <f>COUNTIFS('NBA Games 2025'!$N$2:$N$1232,K$2,'NBA Games 2025'!$A$2:$A$1232,"&lt;="&amp;$A93)</f>
        <v>23</v>
      </c>
      <c r="L93" s="5">
        <f>COUNTIFS('NBA Games 2025'!$N$2:$N$1232,L$2,'NBA Games 2025'!$A$2:$A$1232,"&lt;="&amp;$A93)</f>
        <v>26</v>
      </c>
      <c r="M93" s="5">
        <f>COUNTIFS('NBA Games 2025'!$N$2:$N$1232,M$2,'NBA Games 2025'!$A$2:$A$1232,"&lt;="&amp;$A93)</f>
        <v>23</v>
      </c>
      <c r="N93" s="5">
        <f>COUNTIFS('NBA Games 2025'!$N$2:$N$1232,N$2,'NBA Games 2025'!$A$2:$A$1232,"&lt;="&amp;$A93)</f>
        <v>23</v>
      </c>
      <c r="O93" s="5">
        <f>COUNTIFS('NBA Games 2025'!$N$2:$N$1232,O$2,'NBA Games 2025'!$A$2:$A$1232,"&lt;="&amp;$A93)</f>
        <v>29</v>
      </c>
      <c r="P93" s="5">
        <f>COUNTIFS('NBA Games 2025'!$N$2:$N$1232,P$2,'NBA Games 2025'!$A$2:$A$1232,"&lt;="&amp;$A93)</f>
        <v>24</v>
      </c>
      <c r="Q93" s="5">
        <f>COUNTIFS('NBA Games 2025'!$N$2:$N$1232,Q$2,'NBA Games 2025'!$A$2:$A$1232,"&lt;="&amp;$A93)</f>
        <v>20</v>
      </c>
      <c r="R93" s="5">
        <f>COUNTIFS('NBA Games 2025'!$N$2:$N$1232,R$2,'NBA Games 2025'!$A$2:$A$1232,"&lt;="&amp;$A93)</f>
        <v>22</v>
      </c>
      <c r="S93" s="5">
        <f>COUNTIFS('NBA Games 2025'!$N$2:$N$1232,S$2,'NBA Games 2025'!$A$2:$A$1232,"&lt;="&amp;$A93)</f>
        <v>22</v>
      </c>
      <c r="T93" s="5">
        <f>COUNTIFS('NBA Games 2025'!$N$2:$N$1232,T$2,'NBA Games 2025'!$A$2:$A$1232,"&lt;="&amp;$A93)</f>
        <v>24</v>
      </c>
      <c r="U93" s="5">
        <f>COUNTIFS('NBA Games 2025'!$N$2:$N$1232,U$2,'NBA Games 2025'!$A$2:$A$1232,"&lt;="&amp;$A93)</f>
        <v>25</v>
      </c>
      <c r="V93" s="5">
        <f>COUNTIFS('NBA Games 2025'!$N$2:$N$1232,V$2,'NBA Games 2025'!$A$2:$A$1232,"&lt;="&amp;$A93)</f>
        <v>10</v>
      </c>
      <c r="W93" s="5">
        <f>COUNTIFS('NBA Games 2025'!$N$2:$N$1232,W$2,'NBA Games 2025'!$A$2:$A$1232,"&lt;="&amp;$A93)</f>
        <v>12</v>
      </c>
      <c r="X93" s="5">
        <f>COUNTIFS('NBA Games 2025'!$N$2:$N$1232,X$2,'NBA Games 2025'!$A$2:$A$1232,"&lt;="&amp;$A93)</f>
        <v>17</v>
      </c>
      <c r="Y93" s="5">
        <f>COUNTIFS('NBA Games 2025'!$N$2:$N$1232,Y$2,'NBA Games 2025'!$A$2:$A$1232,"&lt;="&amp;$A93)</f>
        <v>21</v>
      </c>
      <c r="Z93" s="5">
        <f>COUNTIFS('NBA Games 2025'!$N$2:$N$1232,Z$2,'NBA Games 2025'!$A$2:$A$1232,"&lt;="&amp;$A93)</f>
        <v>12</v>
      </c>
      <c r="AA93" s="5">
        <f>COUNTIFS('NBA Games 2025'!$N$2:$N$1232,AA$2,'NBA Games 2025'!$A$2:$A$1232,"&lt;="&amp;$A93)</f>
        <v>16</v>
      </c>
      <c r="AB93" s="5">
        <f>COUNTIFS('NBA Games 2025'!$N$2:$N$1232,AB$2,'NBA Games 2025'!$A$2:$A$1232,"&lt;="&amp;$A93)</f>
        <v>6</v>
      </c>
      <c r="AC93" s="5">
        <f>COUNTIFS('NBA Games 2025'!$N$2:$N$1232,AC$2,'NBA Games 2025'!$A$2:$A$1232,"&lt;="&amp;$A93)</f>
        <v>23</v>
      </c>
      <c r="AD93" s="5">
        <f>COUNTIFS('NBA Games 2025'!$N$2:$N$1232,AD$2,'NBA Games 2025'!$A$2:$A$1232,"&lt;="&amp;$A93)</f>
        <v>11</v>
      </c>
      <c r="AE93" s="5">
        <f>COUNTIFS('NBA Games 2025'!$N$2:$N$1232,AE$2,'NBA Games 2025'!$A$2:$A$1232,"&lt;="&amp;$A93)</f>
        <v>14</v>
      </c>
    </row>
    <row r="94" spans="1:31" x14ac:dyDescent="0.35">
      <c r="A94" s="7">
        <v>45682</v>
      </c>
      <c r="B94" s="5">
        <f>COUNTIFS('NBA Games 2025'!$N$2:$N$1232,B$2,'NBA Games 2025'!$A$2:$A$1232,"&lt;="&amp;$A94)</f>
        <v>36</v>
      </c>
      <c r="C94" s="5">
        <f>COUNTIFS('NBA Games 2025'!$N$2:$N$1232,C$2,'NBA Games 2025'!$A$2:$A$1232,"&lt;="&amp;$A94)</f>
        <v>31</v>
      </c>
      <c r="D94" s="5">
        <f>COUNTIFS('NBA Games 2025'!$N$2:$N$1232,D$2,'NBA Games 2025'!$A$2:$A$1232,"&lt;="&amp;$A94)</f>
        <v>28</v>
      </c>
      <c r="E94" s="5">
        <f>COUNTIFS('NBA Games 2025'!$N$2:$N$1232,E$2,'NBA Games 2025'!$A$2:$A$1232,"&lt;="&amp;$A94)</f>
        <v>36</v>
      </c>
      <c r="F94" s="5">
        <f>COUNTIFS('NBA Games 2025'!$N$2:$N$1232,F$2,'NBA Games 2025'!$A$2:$A$1232,"&lt;="&amp;$A94)</f>
        <v>22</v>
      </c>
      <c r="G94" s="5">
        <f>COUNTIFS('NBA Games 2025'!$N$2:$N$1232,G$2,'NBA Games 2025'!$A$2:$A$1232,"&lt;="&amp;$A94)</f>
        <v>19</v>
      </c>
      <c r="H94" s="5">
        <f>COUNTIFS('NBA Games 2025'!$N$2:$N$1232,H$2,'NBA Games 2025'!$A$2:$A$1232,"&lt;="&amp;$A94)</f>
        <v>25</v>
      </c>
      <c r="I94" s="5">
        <f>COUNTIFS('NBA Games 2025'!$N$2:$N$1232,I$2,'NBA Games 2025'!$A$2:$A$1232,"&lt;="&amp;$A94)</f>
        <v>32</v>
      </c>
      <c r="J94" s="5">
        <f>COUNTIFS('NBA Games 2025'!$N$2:$N$1232,J$2,'NBA Games 2025'!$A$2:$A$1232,"&lt;="&amp;$A94)</f>
        <v>30</v>
      </c>
      <c r="K94" s="5">
        <f>COUNTIFS('NBA Games 2025'!$N$2:$N$1232,K$2,'NBA Games 2025'!$A$2:$A$1232,"&lt;="&amp;$A94)</f>
        <v>23</v>
      </c>
      <c r="L94" s="5">
        <f>COUNTIFS('NBA Games 2025'!$N$2:$N$1232,L$2,'NBA Games 2025'!$A$2:$A$1232,"&lt;="&amp;$A94)</f>
        <v>26</v>
      </c>
      <c r="M94" s="5">
        <f>COUNTIFS('NBA Games 2025'!$N$2:$N$1232,M$2,'NBA Games 2025'!$A$2:$A$1232,"&lt;="&amp;$A94)</f>
        <v>23</v>
      </c>
      <c r="N94" s="5">
        <f>COUNTIFS('NBA Games 2025'!$N$2:$N$1232,N$2,'NBA Games 2025'!$A$2:$A$1232,"&lt;="&amp;$A94)</f>
        <v>24</v>
      </c>
      <c r="O94" s="5">
        <f>COUNTIFS('NBA Games 2025'!$N$2:$N$1232,O$2,'NBA Games 2025'!$A$2:$A$1232,"&lt;="&amp;$A94)</f>
        <v>30</v>
      </c>
      <c r="P94" s="5">
        <f>COUNTIFS('NBA Games 2025'!$N$2:$N$1232,P$2,'NBA Games 2025'!$A$2:$A$1232,"&lt;="&amp;$A94)</f>
        <v>24</v>
      </c>
      <c r="Q94" s="5">
        <f>COUNTIFS('NBA Games 2025'!$N$2:$N$1232,Q$2,'NBA Games 2025'!$A$2:$A$1232,"&lt;="&amp;$A94)</f>
        <v>20</v>
      </c>
      <c r="R94" s="5">
        <f>COUNTIFS('NBA Games 2025'!$N$2:$N$1232,R$2,'NBA Games 2025'!$A$2:$A$1232,"&lt;="&amp;$A94)</f>
        <v>22</v>
      </c>
      <c r="S94" s="5">
        <f>COUNTIFS('NBA Games 2025'!$N$2:$N$1232,S$2,'NBA Games 2025'!$A$2:$A$1232,"&lt;="&amp;$A94)</f>
        <v>23</v>
      </c>
      <c r="T94" s="5">
        <f>COUNTIFS('NBA Games 2025'!$N$2:$N$1232,T$2,'NBA Games 2025'!$A$2:$A$1232,"&lt;="&amp;$A94)</f>
        <v>25</v>
      </c>
      <c r="U94" s="5">
        <f>COUNTIFS('NBA Games 2025'!$N$2:$N$1232,U$2,'NBA Games 2025'!$A$2:$A$1232,"&lt;="&amp;$A94)</f>
        <v>26</v>
      </c>
      <c r="V94" s="5">
        <f>COUNTIFS('NBA Games 2025'!$N$2:$N$1232,V$2,'NBA Games 2025'!$A$2:$A$1232,"&lt;="&amp;$A94)</f>
        <v>10</v>
      </c>
      <c r="W94" s="5">
        <f>COUNTIFS('NBA Games 2025'!$N$2:$N$1232,W$2,'NBA Games 2025'!$A$2:$A$1232,"&lt;="&amp;$A94)</f>
        <v>13</v>
      </c>
      <c r="X94" s="5">
        <f>COUNTIFS('NBA Games 2025'!$N$2:$N$1232,X$2,'NBA Games 2025'!$A$2:$A$1232,"&lt;="&amp;$A94)</f>
        <v>17</v>
      </c>
      <c r="Y94" s="5">
        <f>COUNTIFS('NBA Games 2025'!$N$2:$N$1232,Y$2,'NBA Games 2025'!$A$2:$A$1232,"&lt;="&amp;$A94)</f>
        <v>22</v>
      </c>
      <c r="Z94" s="5">
        <f>COUNTIFS('NBA Games 2025'!$N$2:$N$1232,Z$2,'NBA Games 2025'!$A$2:$A$1232,"&lt;="&amp;$A94)</f>
        <v>12</v>
      </c>
      <c r="AA94" s="5">
        <f>COUNTIFS('NBA Games 2025'!$N$2:$N$1232,AA$2,'NBA Games 2025'!$A$2:$A$1232,"&lt;="&amp;$A94)</f>
        <v>17</v>
      </c>
      <c r="AB94" s="5">
        <f>COUNTIFS('NBA Games 2025'!$N$2:$N$1232,AB$2,'NBA Games 2025'!$A$2:$A$1232,"&lt;="&amp;$A94)</f>
        <v>6</v>
      </c>
      <c r="AC94" s="5">
        <f>COUNTIFS('NBA Games 2025'!$N$2:$N$1232,AC$2,'NBA Games 2025'!$A$2:$A$1232,"&lt;="&amp;$A94)</f>
        <v>24</v>
      </c>
      <c r="AD94" s="5">
        <f>COUNTIFS('NBA Games 2025'!$N$2:$N$1232,AD$2,'NBA Games 2025'!$A$2:$A$1232,"&lt;="&amp;$A94)</f>
        <v>12</v>
      </c>
      <c r="AE94" s="5">
        <f>COUNTIFS('NBA Games 2025'!$N$2:$N$1232,AE$2,'NBA Games 2025'!$A$2:$A$1232,"&lt;="&amp;$A94)</f>
        <v>14</v>
      </c>
    </row>
    <row r="95" spans="1:31" x14ac:dyDescent="0.35">
      <c r="A95" s="7">
        <v>45683</v>
      </c>
      <c r="B95" s="5">
        <f>COUNTIFS('NBA Games 2025'!$N$2:$N$1232,B$2,'NBA Games 2025'!$A$2:$A$1232,"&lt;="&amp;$A95)</f>
        <v>36</v>
      </c>
      <c r="C95" s="5">
        <f>COUNTIFS('NBA Games 2025'!$N$2:$N$1232,C$2,'NBA Games 2025'!$A$2:$A$1232,"&lt;="&amp;$A95)</f>
        <v>31</v>
      </c>
      <c r="D95" s="5">
        <f>COUNTIFS('NBA Games 2025'!$N$2:$N$1232,D$2,'NBA Games 2025'!$A$2:$A$1232,"&lt;="&amp;$A95)</f>
        <v>28</v>
      </c>
      <c r="E95" s="5">
        <f>COUNTIFS('NBA Games 2025'!$N$2:$N$1232,E$2,'NBA Games 2025'!$A$2:$A$1232,"&lt;="&amp;$A95)</f>
        <v>37</v>
      </c>
      <c r="F95" s="5">
        <f>COUNTIFS('NBA Games 2025'!$N$2:$N$1232,F$2,'NBA Games 2025'!$A$2:$A$1232,"&lt;="&amp;$A95)</f>
        <v>22</v>
      </c>
      <c r="G95" s="5">
        <f>COUNTIFS('NBA Games 2025'!$N$2:$N$1232,G$2,'NBA Games 2025'!$A$2:$A$1232,"&lt;="&amp;$A95)</f>
        <v>19</v>
      </c>
      <c r="H95" s="5">
        <f>COUNTIFS('NBA Games 2025'!$N$2:$N$1232,H$2,'NBA Games 2025'!$A$2:$A$1232,"&lt;="&amp;$A95)</f>
        <v>25</v>
      </c>
      <c r="I95" s="5">
        <f>COUNTIFS('NBA Games 2025'!$N$2:$N$1232,I$2,'NBA Games 2025'!$A$2:$A$1232,"&lt;="&amp;$A95)</f>
        <v>32</v>
      </c>
      <c r="J95" s="5">
        <f>COUNTIFS('NBA Games 2025'!$N$2:$N$1232,J$2,'NBA Games 2025'!$A$2:$A$1232,"&lt;="&amp;$A95)</f>
        <v>30</v>
      </c>
      <c r="K95" s="5">
        <f>COUNTIFS('NBA Games 2025'!$N$2:$N$1232,K$2,'NBA Games 2025'!$A$2:$A$1232,"&lt;="&amp;$A95)</f>
        <v>23</v>
      </c>
      <c r="L95" s="5">
        <f>COUNTIFS('NBA Games 2025'!$N$2:$N$1232,L$2,'NBA Games 2025'!$A$2:$A$1232,"&lt;="&amp;$A95)</f>
        <v>26</v>
      </c>
      <c r="M95" s="5">
        <f>COUNTIFS('NBA Games 2025'!$N$2:$N$1232,M$2,'NBA Games 2025'!$A$2:$A$1232,"&lt;="&amp;$A95)</f>
        <v>23</v>
      </c>
      <c r="N95" s="5">
        <f>COUNTIFS('NBA Games 2025'!$N$2:$N$1232,N$2,'NBA Games 2025'!$A$2:$A$1232,"&lt;="&amp;$A95)</f>
        <v>24</v>
      </c>
      <c r="O95" s="5">
        <f>COUNTIFS('NBA Games 2025'!$N$2:$N$1232,O$2,'NBA Games 2025'!$A$2:$A$1232,"&lt;="&amp;$A95)</f>
        <v>30</v>
      </c>
      <c r="P95" s="5">
        <f>COUNTIFS('NBA Games 2025'!$N$2:$N$1232,P$2,'NBA Games 2025'!$A$2:$A$1232,"&lt;="&amp;$A95)</f>
        <v>24</v>
      </c>
      <c r="Q95" s="5">
        <f>COUNTIFS('NBA Games 2025'!$N$2:$N$1232,Q$2,'NBA Games 2025'!$A$2:$A$1232,"&lt;="&amp;$A95)</f>
        <v>20</v>
      </c>
      <c r="R95" s="5">
        <f>COUNTIFS('NBA Games 2025'!$N$2:$N$1232,R$2,'NBA Games 2025'!$A$2:$A$1232,"&lt;="&amp;$A95)</f>
        <v>22</v>
      </c>
      <c r="S95" s="5">
        <f>COUNTIFS('NBA Games 2025'!$N$2:$N$1232,S$2,'NBA Games 2025'!$A$2:$A$1232,"&lt;="&amp;$A95)</f>
        <v>23</v>
      </c>
      <c r="T95" s="5">
        <f>COUNTIFS('NBA Games 2025'!$N$2:$N$1232,T$2,'NBA Games 2025'!$A$2:$A$1232,"&lt;="&amp;$A95)</f>
        <v>25</v>
      </c>
      <c r="U95" s="5">
        <f>COUNTIFS('NBA Games 2025'!$N$2:$N$1232,U$2,'NBA Games 2025'!$A$2:$A$1232,"&lt;="&amp;$A95)</f>
        <v>26</v>
      </c>
      <c r="V95" s="5">
        <f>COUNTIFS('NBA Games 2025'!$N$2:$N$1232,V$2,'NBA Games 2025'!$A$2:$A$1232,"&lt;="&amp;$A95)</f>
        <v>10</v>
      </c>
      <c r="W95" s="5">
        <f>COUNTIFS('NBA Games 2025'!$N$2:$N$1232,W$2,'NBA Games 2025'!$A$2:$A$1232,"&lt;="&amp;$A95)</f>
        <v>13</v>
      </c>
      <c r="X95" s="5">
        <f>COUNTIFS('NBA Games 2025'!$N$2:$N$1232,X$2,'NBA Games 2025'!$A$2:$A$1232,"&lt;="&amp;$A95)</f>
        <v>17</v>
      </c>
      <c r="Y95" s="5">
        <f>COUNTIFS('NBA Games 2025'!$N$2:$N$1232,Y$2,'NBA Games 2025'!$A$2:$A$1232,"&lt;="&amp;$A95)</f>
        <v>22</v>
      </c>
      <c r="Z95" s="5">
        <f>COUNTIFS('NBA Games 2025'!$N$2:$N$1232,Z$2,'NBA Games 2025'!$A$2:$A$1232,"&lt;="&amp;$A95)</f>
        <v>12</v>
      </c>
      <c r="AA95" s="5">
        <f>COUNTIFS('NBA Games 2025'!$N$2:$N$1232,AA$2,'NBA Games 2025'!$A$2:$A$1232,"&lt;="&amp;$A95)</f>
        <v>17</v>
      </c>
      <c r="AB95" s="5">
        <f>COUNTIFS('NBA Games 2025'!$N$2:$N$1232,AB$2,'NBA Games 2025'!$A$2:$A$1232,"&lt;="&amp;$A95)</f>
        <v>6</v>
      </c>
      <c r="AC95" s="5">
        <f>COUNTIFS('NBA Games 2025'!$N$2:$N$1232,AC$2,'NBA Games 2025'!$A$2:$A$1232,"&lt;="&amp;$A95)</f>
        <v>24</v>
      </c>
      <c r="AD95" s="5">
        <f>COUNTIFS('NBA Games 2025'!$N$2:$N$1232,AD$2,'NBA Games 2025'!$A$2:$A$1232,"&lt;="&amp;$A95)</f>
        <v>12</v>
      </c>
      <c r="AE95" s="5">
        <f>COUNTIFS('NBA Games 2025'!$N$2:$N$1232,AE$2,'NBA Games 2025'!$A$2:$A$1232,"&lt;="&amp;$A95)</f>
        <v>14</v>
      </c>
    </row>
    <row r="96" spans="1:31" x14ac:dyDescent="0.35">
      <c r="A96" s="7">
        <v>45684</v>
      </c>
      <c r="B96" s="5">
        <f>COUNTIFS('NBA Games 2025'!$N$2:$N$1232,B$2,'NBA Games 2025'!$A$2:$A$1232,"&lt;="&amp;$A96)</f>
        <v>37</v>
      </c>
      <c r="C96" s="5">
        <f>COUNTIFS('NBA Games 2025'!$N$2:$N$1232,C$2,'NBA Games 2025'!$A$2:$A$1232,"&lt;="&amp;$A96)</f>
        <v>31</v>
      </c>
      <c r="D96" s="5">
        <f>COUNTIFS('NBA Games 2025'!$N$2:$N$1232,D$2,'NBA Games 2025'!$A$2:$A$1232,"&lt;="&amp;$A96)</f>
        <v>28</v>
      </c>
      <c r="E96" s="5">
        <f>COUNTIFS('NBA Games 2025'!$N$2:$N$1232,E$2,'NBA Games 2025'!$A$2:$A$1232,"&lt;="&amp;$A96)</f>
        <v>37</v>
      </c>
      <c r="F96" s="5">
        <f>COUNTIFS('NBA Games 2025'!$N$2:$N$1232,F$2,'NBA Games 2025'!$A$2:$A$1232,"&lt;="&amp;$A96)</f>
        <v>22</v>
      </c>
      <c r="G96" s="5">
        <f>COUNTIFS('NBA Games 2025'!$N$2:$N$1232,G$2,'NBA Games 2025'!$A$2:$A$1232,"&lt;="&amp;$A96)</f>
        <v>20</v>
      </c>
      <c r="H96" s="5">
        <f>COUNTIFS('NBA Games 2025'!$N$2:$N$1232,H$2,'NBA Games 2025'!$A$2:$A$1232,"&lt;="&amp;$A96)</f>
        <v>25</v>
      </c>
      <c r="I96" s="5">
        <f>COUNTIFS('NBA Games 2025'!$N$2:$N$1232,I$2,'NBA Games 2025'!$A$2:$A$1232,"&lt;="&amp;$A96)</f>
        <v>32</v>
      </c>
      <c r="J96" s="5">
        <f>COUNTIFS('NBA Games 2025'!$N$2:$N$1232,J$2,'NBA Games 2025'!$A$2:$A$1232,"&lt;="&amp;$A96)</f>
        <v>31</v>
      </c>
      <c r="K96" s="5">
        <f>COUNTIFS('NBA Games 2025'!$N$2:$N$1232,K$2,'NBA Games 2025'!$A$2:$A$1232,"&lt;="&amp;$A96)</f>
        <v>24</v>
      </c>
      <c r="L96" s="5">
        <f>COUNTIFS('NBA Games 2025'!$N$2:$N$1232,L$2,'NBA Games 2025'!$A$2:$A$1232,"&lt;="&amp;$A96)</f>
        <v>27</v>
      </c>
      <c r="M96" s="5">
        <f>COUNTIFS('NBA Games 2025'!$N$2:$N$1232,M$2,'NBA Games 2025'!$A$2:$A$1232,"&lt;="&amp;$A96)</f>
        <v>23</v>
      </c>
      <c r="N96" s="5">
        <f>COUNTIFS('NBA Games 2025'!$N$2:$N$1232,N$2,'NBA Games 2025'!$A$2:$A$1232,"&lt;="&amp;$A96)</f>
        <v>25</v>
      </c>
      <c r="O96" s="5">
        <f>COUNTIFS('NBA Games 2025'!$N$2:$N$1232,O$2,'NBA Games 2025'!$A$2:$A$1232,"&lt;="&amp;$A96)</f>
        <v>31</v>
      </c>
      <c r="P96" s="5">
        <f>COUNTIFS('NBA Games 2025'!$N$2:$N$1232,P$2,'NBA Games 2025'!$A$2:$A$1232,"&lt;="&amp;$A96)</f>
        <v>25</v>
      </c>
      <c r="Q96" s="5">
        <f>COUNTIFS('NBA Games 2025'!$N$2:$N$1232,Q$2,'NBA Games 2025'!$A$2:$A$1232,"&lt;="&amp;$A96)</f>
        <v>20</v>
      </c>
      <c r="R96" s="5">
        <f>COUNTIFS('NBA Games 2025'!$N$2:$N$1232,R$2,'NBA Games 2025'!$A$2:$A$1232,"&lt;="&amp;$A96)</f>
        <v>22</v>
      </c>
      <c r="S96" s="5">
        <f>COUNTIFS('NBA Games 2025'!$N$2:$N$1232,S$2,'NBA Games 2025'!$A$2:$A$1232,"&lt;="&amp;$A96)</f>
        <v>24</v>
      </c>
      <c r="T96" s="5">
        <f>COUNTIFS('NBA Games 2025'!$N$2:$N$1232,T$2,'NBA Games 2025'!$A$2:$A$1232,"&lt;="&amp;$A96)</f>
        <v>26</v>
      </c>
      <c r="U96" s="5">
        <f>COUNTIFS('NBA Games 2025'!$N$2:$N$1232,U$2,'NBA Games 2025'!$A$2:$A$1232,"&lt;="&amp;$A96)</f>
        <v>26</v>
      </c>
      <c r="V96" s="5">
        <f>COUNTIFS('NBA Games 2025'!$N$2:$N$1232,V$2,'NBA Games 2025'!$A$2:$A$1232,"&lt;="&amp;$A96)</f>
        <v>10</v>
      </c>
      <c r="W96" s="5">
        <f>COUNTIFS('NBA Games 2025'!$N$2:$N$1232,W$2,'NBA Games 2025'!$A$2:$A$1232,"&lt;="&amp;$A96)</f>
        <v>14</v>
      </c>
      <c r="X96" s="5">
        <f>COUNTIFS('NBA Games 2025'!$N$2:$N$1232,X$2,'NBA Games 2025'!$A$2:$A$1232,"&lt;="&amp;$A96)</f>
        <v>17</v>
      </c>
      <c r="Y96" s="5">
        <f>COUNTIFS('NBA Games 2025'!$N$2:$N$1232,Y$2,'NBA Games 2025'!$A$2:$A$1232,"&lt;="&amp;$A96)</f>
        <v>23</v>
      </c>
      <c r="Z96" s="5">
        <f>COUNTIFS('NBA Games 2025'!$N$2:$N$1232,Z$2,'NBA Games 2025'!$A$2:$A$1232,"&lt;="&amp;$A96)</f>
        <v>12</v>
      </c>
      <c r="AA96" s="5">
        <f>COUNTIFS('NBA Games 2025'!$N$2:$N$1232,AA$2,'NBA Games 2025'!$A$2:$A$1232,"&lt;="&amp;$A96)</f>
        <v>17</v>
      </c>
      <c r="AB96" s="5">
        <f>COUNTIFS('NBA Games 2025'!$N$2:$N$1232,AB$2,'NBA Games 2025'!$A$2:$A$1232,"&lt;="&amp;$A96)</f>
        <v>6</v>
      </c>
      <c r="AC96" s="5">
        <f>COUNTIFS('NBA Games 2025'!$N$2:$N$1232,AC$2,'NBA Games 2025'!$A$2:$A$1232,"&lt;="&amp;$A96)</f>
        <v>24</v>
      </c>
      <c r="AD96" s="5">
        <f>COUNTIFS('NBA Games 2025'!$N$2:$N$1232,AD$2,'NBA Games 2025'!$A$2:$A$1232,"&lt;="&amp;$A96)</f>
        <v>12</v>
      </c>
      <c r="AE96" s="5">
        <f>COUNTIFS('NBA Games 2025'!$N$2:$N$1232,AE$2,'NBA Games 2025'!$A$2:$A$1232,"&lt;="&amp;$A96)</f>
        <v>14</v>
      </c>
    </row>
    <row r="97" spans="1:31" x14ac:dyDescent="0.35">
      <c r="A97" s="7">
        <v>45685</v>
      </c>
      <c r="B97" s="5">
        <f>COUNTIFS('NBA Games 2025'!$N$2:$N$1232,B$2,'NBA Games 2025'!$A$2:$A$1232,"&lt;="&amp;$A97)</f>
        <v>37</v>
      </c>
      <c r="C97" s="5">
        <f>COUNTIFS('NBA Games 2025'!$N$2:$N$1232,C$2,'NBA Games 2025'!$A$2:$A$1232,"&lt;="&amp;$A97)</f>
        <v>31</v>
      </c>
      <c r="D97" s="5">
        <f>COUNTIFS('NBA Games 2025'!$N$2:$N$1232,D$2,'NBA Games 2025'!$A$2:$A$1232,"&lt;="&amp;$A97)</f>
        <v>28</v>
      </c>
      <c r="E97" s="5">
        <f>COUNTIFS('NBA Games 2025'!$N$2:$N$1232,E$2,'NBA Games 2025'!$A$2:$A$1232,"&lt;="&amp;$A97)</f>
        <v>37</v>
      </c>
      <c r="F97" s="5">
        <f>COUNTIFS('NBA Games 2025'!$N$2:$N$1232,F$2,'NBA Games 2025'!$A$2:$A$1232,"&lt;="&amp;$A97)</f>
        <v>22</v>
      </c>
      <c r="G97" s="5">
        <f>COUNTIFS('NBA Games 2025'!$N$2:$N$1232,G$2,'NBA Games 2025'!$A$2:$A$1232,"&lt;="&amp;$A97)</f>
        <v>20</v>
      </c>
      <c r="H97" s="5">
        <f>COUNTIFS('NBA Games 2025'!$N$2:$N$1232,H$2,'NBA Games 2025'!$A$2:$A$1232,"&lt;="&amp;$A97)</f>
        <v>25</v>
      </c>
      <c r="I97" s="5">
        <f>COUNTIFS('NBA Games 2025'!$N$2:$N$1232,I$2,'NBA Games 2025'!$A$2:$A$1232,"&lt;="&amp;$A97)</f>
        <v>32</v>
      </c>
      <c r="J97" s="5">
        <f>COUNTIFS('NBA Games 2025'!$N$2:$N$1232,J$2,'NBA Games 2025'!$A$2:$A$1232,"&lt;="&amp;$A97)</f>
        <v>31</v>
      </c>
      <c r="K97" s="5">
        <f>COUNTIFS('NBA Games 2025'!$N$2:$N$1232,K$2,'NBA Games 2025'!$A$2:$A$1232,"&lt;="&amp;$A97)</f>
        <v>24</v>
      </c>
      <c r="L97" s="5">
        <f>COUNTIFS('NBA Games 2025'!$N$2:$N$1232,L$2,'NBA Games 2025'!$A$2:$A$1232,"&lt;="&amp;$A97)</f>
        <v>27</v>
      </c>
      <c r="M97" s="5">
        <f>COUNTIFS('NBA Games 2025'!$N$2:$N$1232,M$2,'NBA Games 2025'!$A$2:$A$1232,"&lt;="&amp;$A97)</f>
        <v>23</v>
      </c>
      <c r="N97" s="5">
        <f>COUNTIFS('NBA Games 2025'!$N$2:$N$1232,N$2,'NBA Games 2025'!$A$2:$A$1232,"&lt;="&amp;$A97)</f>
        <v>25</v>
      </c>
      <c r="O97" s="5">
        <f>COUNTIFS('NBA Games 2025'!$N$2:$N$1232,O$2,'NBA Games 2025'!$A$2:$A$1232,"&lt;="&amp;$A97)</f>
        <v>32</v>
      </c>
      <c r="P97" s="5">
        <f>COUNTIFS('NBA Games 2025'!$N$2:$N$1232,P$2,'NBA Games 2025'!$A$2:$A$1232,"&lt;="&amp;$A97)</f>
        <v>25</v>
      </c>
      <c r="Q97" s="5">
        <f>COUNTIFS('NBA Games 2025'!$N$2:$N$1232,Q$2,'NBA Games 2025'!$A$2:$A$1232,"&lt;="&amp;$A97)</f>
        <v>20</v>
      </c>
      <c r="R97" s="5">
        <f>COUNTIFS('NBA Games 2025'!$N$2:$N$1232,R$2,'NBA Games 2025'!$A$2:$A$1232,"&lt;="&amp;$A97)</f>
        <v>23</v>
      </c>
      <c r="S97" s="5">
        <f>COUNTIFS('NBA Games 2025'!$N$2:$N$1232,S$2,'NBA Games 2025'!$A$2:$A$1232,"&lt;="&amp;$A97)</f>
        <v>24</v>
      </c>
      <c r="T97" s="5">
        <f>COUNTIFS('NBA Games 2025'!$N$2:$N$1232,T$2,'NBA Games 2025'!$A$2:$A$1232,"&lt;="&amp;$A97)</f>
        <v>26</v>
      </c>
      <c r="U97" s="5">
        <f>COUNTIFS('NBA Games 2025'!$N$2:$N$1232,U$2,'NBA Games 2025'!$A$2:$A$1232,"&lt;="&amp;$A97)</f>
        <v>26</v>
      </c>
      <c r="V97" s="5">
        <f>COUNTIFS('NBA Games 2025'!$N$2:$N$1232,V$2,'NBA Games 2025'!$A$2:$A$1232,"&lt;="&amp;$A97)</f>
        <v>10</v>
      </c>
      <c r="W97" s="5">
        <f>COUNTIFS('NBA Games 2025'!$N$2:$N$1232,W$2,'NBA Games 2025'!$A$2:$A$1232,"&lt;="&amp;$A97)</f>
        <v>14</v>
      </c>
      <c r="X97" s="5">
        <f>COUNTIFS('NBA Games 2025'!$N$2:$N$1232,X$2,'NBA Games 2025'!$A$2:$A$1232,"&lt;="&amp;$A97)</f>
        <v>18</v>
      </c>
      <c r="Y97" s="5">
        <f>COUNTIFS('NBA Games 2025'!$N$2:$N$1232,Y$2,'NBA Games 2025'!$A$2:$A$1232,"&lt;="&amp;$A97)</f>
        <v>23</v>
      </c>
      <c r="Z97" s="5">
        <f>COUNTIFS('NBA Games 2025'!$N$2:$N$1232,Z$2,'NBA Games 2025'!$A$2:$A$1232,"&lt;="&amp;$A97)</f>
        <v>12</v>
      </c>
      <c r="AA97" s="5">
        <f>COUNTIFS('NBA Games 2025'!$N$2:$N$1232,AA$2,'NBA Games 2025'!$A$2:$A$1232,"&lt;="&amp;$A97)</f>
        <v>18</v>
      </c>
      <c r="AB97" s="5">
        <f>COUNTIFS('NBA Games 2025'!$N$2:$N$1232,AB$2,'NBA Games 2025'!$A$2:$A$1232,"&lt;="&amp;$A97)</f>
        <v>6</v>
      </c>
      <c r="AC97" s="5">
        <f>COUNTIFS('NBA Games 2025'!$N$2:$N$1232,AC$2,'NBA Games 2025'!$A$2:$A$1232,"&lt;="&amp;$A97)</f>
        <v>24</v>
      </c>
      <c r="AD97" s="5">
        <f>COUNTIFS('NBA Games 2025'!$N$2:$N$1232,AD$2,'NBA Games 2025'!$A$2:$A$1232,"&lt;="&amp;$A97)</f>
        <v>12</v>
      </c>
      <c r="AE97" s="5">
        <f>COUNTIFS('NBA Games 2025'!$N$2:$N$1232,AE$2,'NBA Games 2025'!$A$2:$A$1232,"&lt;="&amp;$A97)</f>
        <v>14</v>
      </c>
    </row>
    <row r="98" spans="1:31" x14ac:dyDescent="0.35">
      <c r="A98" s="7">
        <v>45686</v>
      </c>
      <c r="B98" s="5">
        <f>COUNTIFS('NBA Games 2025'!$N$2:$N$1232,B$2,'NBA Games 2025'!$A$2:$A$1232,"&lt;="&amp;$A98)</f>
        <v>38</v>
      </c>
      <c r="C98" s="5">
        <f>COUNTIFS('NBA Games 2025'!$N$2:$N$1232,C$2,'NBA Games 2025'!$A$2:$A$1232,"&lt;="&amp;$A98)</f>
        <v>31</v>
      </c>
      <c r="D98" s="5">
        <f>COUNTIFS('NBA Games 2025'!$N$2:$N$1232,D$2,'NBA Games 2025'!$A$2:$A$1232,"&lt;="&amp;$A98)</f>
        <v>28</v>
      </c>
      <c r="E98" s="5">
        <f>COUNTIFS('NBA Games 2025'!$N$2:$N$1232,E$2,'NBA Games 2025'!$A$2:$A$1232,"&lt;="&amp;$A98)</f>
        <v>37</v>
      </c>
      <c r="F98" s="5">
        <f>COUNTIFS('NBA Games 2025'!$N$2:$N$1232,F$2,'NBA Games 2025'!$A$2:$A$1232,"&lt;="&amp;$A98)</f>
        <v>22</v>
      </c>
      <c r="G98" s="5">
        <f>COUNTIFS('NBA Games 2025'!$N$2:$N$1232,G$2,'NBA Games 2025'!$A$2:$A$1232,"&lt;="&amp;$A98)</f>
        <v>20</v>
      </c>
      <c r="H98" s="5">
        <f>COUNTIFS('NBA Games 2025'!$N$2:$N$1232,H$2,'NBA Games 2025'!$A$2:$A$1232,"&lt;="&amp;$A98)</f>
        <v>26</v>
      </c>
      <c r="I98" s="5">
        <f>COUNTIFS('NBA Games 2025'!$N$2:$N$1232,I$2,'NBA Games 2025'!$A$2:$A$1232,"&lt;="&amp;$A98)</f>
        <v>33</v>
      </c>
      <c r="J98" s="5">
        <f>COUNTIFS('NBA Games 2025'!$N$2:$N$1232,J$2,'NBA Games 2025'!$A$2:$A$1232,"&lt;="&amp;$A98)</f>
        <v>32</v>
      </c>
      <c r="K98" s="5">
        <f>COUNTIFS('NBA Games 2025'!$N$2:$N$1232,K$2,'NBA Games 2025'!$A$2:$A$1232,"&lt;="&amp;$A98)</f>
        <v>24</v>
      </c>
      <c r="L98" s="5">
        <f>COUNTIFS('NBA Games 2025'!$N$2:$N$1232,L$2,'NBA Games 2025'!$A$2:$A$1232,"&lt;="&amp;$A98)</f>
        <v>27</v>
      </c>
      <c r="M98" s="5">
        <f>COUNTIFS('NBA Games 2025'!$N$2:$N$1232,M$2,'NBA Games 2025'!$A$2:$A$1232,"&lt;="&amp;$A98)</f>
        <v>23</v>
      </c>
      <c r="N98" s="5">
        <f>COUNTIFS('NBA Games 2025'!$N$2:$N$1232,N$2,'NBA Games 2025'!$A$2:$A$1232,"&lt;="&amp;$A98)</f>
        <v>26</v>
      </c>
      <c r="O98" s="5">
        <f>COUNTIFS('NBA Games 2025'!$N$2:$N$1232,O$2,'NBA Games 2025'!$A$2:$A$1232,"&lt;="&amp;$A98)</f>
        <v>32</v>
      </c>
      <c r="P98" s="5">
        <f>COUNTIFS('NBA Games 2025'!$N$2:$N$1232,P$2,'NBA Games 2025'!$A$2:$A$1232,"&lt;="&amp;$A98)</f>
        <v>26</v>
      </c>
      <c r="Q98" s="5">
        <f>COUNTIFS('NBA Games 2025'!$N$2:$N$1232,Q$2,'NBA Games 2025'!$A$2:$A$1232,"&lt;="&amp;$A98)</f>
        <v>20</v>
      </c>
      <c r="R98" s="5">
        <f>COUNTIFS('NBA Games 2025'!$N$2:$N$1232,R$2,'NBA Games 2025'!$A$2:$A$1232,"&lt;="&amp;$A98)</f>
        <v>24</v>
      </c>
      <c r="S98" s="5">
        <f>COUNTIFS('NBA Games 2025'!$N$2:$N$1232,S$2,'NBA Games 2025'!$A$2:$A$1232,"&lt;="&amp;$A98)</f>
        <v>24</v>
      </c>
      <c r="T98" s="5">
        <f>COUNTIFS('NBA Games 2025'!$N$2:$N$1232,T$2,'NBA Games 2025'!$A$2:$A$1232,"&lt;="&amp;$A98)</f>
        <v>26</v>
      </c>
      <c r="U98" s="5">
        <f>COUNTIFS('NBA Games 2025'!$N$2:$N$1232,U$2,'NBA Games 2025'!$A$2:$A$1232,"&lt;="&amp;$A98)</f>
        <v>27</v>
      </c>
      <c r="V98" s="5">
        <f>COUNTIFS('NBA Games 2025'!$N$2:$N$1232,V$2,'NBA Games 2025'!$A$2:$A$1232,"&lt;="&amp;$A98)</f>
        <v>10</v>
      </c>
      <c r="W98" s="5">
        <f>COUNTIFS('NBA Games 2025'!$N$2:$N$1232,W$2,'NBA Games 2025'!$A$2:$A$1232,"&lt;="&amp;$A98)</f>
        <v>15</v>
      </c>
      <c r="X98" s="5">
        <f>COUNTIFS('NBA Games 2025'!$N$2:$N$1232,X$2,'NBA Games 2025'!$A$2:$A$1232,"&lt;="&amp;$A98)</f>
        <v>18</v>
      </c>
      <c r="Y98" s="5">
        <f>COUNTIFS('NBA Games 2025'!$N$2:$N$1232,Y$2,'NBA Games 2025'!$A$2:$A$1232,"&lt;="&amp;$A98)</f>
        <v>23</v>
      </c>
      <c r="Z98" s="5">
        <f>COUNTIFS('NBA Games 2025'!$N$2:$N$1232,Z$2,'NBA Games 2025'!$A$2:$A$1232,"&lt;="&amp;$A98)</f>
        <v>12</v>
      </c>
      <c r="AA98" s="5">
        <f>COUNTIFS('NBA Games 2025'!$N$2:$N$1232,AA$2,'NBA Games 2025'!$A$2:$A$1232,"&lt;="&amp;$A98)</f>
        <v>19</v>
      </c>
      <c r="AB98" s="5">
        <f>COUNTIFS('NBA Games 2025'!$N$2:$N$1232,AB$2,'NBA Games 2025'!$A$2:$A$1232,"&lt;="&amp;$A98)</f>
        <v>6</v>
      </c>
      <c r="AC98" s="5">
        <f>COUNTIFS('NBA Games 2025'!$N$2:$N$1232,AC$2,'NBA Games 2025'!$A$2:$A$1232,"&lt;="&amp;$A98)</f>
        <v>24</v>
      </c>
      <c r="AD98" s="5">
        <f>COUNTIFS('NBA Games 2025'!$N$2:$N$1232,AD$2,'NBA Games 2025'!$A$2:$A$1232,"&lt;="&amp;$A98)</f>
        <v>12</v>
      </c>
      <c r="AE98" s="5">
        <f>COUNTIFS('NBA Games 2025'!$N$2:$N$1232,AE$2,'NBA Games 2025'!$A$2:$A$1232,"&lt;="&amp;$A98)</f>
        <v>15</v>
      </c>
    </row>
    <row r="99" spans="1:31" x14ac:dyDescent="0.35">
      <c r="A99" s="7">
        <v>45687</v>
      </c>
      <c r="B99" s="5">
        <f>COUNTIFS('NBA Games 2025'!$N$2:$N$1232,B$2,'NBA Games 2025'!$A$2:$A$1232,"&lt;="&amp;$A99)</f>
        <v>39</v>
      </c>
      <c r="C99" s="5">
        <f>COUNTIFS('NBA Games 2025'!$N$2:$N$1232,C$2,'NBA Games 2025'!$A$2:$A$1232,"&lt;="&amp;$A99)</f>
        <v>32</v>
      </c>
      <c r="D99" s="5">
        <f>COUNTIFS('NBA Games 2025'!$N$2:$N$1232,D$2,'NBA Games 2025'!$A$2:$A$1232,"&lt;="&amp;$A99)</f>
        <v>28</v>
      </c>
      <c r="E99" s="5">
        <f>COUNTIFS('NBA Games 2025'!$N$2:$N$1232,E$2,'NBA Games 2025'!$A$2:$A$1232,"&lt;="&amp;$A99)</f>
        <v>37</v>
      </c>
      <c r="F99" s="5">
        <f>COUNTIFS('NBA Games 2025'!$N$2:$N$1232,F$2,'NBA Games 2025'!$A$2:$A$1232,"&lt;="&amp;$A99)</f>
        <v>22</v>
      </c>
      <c r="G99" s="5">
        <f>COUNTIFS('NBA Games 2025'!$N$2:$N$1232,G$2,'NBA Games 2025'!$A$2:$A$1232,"&lt;="&amp;$A99)</f>
        <v>20</v>
      </c>
      <c r="H99" s="5">
        <f>COUNTIFS('NBA Games 2025'!$N$2:$N$1232,H$2,'NBA Games 2025'!$A$2:$A$1232,"&lt;="&amp;$A99)</f>
        <v>26</v>
      </c>
      <c r="I99" s="5">
        <f>COUNTIFS('NBA Games 2025'!$N$2:$N$1232,I$2,'NBA Games 2025'!$A$2:$A$1232,"&lt;="&amp;$A99)</f>
        <v>33</v>
      </c>
      <c r="J99" s="5">
        <f>COUNTIFS('NBA Games 2025'!$N$2:$N$1232,J$2,'NBA Games 2025'!$A$2:$A$1232,"&lt;="&amp;$A99)</f>
        <v>32</v>
      </c>
      <c r="K99" s="5">
        <f>COUNTIFS('NBA Games 2025'!$N$2:$N$1232,K$2,'NBA Games 2025'!$A$2:$A$1232,"&lt;="&amp;$A99)</f>
        <v>24</v>
      </c>
      <c r="L99" s="5">
        <f>COUNTIFS('NBA Games 2025'!$N$2:$N$1232,L$2,'NBA Games 2025'!$A$2:$A$1232,"&lt;="&amp;$A99)</f>
        <v>27</v>
      </c>
      <c r="M99" s="5">
        <f>COUNTIFS('NBA Games 2025'!$N$2:$N$1232,M$2,'NBA Games 2025'!$A$2:$A$1232,"&lt;="&amp;$A99)</f>
        <v>23</v>
      </c>
      <c r="N99" s="5">
        <f>COUNTIFS('NBA Games 2025'!$N$2:$N$1232,N$2,'NBA Games 2025'!$A$2:$A$1232,"&lt;="&amp;$A99)</f>
        <v>27</v>
      </c>
      <c r="O99" s="5">
        <f>COUNTIFS('NBA Games 2025'!$N$2:$N$1232,O$2,'NBA Games 2025'!$A$2:$A$1232,"&lt;="&amp;$A99)</f>
        <v>32</v>
      </c>
      <c r="P99" s="5">
        <f>COUNTIFS('NBA Games 2025'!$N$2:$N$1232,P$2,'NBA Games 2025'!$A$2:$A$1232,"&lt;="&amp;$A99)</f>
        <v>26</v>
      </c>
      <c r="Q99" s="5">
        <f>COUNTIFS('NBA Games 2025'!$N$2:$N$1232,Q$2,'NBA Games 2025'!$A$2:$A$1232,"&lt;="&amp;$A99)</f>
        <v>20</v>
      </c>
      <c r="R99" s="5">
        <f>COUNTIFS('NBA Games 2025'!$N$2:$N$1232,R$2,'NBA Games 2025'!$A$2:$A$1232,"&lt;="&amp;$A99)</f>
        <v>24</v>
      </c>
      <c r="S99" s="5">
        <f>COUNTIFS('NBA Games 2025'!$N$2:$N$1232,S$2,'NBA Games 2025'!$A$2:$A$1232,"&lt;="&amp;$A99)</f>
        <v>24</v>
      </c>
      <c r="T99" s="5">
        <f>COUNTIFS('NBA Games 2025'!$N$2:$N$1232,T$2,'NBA Games 2025'!$A$2:$A$1232,"&lt;="&amp;$A99)</f>
        <v>27</v>
      </c>
      <c r="U99" s="5">
        <f>COUNTIFS('NBA Games 2025'!$N$2:$N$1232,U$2,'NBA Games 2025'!$A$2:$A$1232,"&lt;="&amp;$A99)</f>
        <v>27</v>
      </c>
      <c r="V99" s="5">
        <f>COUNTIFS('NBA Games 2025'!$N$2:$N$1232,V$2,'NBA Games 2025'!$A$2:$A$1232,"&lt;="&amp;$A99)</f>
        <v>10</v>
      </c>
      <c r="W99" s="5">
        <f>COUNTIFS('NBA Games 2025'!$N$2:$N$1232,W$2,'NBA Games 2025'!$A$2:$A$1232,"&lt;="&amp;$A99)</f>
        <v>15</v>
      </c>
      <c r="X99" s="5">
        <f>COUNTIFS('NBA Games 2025'!$N$2:$N$1232,X$2,'NBA Games 2025'!$A$2:$A$1232,"&lt;="&amp;$A99)</f>
        <v>19</v>
      </c>
      <c r="Y99" s="5">
        <f>COUNTIFS('NBA Games 2025'!$N$2:$N$1232,Y$2,'NBA Games 2025'!$A$2:$A$1232,"&lt;="&amp;$A99)</f>
        <v>23</v>
      </c>
      <c r="Z99" s="5">
        <f>COUNTIFS('NBA Games 2025'!$N$2:$N$1232,Z$2,'NBA Games 2025'!$A$2:$A$1232,"&lt;="&amp;$A99)</f>
        <v>12</v>
      </c>
      <c r="AA99" s="5">
        <f>COUNTIFS('NBA Games 2025'!$N$2:$N$1232,AA$2,'NBA Games 2025'!$A$2:$A$1232,"&lt;="&amp;$A99)</f>
        <v>19</v>
      </c>
      <c r="AB99" s="5">
        <f>COUNTIFS('NBA Games 2025'!$N$2:$N$1232,AB$2,'NBA Games 2025'!$A$2:$A$1232,"&lt;="&amp;$A99)</f>
        <v>6</v>
      </c>
      <c r="AC99" s="5">
        <f>COUNTIFS('NBA Games 2025'!$N$2:$N$1232,AC$2,'NBA Games 2025'!$A$2:$A$1232,"&lt;="&amp;$A99)</f>
        <v>24</v>
      </c>
      <c r="AD99" s="5">
        <f>COUNTIFS('NBA Games 2025'!$N$2:$N$1232,AD$2,'NBA Games 2025'!$A$2:$A$1232,"&lt;="&amp;$A99)</f>
        <v>12</v>
      </c>
      <c r="AE99" s="5">
        <f>COUNTIFS('NBA Games 2025'!$N$2:$N$1232,AE$2,'NBA Games 2025'!$A$2:$A$1232,"&lt;="&amp;$A99)</f>
        <v>15</v>
      </c>
    </row>
    <row r="100" spans="1:31" x14ac:dyDescent="0.35">
      <c r="A100" s="7">
        <v>45688</v>
      </c>
      <c r="B100" s="5">
        <f>COUNTIFS('NBA Games 2025'!$N$2:$N$1232,B$2,'NBA Games 2025'!$A$2:$A$1232,"&lt;="&amp;$A100)</f>
        <v>39</v>
      </c>
      <c r="C100" s="5">
        <f>COUNTIFS('NBA Games 2025'!$N$2:$N$1232,C$2,'NBA Games 2025'!$A$2:$A$1232,"&lt;="&amp;$A100)</f>
        <v>32</v>
      </c>
      <c r="D100" s="5">
        <f>COUNTIFS('NBA Games 2025'!$N$2:$N$1232,D$2,'NBA Games 2025'!$A$2:$A$1232,"&lt;="&amp;$A100)</f>
        <v>29</v>
      </c>
      <c r="E100" s="5">
        <f>COUNTIFS('NBA Games 2025'!$N$2:$N$1232,E$2,'NBA Games 2025'!$A$2:$A$1232,"&lt;="&amp;$A100)</f>
        <v>37</v>
      </c>
      <c r="F100" s="5">
        <f>COUNTIFS('NBA Games 2025'!$N$2:$N$1232,F$2,'NBA Games 2025'!$A$2:$A$1232,"&lt;="&amp;$A100)</f>
        <v>22</v>
      </c>
      <c r="G100" s="5">
        <f>COUNTIFS('NBA Games 2025'!$N$2:$N$1232,G$2,'NBA Games 2025'!$A$2:$A$1232,"&lt;="&amp;$A100)</f>
        <v>21</v>
      </c>
      <c r="H100" s="5">
        <f>COUNTIFS('NBA Games 2025'!$N$2:$N$1232,H$2,'NBA Games 2025'!$A$2:$A$1232,"&lt;="&amp;$A100)</f>
        <v>26</v>
      </c>
      <c r="I100" s="5">
        <f>COUNTIFS('NBA Games 2025'!$N$2:$N$1232,I$2,'NBA Games 2025'!$A$2:$A$1232,"&lt;="&amp;$A100)</f>
        <v>34</v>
      </c>
      <c r="J100" s="5">
        <f>COUNTIFS('NBA Games 2025'!$N$2:$N$1232,J$2,'NBA Games 2025'!$A$2:$A$1232,"&lt;="&amp;$A100)</f>
        <v>32</v>
      </c>
      <c r="K100" s="5">
        <f>COUNTIFS('NBA Games 2025'!$N$2:$N$1232,K$2,'NBA Games 2025'!$A$2:$A$1232,"&lt;="&amp;$A100)</f>
        <v>24</v>
      </c>
      <c r="L100" s="5">
        <f>COUNTIFS('NBA Games 2025'!$N$2:$N$1232,L$2,'NBA Games 2025'!$A$2:$A$1232,"&lt;="&amp;$A100)</f>
        <v>27</v>
      </c>
      <c r="M100" s="5">
        <f>COUNTIFS('NBA Games 2025'!$N$2:$N$1232,M$2,'NBA Games 2025'!$A$2:$A$1232,"&lt;="&amp;$A100)</f>
        <v>24</v>
      </c>
      <c r="N100" s="5">
        <f>COUNTIFS('NBA Games 2025'!$N$2:$N$1232,N$2,'NBA Games 2025'!$A$2:$A$1232,"&lt;="&amp;$A100)</f>
        <v>27</v>
      </c>
      <c r="O100" s="5">
        <f>COUNTIFS('NBA Games 2025'!$N$2:$N$1232,O$2,'NBA Games 2025'!$A$2:$A$1232,"&lt;="&amp;$A100)</f>
        <v>32</v>
      </c>
      <c r="P100" s="5">
        <f>COUNTIFS('NBA Games 2025'!$N$2:$N$1232,P$2,'NBA Games 2025'!$A$2:$A$1232,"&lt;="&amp;$A100)</f>
        <v>26</v>
      </c>
      <c r="Q100" s="5">
        <f>COUNTIFS('NBA Games 2025'!$N$2:$N$1232,Q$2,'NBA Games 2025'!$A$2:$A$1232,"&lt;="&amp;$A100)</f>
        <v>21</v>
      </c>
      <c r="R100" s="5">
        <f>COUNTIFS('NBA Games 2025'!$N$2:$N$1232,R$2,'NBA Games 2025'!$A$2:$A$1232,"&lt;="&amp;$A100)</f>
        <v>24</v>
      </c>
      <c r="S100" s="5">
        <f>COUNTIFS('NBA Games 2025'!$N$2:$N$1232,S$2,'NBA Games 2025'!$A$2:$A$1232,"&lt;="&amp;$A100)</f>
        <v>25</v>
      </c>
      <c r="T100" s="5">
        <f>COUNTIFS('NBA Games 2025'!$N$2:$N$1232,T$2,'NBA Games 2025'!$A$2:$A$1232,"&lt;="&amp;$A100)</f>
        <v>27</v>
      </c>
      <c r="U100" s="5">
        <f>COUNTIFS('NBA Games 2025'!$N$2:$N$1232,U$2,'NBA Games 2025'!$A$2:$A$1232,"&lt;="&amp;$A100)</f>
        <v>28</v>
      </c>
      <c r="V100" s="5">
        <f>COUNTIFS('NBA Games 2025'!$N$2:$N$1232,V$2,'NBA Games 2025'!$A$2:$A$1232,"&lt;="&amp;$A100)</f>
        <v>10</v>
      </c>
      <c r="W100" s="5">
        <f>COUNTIFS('NBA Games 2025'!$N$2:$N$1232,W$2,'NBA Games 2025'!$A$2:$A$1232,"&lt;="&amp;$A100)</f>
        <v>15</v>
      </c>
      <c r="X100" s="5">
        <f>COUNTIFS('NBA Games 2025'!$N$2:$N$1232,X$2,'NBA Games 2025'!$A$2:$A$1232,"&lt;="&amp;$A100)</f>
        <v>19</v>
      </c>
      <c r="Y100" s="5">
        <f>COUNTIFS('NBA Games 2025'!$N$2:$N$1232,Y$2,'NBA Games 2025'!$A$2:$A$1232,"&lt;="&amp;$A100)</f>
        <v>23</v>
      </c>
      <c r="Z100" s="5">
        <f>COUNTIFS('NBA Games 2025'!$N$2:$N$1232,Z$2,'NBA Games 2025'!$A$2:$A$1232,"&lt;="&amp;$A100)</f>
        <v>12</v>
      </c>
      <c r="AA100" s="5">
        <f>COUNTIFS('NBA Games 2025'!$N$2:$N$1232,AA$2,'NBA Games 2025'!$A$2:$A$1232,"&lt;="&amp;$A100)</f>
        <v>19</v>
      </c>
      <c r="AB100" s="5">
        <f>COUNTIFS('NBA Games 2025'!$N$2:$N$1232,AB$2,'NBA Games 2025'!$A$2:$A$1232,"&lt;="&amp;$A100)</f>
        <v>6</v>
      </c>
      <c r="AC100" s="5">
        <f>COUNTIFS('NBA Games 2025'!$N$2:$N$1232,AC$2,'NBA Games 2025'!$A$2:$A$1232,"&lt;="&amp;$A100)</f>
        <v>24</v>
      </c>
      <c r="AD100" s="5">
        <f>COUNTIFS('NBA Games 2025'!$N$2:$N$1232,AD$2,'NBA Games 2025'!$A$2:$A$1232,"&lt;="&amp;$A100)</f>
        <v>12</v>
      </c>
      <c r="AE100" s="5">
        <f>COUNTIFS('NBA Games 2025'!$N$2:$N$1232,AE$2,'NBA Games 2025'!$A$2:$A$1232,"&lt;="&amp;$A100)</f>
        <v>15</v>
      </c>
    </row>
    <row r="101" spans="1:31" x14ac:dyDescent="0.35">
      <c r="A101" s="7">
        <v>45689</v>
      </c>
      <c r="B101" s="5">
        <f>COUNTIFS('NBA Games 2025'!$N$2:$N$1232,B$2,'NBA Games 2025'!$A$2:$A$1232,"&lt;="&amp;$A101)</f>
        <v>39</v>
      </c>
      <c r="C101" s="5">
        <f>COUNTIFS('NBA Games 2025'!$N$2:$N$1232,C$2,'NBA Games 2025'!$A$2:$A$1232,"&lt;="&amp;$A101)</f>
        <v>32</v>
      </c>
      <c r="D101" s="5">
        <f>COUNTIFS('NBA Games 2025'!$N$2:$N$1232,D$2,'NBA Games 2025'!$A$2:$A$1232,"&lt;="&amp;$A101)</f>
        <v>30</v>
      </c>
      <c r="E101" s="5">
        <f>COUNTIFS('NBA Games 2025'!$N$2:$N$1232,E$2,'NBA Games 2025'!$A$2:$A$1232,"&lt;="&amp;$A101)</f>
        <v>38</v>
      </c>
      <c r="F101" s="5">
        <f>COUNTIFS('NBA Games 2025'!$N$2:$N$1232,F$2,'NBA Games 2025'!$A$2:$A$1232,"&lt;="&amp;$A101)</f>
        <v>22</v>
      </c>
      <c r="G101" s="5">
        <f>COUNTIFS('NBA Games 2025'!$N$2:$N$1232,G$2,'NBA Games 2025'!$A$2:$A$1232,"&lt;="&amp;$A101)</f>
        <v>21</v>
      </c>
      <c r="H101" s="5">
        <f>COUNTIFS('NBA Games 2025'!$N$2:$N$1232,H$2,'NBA Games 2025'!$A$2:$A$1232,"&lt;="&amp;$A101)</f>
        <v>27</v>
      </c>
      <c r="I101" s="5">
        <f>COUNTIFS('NBA Games 2025'!$N$2:$N$1232,I$2,'NBA Games 2025'!$A$2:$A$1232,"&lt;="&amp;$A101)</f>
        <v>34</v>
      </c>
      <c r="J101" s="5">
        <f>COUNTIFS('NBA Games 2025'!$N$2:$N$1232,J$2,'NBA Games 2025'!$A$2:$A$1232,"&lt;="&amp;$A101)</f>
        <v>32</v>
      </c>
      <c r="K101" s="5">
        <f>COUNTIFS('NBA Games 2025'!$N$2:$N$1232,K$2,'NBA Games 2025'!$A$2:$A$1232,"&lt;="&amp;$A101)</f>
        <v>24</v>
      </c>
      <c r="L101" s="5">
        <f>COUNTIFS('NBA Games 2025'!$N$2:$N$1232,L$2,'NBA Games 2025'!$A$2:$A$1232,"&lt;="&amp;$A101)</f>
        <v>27</v>
      </c>
      <c r="M101" s="5">
        <f>COUNTIFS('NBA Games 2025'!$N$2:$N$1232,M$2,'NBA Games 2025'!$A$2:$A$1232,"&lt;="&amp;$A101)</f>
        <v>24</v>
      </c>
      <c r="N101" s="5">
        <f>COUNTIFS('NBA Games 2025'!$N$2:$N$1232,N$2,'NBA Games 2025'!$A$2:$A$1232,"&lt;="&amp;$A101)</f>
        <v>27</v>
      </c>
      <c r="O101" s="5">
        <f>COUNTIFS('NBA Games 2025'!$N$2:$N$1232,O$2,'NBA Games 2025'!$A$2:$A$1232,"&lt;="&amp;$A101)</f>
        <v>32</v>
      </c>
      <c r="P101" s="5">
        <f>COUNTIFS('NBA Games 2025'!$N$2:$N$1232,P$2,'NBA Games 2025'!$A$2:$A$1232,"&lt;="&amp;$A101)</f>
        <v>26</v>
      </c>
      <c r="Q101" s="5">
        <f>COUNTIFS('NBA Games 2025'!$N$2:$N$1232,Q$2,'NBA Games 2025'!$A$2:$A$1232,"&lt;="&amp;$A101)</f>
        <v>21</v>
      </c>
      <c r="R101" s="5">
        <f>COUNTIFS('NBA Games 2025'!$N$2:$N$1232,R$2,'NBA Games 2025'!$A$2:$A$1232,"&lt;="&amp;$A101)</f>
        <v>24</v>
      </c>
      <c r="S101" s="5">
        <f>COUNTIFS('NBA Games 2025'!$N$2:$N$1232,S$2,'NBA Games 2025'!$A$2:$A$1232,"&lt;="&amp;$A101)</f>
        <v>25</v>
      </c>
      <c r="T101" s="5">
        <f>COUNTIFS('NBA Games 2025'!$N$2:$N$1232,T$2,'NBA Games 2025'!$A$2:$A$1232,"&lt;="&amp;$A101)</f>
        <v>28</v>
      </c>
      <c r="U101" s="5">
        <f>COUNTIFS('NBA Games 2025'!$N$2:$N$1232,U$2,'NBA Games 2025'!$A$2:$A$1232,"&lt;="&amp;$A101)</f>
        <v>28</v>
      </c>
      <c r="V101" s="5">
        <f>COUNTIFS('NBA Games 2025'!$N$2:$N$1232,V$2,'NBA Games 2025'!$A$2:$A$1232,"&lt;="&amp;$A101)</f>
        <v>11</v>
      </c>
      <c r="W101" s="5">
        <f>COUNTIFS('NBA Games 2025'!$N$2:$N$1232,W$2,'NBA Games 2025'!$A$2:$A$1232,"&lt;="&amp;$A101)</f>
        <v>15</v>
      </c>
      <c r="X101" s="5">
        <f>COUNTIFS('NBA Games 2025'!$N$2:$N$1232,X$2,'NBA Games 2025'!$A$2:$A$1232,"&lt;="&amp;$A101)</f>
        <v>20</v>
      </c>
      <c r="Y101" s="5">
        <f>COUNTIFS('NBA Games 2025'!$N$2:$N$1232,Y$2,'NBA Games 2025'!$A$2:$A$1232,"&lt;="&amp;$A101)</f>
        <v>24</v>
      </c>
      <c r="Z101" s="5">
        <f>COUNTIFS('NBA Games 2025'!$N$2:$N$1232,Z$2,'NBA Games 2025'!$A$2:$A$1232,"&lt;="&amp;$A101)</f>
        <v>12</v>
      </c>
      <c r="AA101" s="5">
        <f>COUNTIFS('NBA Games 2025'!$N$2:$N$1232,AA$2,'NBA Games 2025'!$A$2:$A$1232,"&lt;="&amp;$A101)</f>
        <v>19</v>
      </c>
      <c r="AB101" s="5">
        <f>COUNTIFS('NBA Games 2025'!$N$2:$N$1232,AB$2,'NBA Games 2025'!$A$2:$A$1232,"&lt;="&amp;$A101)</f>
        <v>7</v>
      </c>
      <c r="AC101" s="5">
        <f>COUNTIFS('NBA Games 2025'!$N$2:$N$1232,AC$2,'NBA Games 2025'!$A$2:$A$1232,"&lt;="&amp;$A101)</f>
        <v>24</v>
      </c>
      <c r="AD101" s="5">
        <f>COUNTIFS('NBA Games 2025'!$N$2:$N$1232,AD$2,'NBA Games 2025'!$A$2:$A$1232,"&lt;="&amp;$A101)</f>
        <v>12</v>
      </c>
      <c r="AE101" s="5">
        <f>COUNTIFS('NBA Games 2025'!$N$2:$N$1232,AE$2,'NBA Games 2025'!$A$2:$A$1232,"&lt;="&amp;$A101)</f>
        <v>16</v>
      </c>
    </row>
    <row r="102" spans="1:31" x14ac:dyDescent="0.35">
      <c r="A102" s="7">
        <v>45690</v>
      </c>
      <c r="B102" s="5">
        <f>COUNTIFS('NBA Games 2025'!$N$2:$N$1232,B$2,'NBA Games 2025'!$A$2:$A$1232,"&lt;="&amp;$A102)</f>
        <v>40</v>
      </c>
      <c r="C102" s="5">
        <f>COUNTIFS('NBA Games 2025'!$N$2:$N$1232,C$2,'NBA Games 2025'!$A$2:$A$1232,"&lt;="&amp;$A102)</f>
        <v>33</v>
      </c>
      <c r="D102" s="5">
        <f>COUNTIFS('NBA Games 2025'!$N$2:$N$1232,D$2,'NBA Games 2025'!$A$2:$A$1232,"&lt;="&amp;$A102)</f>
        <v>30</v>
      </c>
      <c r="E102" s="5">
        <f>COUNTIFS('NBA Games 2025'!$N$2:$N$1232,E$2,'NBA Games 2025'!$A$2:$A$1232,"&lt;="&amp;$A102)</f>
        <v>38</v>
      </c>
      <c r="F102" s="5">
        <f>COUNTIFS('NBA Games 2025'!$N$2:$N$1232,F$2,'NBA Games 2025'!$A$2:$A$1232,"&lt;="&amp;$A102)</f>
        <v>22</v>
      </c>
      <c r="G102" s="5">
        <f>COUNTIFS('NBA Games 2025'!$N$2:$N$1232,G$2,'NBA Games 2025'!$A$2:$A$1232,"&lt;="&amp;$A102)</f>
        <v>21</v>
      </c>
      <c r="H102" s="5">
        <f>COUNTIFS('NBA Games 2025'!$N$2:$N$1232,H$2,'NBA Games 2025'!$A$2:$A$1232,"&lt;="&amp;$A102)</f>
        <v>27</v>
      </c>
      <c r="I102" s="5">
        <f>COUNTIFS('NBA Games 2025'!$N$2:$N$1232,I$2,'NBA Games 2025'!$A$2:$A$1232,"&lt;="&amp;$A102)</f>
        <v>35</v>
      </c>
      <c r="J102" s="5">
        <f>COUNTIFS('NBA Games 2025'!$N$2:$N$1232,J$2,'NBA Games 2025'!$A$2:$A$1232,"&lt;="&amp;$A102)</f>
        <v>32</v>
      </c>
      <c r="K102" s="5">
        <f>COUNTIFS('NBA Games 2025'!$N$2:$N$1232,K$2,'NBA Games 2025'!$A$2:$A$1232,"&lt;="&amp;$A102)</f>
        <v>24</v>
      </c>
      <c r="L102" s="5">
        <f>COUNTIFS('NBA Games 2025'!$N$2:$N$1232,L$2,'NBA Games 2025'!$A$2:$A$1232,"&lt;="&amp;$A102)</f>
        <v>27</v>
      </c>
      <c r="M102" s="5">
        <f>COUNTIFS('NBA Games 2025'!$N$2:$N$1232,M$2,'NBA Games 2025'!$A$2:$A$1232,"&lt;="&amp;$A102)</f>
        <v>25</v>
      </c>
      <c r="N102" s="5">
        <f>COUNTIFS('NBA Games 2025'!$N$2:$N$1232,N$2,'NBA Games 2025'!$A$2:$A$1232,"&lt;="&amp;$A102)</f>
        <v>27</v>
      </c>
      <c r="O102" s="5">
        <f>COUNTIFS('NBA Games 2025'!$N$2:$N$1232,O$2,'NBA Games 2025'!$A$2:$A$1232,"&lt;="&amp;$A102)</f>
        <v>32</v>
      </c>
      <c r="P102" s="5">
        <f>COUNTIFS('NBA Games 2025'!$N$2:$N$1232,P$2,'NBA Games 2025'!$A$2:$A$1232,"&lt;="&amp;$A102)</f>
        <v>26</v>
      </c>
      <c r="Q102" s="5">
        <f>COUNTIFS('NBA Games 2025'!$N$2:$N$1232,Q$2,'NBA Games 2025'!$A$2:$A$1232,"&lt;="&amp;$A102)</f>
        <v>21</v>
      </c>
      <c r="R102" s="5">
        <f>COUNTIFS('NBA Games 2025'!$N$2:$N$1232,R$2,'NBA Games 2025'!$A$2:$A$1232,"&lt;="&amp;$A102)</f>
        <v>24</v>
      </c>
      <c r="S102" s="5">
        <f>COUNTIFS('NBA Games 2025'!$N$2:$N$1232,S$2,'NBA Games 2025'!$A$2:$A$1232,"&lt;="&amp;$A102)</f>
        <v>25</v>
      </c>
      <c r="T102" s="5">
        <f>COUNTIFS('NBA Games 2025'!$N$2:$N$1232,T$2,'NBA Games 2025'!$A$2:$A$1232,"&lt;="&amp;$A102)</f>
        <v>28</v>
      </c>
      <c r="U102" s="5">
        <f>COUNTIFS('NBA Games 2025'!$N$2:$N$1232,U$2,'NBA Games 2025'!$A$2:$A$1232,"&lt;="&amp;$A102)</f>
        <v>28</v>
      </c>
      <c r="V102" s="5">
        <f>COUNTIFS('NBA Games 2025'!$N$2:$N$1232,V$2,'NBA Games 2025'!$A$2:$A$1232,"&lt;="&amp;$A102)</f>
        <v>11</v>
      </c>
      <c r="W102" s="5">
        <f>COUNTIFS('NBA Games 2025'!$N$2:$N$1232,W$2,'NBA Games 2025'!$A$2:$A$1232,"&lt;="&amp;$A102)</f>
        <v>16</v>
      </c>
      <c r="X102" s="5">
        <f>COUNTIFS('NBA Games 2025'!$N$2:$N$1232,X$2,'NBA Games 2025'!$A$2:$A$1232,"&lt;="&amp;$A102)</f>
        <v>20</v>
      </c>
      <c r="Y102" s="5">
        <f>COUNTIFS('NBA Games 2025'!$N$2:$N$1232,Y$2,'NBA Games 2025'!$A$2:$A$1232,"&lt;="&amp;$A102)</f>
        <v>24</v>
      </c>
      <c r="Z102" s="5">
        <f>COUNTIFS('NBA Games 2025'!$N$2:$N$1232,Z$2,'NBA Games 2025'!$A$2:$A$1232,"&lt;="&amp;$A102)</f>
        <v>12</v>
      </c>
      <c r="AA102" s="5">
        <f>COUNTIFS('NBA Games 2025'!$N$2:$N$1232,AA$2,'NBA Games 2025'!$A$2:$A$1232,"&lt;="&amp;$A102)</f>
        <v>19</v>
      </c>
      <c r="AB102" s="5">
        <f>COUNTIFS('NBA Games 2025'!$N$2:$N$1232,AB$2,'NBA Games 2025'!$A$2:$A$1232,"&lt;="&amp;$A102)</f>
        <v>7</v>
      </c>
      <c r="AC102" s="5">
        <f>COUNTIFS('NBA Games 2025'!$N$2:$N$1232,AC$2,'NBA Games 2025'!$A$2:$A$1232,"&lt;="&amp;$A102)</f>
        <v>24</v>
      </c>
      <c r="AD102" s="5">
        <f>COUNTIFS('NBA Games 2025'!$N$2:$N$1232,AD$2,'NBA Games 2025'!$A$2:$A$1232,"&lt;="&amp;$A102)</f>
        <v>12</v>
      </c>
      <c r="AE102" s="5">
        <f>COUNTIFS('NBA Games 2025'!$N$2:$N$1232,AE$2,'NBA Games 2025'!$A$2:$A$1232,"&lt;="&amp;$A102)</f>
        <v>16</v>
      </c>
    </row>
    <row r="103" spans="1:31" x14ac:dyDescent="0.35">
      <c r="A103" s="7">
        <v>45691</v>
      </c>
      <c r="B103" s="5">
        <f>COUNTIFS('NBA Games 2025'!$N$2:$N$1232,B$2,'NBA Games 2025'!$A$2:$A$1232,"&lt;="&amp;$A103)</f>
        <v>40</v>
      </c>
      <c r="C103" s="5">
        <f>COUNTIFS('NBA Games 2025'!$N$2:$N$1232,C$2,'NBA Games 2025'!$A$2:$A$1232,"&lt;="&amp;$A103)</f>
        <v>34</v>
      </c>
      <c r="D103" s="5">
        <f>COUNTIFS('NBA Games 2025'!$N$2:$N$1232,D$2,'NBA Games 2025'!$A$2:$A$1232,"&lt;="&amp;$A103)</f>
        <v>31</v>
      </c>
      <c r="E103" s="5">
        <f>COUNTIFS('NBA Games 2025'!$N$2:$N$1232,E$2,'NBA Games 2025'!$A$2:$A$1232,"&lt;="&amp;$A103)</f>
        <v>39</v>
      </c>
      <c r="F103" s="5">
        <f>COUNTIFS('NBA Games 2025'!$N$2:$N$1232,F$2,'NBA Games 2025'!$A$2:$A$1232,"&lt;="&amp;$A103)</f>
        <v>23</v>
      </c>
      <c r="G103" s="5">
        <f>COUNTIFS('NBA Games 2025'!$N$2:$N$1232,G$2,'NBA Games 2025'!$A$2:$A$1232,"&lt;="&amp;$A103)</f>
        <v>21</v>
      </c>
      <c r="H103" s="5">
        <f>COUNTIFS('NBA Games 2025'!$N$2:$N$1232,H$2,'NBA Games 2025'!$A$2:$A$1232,"&lt;="&amp;$A103)</f>
        <v>28</v>
      </c>
      <c r="I103" s="5">
        <f>COUNTIFS('NBA Games 2025'!$N$2:$N$1232,I$2,'NBA Games 2025'!$A$2:$A$1232,"&lt;="&amp;$A103)</f>
        <v>35</v>
      </c>
      <c r="J103" s="5">
        <f>COUNTIFS('NBA Games 2025'!$N$2:$N$1232,J$2,'NBA Games 2025'!$A$2:$A$1232,"&lt;="&amp;$A103)</f>
        <v>33</v>
      </c>
      <c r="K103" s="5">
        <f>COUNTIFS('NBA Games 2025'!$N$2:$N$1232,K$2,'NBA Games 2025'!$A$2:$A$1232,"&lt;="&amp;$A103)</f>
        <v>25</v>
      </c>
      <c r="L103" s="5">
        <f>COUNTIFS('NBA Games 2025'!$N$2:$N$1232,L$2,'NBA Games 2025'!$A$2:$A$1232,"&lt;="&amp;$A103)</f>
        <v>27</v>
      </c>
      <c r="M103" s="5">
        <f>COUNTIFS('NBA Games 2025'!$N$2:$N$1232,M$2,'NBA Games 2025'!$A$2:$A$1232,"&lt;="&amp;$A103)</f>
        <v>25</v>
      </c>
      <c r="N103" s="5">
        <f>COUNTIFS('NBA Games 2025'!$N$2:$N$1232,N$2,'NBA Games 2025'!$A$2:$A$1232,"&lt;="&amp;$A103)</f>
        <v>27</v>
      </c>
      <c r="O103" s="5">
        <f>COUNTIFS('NBA Games 2025'!$N$2:$N$1232,O$2,'NBA Games 2025'!$A$2:$A$1232,"&lt;="&amp;$A103)</f>
        <v>32</v>
      </c>
      <c r="P103" s="5">
        <f>COUNTIFS('NBA Games 2025'!$N$2:$N$1232,P$2,'NBA Games 2025'!$A$2:$A$1232,"&lt;="&amp;$A103)</f>
        <v>26</v>
      </c>
      <c r="Q103" s="5">
        <f>COUNTIFS('NBA Games 2025'!$N$2:$N$1232,Q$2,'NBA Games 2025'!$A$2:$A$1232,"&lt;="&amp;$A103)</f>
        <v>21</v>
      </c>
      <c r="R103" s="5">
        <f>COUNTIFS('NBA Games 2025'!$N$2:$N$1232,R$2,'NBA Games 2025'!$A$2:$A$1232,"&lt;="&amp;$A103)</f>
        <v>25</v>
      </c>
      <c r="S103" s="5">
        <f>COUNTIFS('NBA Games 2025'!$N$2:$N$1232,S$2,'NBA Games 2025'!$A$2:$A$1232,"&lt;="&amp;$A103)</f>
        <v>25</v>
      </c>
      <c r="T103" s="5">
        <f>COUNTIFS('NBA Games 2025'!$N$2:$N$1232,T$2,'NBA Games 2025'!$A$2:$A$1232,"&lt;="&amp;$A103)</f>
        <v>28</v>
      </c>
      <c r="U103" s="5">
        <f>COUNTIFS('NBA Games 2025'!$N$2:$N$1232,U$2,'NBA Games 2025'!$A$2:$A$1232,"&lt;="&amp;$A103)</f>
        <v>28</v>
      </c>
      <c r="V103" s="5">
        <f>COUNTIFS('NBA Games 2025'!$N$2:$N$1232,V$2,'NBA Games 2025'!$A$2:$A$1232,"&lt;="&amp;$A103)</f>
        <v>11</v>
      </c>
      <c r="W103" s="5">
        <f>COUNTIFS('NBA Games 2025'!$N$2:$N$1232,W$2,'NBA Games 2025'!$A$2:$A$1232,"&lt;="&amp;$A103)</f>
        <v>16</v>
      </c>
      <c r="X103" s="5">
        <f>COUNTIFS('NBA Games 2025'!$N$2:$N$1232,X$2,'NBA Games 2025'!$A$2:$A$1232,"&lt;="&amp;$A103)</f>
        <v>21</v>
      </c>
      <c r="Y103" s="5">
        <f>COUNTIFS('NBA Games 2025'!$N$2:$N$1232,Y$2,'NBA Games 2025'!$A$2:$A$1232,"&lt;="&amp;$A103)</f>
        <v>24</v>
      </c>
      <c r="Z103" s="5">
        <f>COUNTIFS('NBA Games 2025'!$N$2:$N$1232,Z$2,'NBA Games 2025'!$A$2:$A$1232,"&lt;="&amp;$A103)</f>
        <v>12</v>
      </c>
      <c r="AA103" s="5">
        <f>COUNTIFS('NBA Games 2025'!$N$2:$N$1232,AA$2,'NBA Games 2025'!$A$2:$A$1232,"&lt;="&amp;$A103)</f>
        <v>19</v>
      </c>
      <c r="AB103" s="5">
        <f>COUNTIFS('NBA Games 2025'!$N$2:$N$1232,AB$2,'NBA Games 2025'!$A$2:$A$1232,"&lt;="&amp;$A103)</f>
        <v>8</v>
      </c>
      <c r="AC103" s="5">
        <f>COUNTIFS('NBA Games 2025'!$N$2:$N$1232,AC$2,'NBA Games 2025'!$A$2:$A$1232,"&lt;="&amp;$A103)</f>
        <v>24</v>
      </c>
      <c r="AD103" s="5">
        <f>COUNTIFS('NBA Games 2025'!$N$2:$N$1232,AD$2,'NBA Games 2025'!$A$2:$A$1232,"&lt;="&amp;$A103)</f>
        <v>12</v>
      </c>
      <c r="AE103" s="5">
        <f>COUNTIFS('NBA Games 2025'!$N$2:$N$1232,AE$2,'NBA Games 2025'!$A$2:$A$1232,"&lt;="&amp;$A103)</f>
        <v>16</v>
      </c>
    </row>
    <row r="104" spans="1:31" x14ac:dyDescent="0.35">
      <c r="A104" s="7">
        <v>45692</v>
      </c>
      <c r="B104" s="5">
        <f>COUNTIFS('NBA Games 2025'!$N$2:$N$1232,B$2,'NBA Games 2025'!$A$2:$A$1232,"&lt;="&amp;$A104)</f>
        <v>40</v>
      </c>
      <c r="C104" s="5">
        <f>COUNTIFS('NBA Games 2025'!$N$2:$N$1232,C$2,'NBA Games 2025'!$A$2:$A$1232,"&lt;="&amp;$A104)</f>
        <v>34</v>
      </c>
      <c r="D104" s="5">
        <f>COUNTIFS('NBA Games 2025'!$N$2:$N$1232,D$2,'NBA Games 2025'!$A$2:$A$1232,"&lt;="&amp;$A104)</f>
        <v>31</v>
      </c>
      <c r="E104" s="5">
        <f>COUNTIFS('NBA Games 2025'!$N$2:$N$1232,E$2,'NBA Games 2025'!$A$2:$A$1232,"&lt;="&amp;$A104)</f>
        <v>39</v>
      </c>
      <c r="F104" s="5">
        <f>COUNTIFS('NBA Games 2025'!$N$2:$N$1232,F$2,'NBA Games 2025'!$A$2:$A$1232,"&lt;="&amp;$A104)</f>
        <v>23</v>
      </c>
      <c r="G104" s="5">
        <f>COUNTIFS('NBA Games 2025'!$N$2:$N$1232,G$2,'NBA Games 2025'!$A$2:$A$1232,"&lt;="&amp;$A104)</f>
        <v>22</v>
      </c>
      <c r="H104" s="5">
        <f>COUNTIFS('NBA Games 2025'!$N$2:$N$1232,H$2,'NBA Games 2025'!$A$2:$A$1232,"&lt;="&amp;$A104)</f>
        <v>28</v>
      </c>
      <c r="I104" s="5">
        <f>COUNTIFS('NBA Games 2025'!$N$2:$N$1232,I$2,'NBA Games 2025'!$A$2:$A$1232,"&lt;="&amp;$A104)</f>
        <v>36</v>
      </c>
      <c r="J104" s="5">
        <f>COUNTIFS('NBA Games 2025'!$N$2:$N$1232,J$2,'NBA Games 2025'!$A$2:$A$1232,"&lt;="&amp;$A104)</f>
        <v>34</v>
      </c>
      <c r="K104" s="5">
        <f>COUNTIFS('NBA Games 2025'!$N$2:$N$1232,K$2,'NBA Games 2025'!$A$2:$A$1232,"&lt;="&amp;$A104)</f>
        <v>25</v>
      </c>
      <c r="L104" s="5">
        <f>COUNTIFS('NBA Games 2025'!$N$2:$N$1232,L$2,'NBA Games 2025'!$A$2:$A$1232,"&lt;="&amp;$A104)</f>
        <v>27</v>
      </c>
      <c r="M104" s="5">
        <f>COUNTIFS('NBA Games 2025'!$N$2:$N$1232,M$2,'NBA Games 2025'!$A$2:$A$1232,"&lt;="&amp;$A104)</f>
        <v>25</v>
      </c>
      <c r="N104" s="5">
        <f>COUNTIFS('NBA Games 2025'!$N$2:$N$1232,N$2,'NBA Games 2025'!$A$2:$A$1232,"&lt;="&amp;$A104)</f>
        <v>27</v>
      </c>
      <c r="O104" s="5">
        <f>COUNTIFS('NBA Games 2025'!$N$2:$N$1232,O$2,'NBA Games 2025'!$A$2:$A$1232,"&lt;="&amp;$A104)</f>
        <v>32</v>
      </c>
      <c r="P104" s="5">
        <f>COUNTIFS('NBA Games 2025'!$N$2:$N$1232,P$2,'NBA Games 2025'!$A$2:$A$1232,"&lt;="&amp;$A104)</f>
        <v>26</v>
      </c>
      <c r="Q104" s="5">
        <f>COUNTIFS('NBA Games 2025'!$N$2:$N$1232,Q$2,'NBA Games 2025'!$A$2:$A$1232,"&lt;="&amp;$A104)</f>
        <v>21</v>
      </c>
      <c r="R104" s="5">
        <f>COUNTIFS('NBA Games 2025'!$N$2:$N$1232,R$2,'NBA Games 2025'!$A$2:$A$1232,"&lt;="&amp;$A104)</f>
        <v>25</v>
      </c>
      <c r="S104" s="5">
        <f>COUNTIFS('NBA Games 2025'!$N$2:$N$1232,S$2,'NBA Games 2025'!$A$2:$A$1232,"&lt;="&amp;$A104)</f>
        <v>25</v>
      </c>
      <c r="T104" s="5">
        <f>COUNTIFS('NBA Games 2025'!$N$2:$N$1232,T$2,'NBA Games 2025'!$A$2:$A$1232,"&lt;="&amp;$A104)</f>
        <v>29</v>
      </c>
      <c r="U104" s="5">
        <f>COUNTIFS('NBA Games 2025'!$N$2:$N$1232,U$2,'NBA Games 2025'!$A$2:$A$1232,"&lt;="&amp;$A104)</f>
        <v>28</v>
      </c>
      <c r="V104" s="5">
        <f>COUNTIFS('NBA Games 2025'!$N$2:$N$1232,V$2,'NBA Games 2025'!$A$2:$A$1232,"&lt;="&amp;$A104)</f>
        <v>11</v>
      </c>
      <c r="W104" s="5">
        <f>COUNTIFS('NBA Games 2025'!$N$2:$N$1232,W$2,'NBA Games 2025'!$A$2:$A$1232,"&lt;="&amp;$A104)</f>
        <v>16</v>
      </c>
      <c r="X104" s="5">
        <f>COUNTIFS('NBA Games 2025'!$N$2:$N$1232,X$2,'NBA Games 2025'!$A$2:$A$1232,"&lt;="&amp;$A104)</f>
        <v>22</v>
      </c>
      <c r="Y104" s="5">
        <f>COUNTIFS('NBA Games 2025'!$N$2:$N$1232,Y$2,'NBA Games 2025'!$A$2:$A$1232,"&lt;="&amp;$A104)</f>
        <v>24</v>
      </c>
      <c r="Z104" s="5">
        <f>COUNTIFS('NBA Games 2025'!$N$2:$N$1232,Z$2,'NBA Games 2025'!$A$2:$A$1232,"&lt;="&amp;$A104)</f>
        <v>12</v>
      </c>
      <c r="AA104" s="5">
        <f>COUNTIFS('NBA Games 2025'!$N$2:$N$1232,AA$2,'NBA Games 2025'!$A$2:$A$1232,"&lt;="&amp;$A104)</f>
        <v>20</v>
      </c>
      <c r="AB104" s="5">
        <f>COUNTIFS('NBA Games 2025'!$N$2:$N$1232,AB$2,'NBA Games 2025'!$A$2:$A$1232,"&lt;="&amp;$A104)</f>
        <v>8</v>
      </c>
      <c r="AC104" s="5">
        <f>COUNTIFS('NBA Games 2025'!$N$2:$N$1232,AC$2,'NBA Games 2025'!$A$2:$A$1232,"&lt;="&amp;$A104)</f>
        <v>24</v>
      </c>
      <c r="AD104" s="5">
        <f>COUNTIFS('NBA Games 2025'!$N$2:$N$1232,AD$2,'NBA Games 2025'!$A$2:$A$1232,"&lt;="&amp;$A104)</f>
        <v>12</v>
      </c>
      <c r="AE104" s="5">
        <f>COUNTIFS('NBA Games 2025'!$N$2:$N$1232,AE$2,'NBA Games 2025'!$A$2:$A$1232,"&lt;="&amp;$A104)</f>
        <v>17</v>
      </c>
    </row>
    <row r="105" spans="1:31" x14ac:dyDescent="0.35">
      <c r="A105" s="7">
        <v>45693</v>
      </c>
      <c r="B105" s="5">
        <f>COUNTIFS('NBA Games 2025'!$N$2:$N$1232,B$2,'NBA Games 2025'!$A$2:$A$1232,"&lt;="&amp;$A105)</f>
        <v>41</v>
      </c>
      <c r="C105" s="5">
        <f>COUNTIFS('NBA Games 2025'!$N$2:$N$1232,C$2,'NBA Games 2025'!$A$2:$A$1232,"&lt;="&amp;$A105)</f>
        <v>35</v>
      </c>
      <c r="D105" s="5">
        <f>COUNTIFS('NBA Games 2025'!$N$2:$N$1232,D$2,'NBA Games 2025'!$A$2:$A$1232,"&lt;="&amp;$A105)</f>
        <v>32</v>
      </c>
      <c r="E105" s="5">
        <f>COUNTIFS('NBA Games 2025'!$N$2:$N$1232,E$2,'NBA Games 2025'!$A$2:$A$1232,"&lt;="&amp;$A105)</f>
        <v>40</v>
      </c>
      <c r="F105" s="5">
        <f>COUNTIFS('NBA Games 2025'!$N$2:$N$1232,F$2,'NBA Games 2025'!$A$2:$A$1232,"&lt;="&amp;$A105)</f>
        <v>23</v>
      </c>
      <c r="G105" s="5">
        <f>COUNTIFS('NBA Games 2025'!$N$2:$N$1232,G$2,'NBA Games 2025'!$A$2:$A$1232,"&lt;="&amp;$A105)</f>
        <v>22</v>
      </c>
      <c r="H105" s="5">
        <f>COUNTIFS('NBA Games 2025'!$N$2:$N$1232,H$2,'NBA Games 2025'!$A$2:$A$1232,"&lt;="&amp;$A105)</f>
        <v>28</v>
      </c>
      <c r="I105" s="5">
        <f>COUNTIFS('NBA Games 2025'!$N$2:$N$1232,I$2,'NBA Games 2025'!$A$2:$A$1232,"&lt;="&amp;$A105)</f>
        <v>36</v>
      </c>
      <c r="J105" s="5">
        <f>COUNTIFS('NBA Games 2025'!$N$2:$N$1232,J$2,'NBA Games 2025'!$A$2:$A$1232,"&lt;="&amp;$A105)</f>
        <v>34</v>
      </c>
      <c r="K105" s="5">
        <f>COUNTIFS('NBA Games 2025'!$N$2:$N$1232,K$2,'NBA Games 2025'!$A$2:$A$1232,"&lt;="&amp;$A105)</f>
        <v>25</v>
      </c>
      <c r="L105" s="5">
        <f>COUNTIFS('NBA Games 2025'!$N$2:$N$1232,L$2,'NBA Games 2025'!$A$2:$A$1232,"&lt;="&amp;$A105)</f>
        <v>28</v>
      </c>
      <c r="M105" s="5">
        <f>COUNTIFS('NBA Games 2025'!$N$2:$N$1232,M$2,'NBA Games 2025'!$A$2:$A$1232,"&lt;="&amp;$A105)</f>
        <v>25</v>
      </c>
      <c r="N105" s="5">
        <f>COUNTIFS('NBA Games 2025'!$N$2:$N$1232,N$2,'NBA Games 2025'!$A$2:$A$1232,"&lt;="&amp;$A105)</f>
        <v>28</v>
      </c>
      <c r="O105" s="5">
        <f>COUNTIFS('NBA Games 2025'!$N$2:$N$1232,O$2,'NBA Games 2025'!$A$2:$A$1232,"&lt;="&amp;$A105)</f>
        <v>32</v>
      </c>
      <c r="P105" s="5">
        <f>COUNTIFS('NBA Games 2025'!$N$2:$N$1232,P$2,'NBA Games 2025'!$A$2:$A$1232,"&lt;="&amp;$A105)</f>
        <v>26</v>
      </c>
      <c r="Q105" s="5">
        <f>COUNTIFS('NBA Games 2025'!$N$2:$N$1232,Q$2,'NBA Games 2025'!$A$2:$A$1232,"&lt;="&amp;$A105)</f>
        <v>22</v>
      </c>
      <c r="R105" s="5">
        <f>COUNTIFS('NBA Games 2025'!$N$2:$N$1232,R$2,'NBA Games 2025'!$A$2:$A$1232,"&lt;="&amp;$A105)</f>
        <v>25</v>
      </c>
      <c r="S105" s="5">
        <f>COUNTIFS('NBA Games 2025'!$N$2:$N$1232,S$2,'NBA Games 2025'!$A$2:$A$1232,"&lt;="&amp;$A105)</f>
        <v>25</v>
      </c>
      <c r="T105" s="5">
        <f>COUNTIFS('NBA Games 2025'!$N$2:$N$1232,T$2,'NBA Games 2025'!$A$2:$A$1232,"&lt;="&amp;$A105)</f>
        <v>29</v>
      </c>
      <c r="U105" s="5">
        <f>COUNTIFS('NBA Games 2025'!$N$2:$N$1232,U$2,'NBA Games 2025'!$A$2:$A$1232,"&lt;="&amp;$A105)</f>
        <v>28</v>
      </c>
      <c r="V105" s="5">
        <f>COUNTIFS('NBA Games 2025'!$N$2:$N$1232,V$2,'NBA Games 2025'!$A$2:$A$1232,"&lt;="&amp;$A105)</f>
        <v>12</v>
      </c>
      <c r="W105" s="5">
        <f>COUNTIFS('NBA Games 2025'!$N$2:$N$1232,W$2,'NBA Games 2025'!$A$2:$A$1232,"&lt;="&amp;$A105)</f>
        <v>16</v>
      </c>
      <c r="X105" s="5">
        <f>COUNTIFS('NBA Games 2025'!$N$2:$N$1232,X$2,'NBA Games 2025'!$A$2:$A$1232,"&lt;="&amp;$A105)</f>
        <v>22</v>
      </c>
      <c r="Y105" s="5">
        <f>COUNTIFS('NBA Games 2025'!$N$2:$N$1232,Y$2,'NBA Games 2025'!$A$2:$A$1232,"&lt;="&amp;$A105)</f>
        <v>25</v>
      </c>
      <c r="Z105" s="5">
        <f>COUNTIFS('NBA Games 2025'!$N$2:$N$1232,Z$2,'NBA Games 2025'!$A$2:$A$1232,"&lt;="&amp;$A105)</f>
        <v>12</v>
      </c>
      <c r="AA105" s="5">
        <f>COUNTIFS('NBA Games 2025'!$N$2:$N$1232,AA$2,'NBA Games 2025'!$A$2:$A$1232,"&lt;="&amp;$A105)</f>
        <v>20</v>
      </c>
      <c r="AB105" s="5">
        <f>COUNTIFS('NBA Games 2025'!$N$2:$N$1232,AB$2,'NBA Games 2025'!$A$2:$A$1232,"&lt;="&amp;$A105)</f>
        <v>9</v>
      </c>
      <c r="AC105" s="5">
        <f>COUNTIFS('NBA Games 2025'!$N$2:$N$1232,AC$2,'NBA Games 2025'!$A$2:$A$1232,"&lt;="&amp;$A105)</f>
        <v>25</v>
      </c>
      <c r="AD105" s="5">
        <f>COUNTIFS('NBA Games 2025'!$N$2:$N$1232,AD$2,'NBA Games 2025'!$A$2:$A$1232,"&lt;="&amp;$A105)</f>
        <v>12</v>
      </c>
      <c r="AE105" s="5">
        <f>COUNTIFS('NBA Games 2025'!$N$2:$N$1232,AE$2,'NBA Games 2025'!$A$2:$A$1232,"&lt;="&amp;$A105)</f>
        <v>17</v>
      </c>
    </row>
    <row r="106" spans="1:31" x14ac:dyDescent="0.35">
      <c r="A106" s="7">
        <v>45694</v>
      </c>
      <c r="B106" s="5">
        <f>COUNTIFS('NBA Games 2025'!$N$2:$N$1232,B$2,'NBA Games 2025'!$A$2:$A$1232,"&lt;="&amp;$A106)</f>
        <v>41</v>
      </c>
      <c r="C106" s="5">
        <f>COUNTIFS('NBA Games 2025'!$N$2:$N$1232,C$2,'NBA Games 2025'!$A$2:$A$1232,"&lt;="&amp;$A106)</f>
        <v>35</v>
      </c>
      <c r="D106" s="5">
        <f>COUNTIFS('NBA Games 2025'!$N$2:$N$1232,D$2,'NBA Games 2025'!$A$2:$A$1232,"&lt;="&amp;$A106)</f>
        <v>33</v>
      </c>
      <c r="E106" s="5">
        <f>COUNTIFS('NBA Games 2025'!$N$2:$N$1232,E$2,'NBA Games 2025'!$A$2:$A$1232,"&lt;="&amp;$A106)</f>
        <v>40</v>
      </c>
      <c r="F106" s="5">
        <f>COUNTIFS('NBA Games 2025'!$N$2:$N$1232,F$2,'NBA Games 2025'!$A$2:$A$1232,"&lt;="&amp;$A106)</f>
        <v>23</v>
      </c>
      <c r="G106" s="5">
        <f>COUNTIFS('NBA Games 2025'!$N$2:$N$1232,G$2,'NBA Games 2025'!$A$2:$A$1232,"&lt;="&amp;$A106)</f>
        <v>22</v>
      </c>
      <c r="H106" s="5">
        <f>COUNTIFS('NBA Games 2025'!$N$2:$N$1232,H$2,'NBA Games 2025'!$A$2:$A$1232,"&lt;="&amp;$A106)</f>
        <v>29</v>
      </c>
      <c r="I106" s="5">
        <f>COUNTIFS('NBA Games 2025'!$N$2:$N$1232,I$2,'NBA Games 2025'!$A$2:$A$1232,"&lt;="&amp;$A106)</f>
        <v>36</v>
      </c>
      <c r="J106" s="5">
        <f>COUNTIFS('NBA Games 2025'!$N$2:$N$1232,J$2,'NBA Games 2025'!$A$2:$A$1232,"&lt;="&amp;$A106)</f>
        <v>34</v>
      </c>
      <c r="K106" s="5">
        <f>COUNTIFS('NBA Games 2025'!$N$2:$N$1232,K$2,'NBA Games 2025'!$A$2:$A$1232,"&lt;="&amp;$A106)</f>
        <v>25</v>
      </c>
      <c r="L106" s="5">
        <f>COUNTIFS('NBA Games 2025'!$N$2:$N$1232,L$2,'NBA Games 2025'!$A$2:$A$1232,"&lt;="&amp;$A106)</f>
        <v>28</v>
      </c>
      <c r="M106" s="5">
        <f>COUNTIFS('NBA Games 2025'!$N$2:$N$1232,M$2,'NBA Games 2025'!$A$2:$A$1232,"&lt;="&amp;$A106)</f>
        <v>25</v>
      </c>
      <c r="N106" s="5">
        <f>COUNTIFS('NBA Games 2025'!$N$2:$N$1232,N$2,'NBA Games 2025'!$A$2:$A$1232,"&lt;="&amp;$A106)</f>
        <v>29</v>
      </c>
      <c r="O106" s="5">
        <f>COUNTIFS('NBA Games 2025'!$N$2:$N$1232,O$2,'NBA Games 2025'!$A$2:$A$1232,"&lt;="&amp;$A106)</f>
        <v>32</v>
      </c>
      <c r="P106" s="5">
        <f>COUNTIFS('NBA Games 2025'!$N$2:$N$1232,P$2,'NBA Games 2025'!$A$2:$A$1232,"&lt;="&amp;$A106)</f>
        <v>27</v>
      </c>
      <c r="Q106" s="5">
        <f>COUNTIFS('NBA Games 2025'!$N$2:$N$1232,Q$2,'NBA Games 2025'!$A$2:$A$1232,"&lt;="&amp;$A106)</f>
        <v>22</v>
      </c>
      <c r="R106" s="5">
        <f>COUNTIFS('NBA Games 2025'!$N$2:$N$1232,R$2,'NBA Games 2025'!$A$2:$A$1232,"&lt;="&amp;$A106)</f>
        <v>25</v>
      </c>
      <c r="S106" s="5">
        <f>COUNTIFS('NBA Games 2025'!$N$2:$N$1232,S$2,'NBA Games 2025'!$A$2:$A$1232,"&lt;="&amp;$A106)</f>
        <v>25</v>
      </c>
      <c r="T106" s="5">
        <f>COUNTIFS('NBA Games 2025'!$N$2:$N$1232,T$2,'NBA Games 2025'!$A$2:$A$1232,"&lt;="&amp;$A106)</f>
        <v>30</v>
      </c>
      <c r="U106" s="5">
        <f>COUNTIFS('NBA Games 2025'!$N$2:$N$1232,U$2,'NBA Games 2025'!$A$2:$A$1232,"&lt;="&amp;$A106)</f>
        <v>28</v>
      </c>
      <c r="V106" s="5">
        <f>COUNTIFS('NBA Games 2025'!$N$2:$N$1232,V$2,'NBA Games 2025'!$A$2:$A$1232,"&lt;="&amp;$A106)</f>
        <v>12</v>
      </c>
      <c r="W106" s="5">
        <f>COUNTIFS('NBA Games 2025'!$N$2:$N$1232,W$2,'NBA Games 2025'!$A$2:$A$1232,"&lt;="&amp;$A106)</f>
        <v>16</v>
      </c>
      <c r="X106" s="5">
        <f>COUNTIFS('NBA Games 2025'!$N$2:$N$1232,X$2,'NBA Games 2025'!$A$2:$A$1232,"&lt;="&amp;$A106)</f>
        <v>23</v>
      </c>
      <c r="Y106" s="5">
        <f>COUNTIFS('NBA Games 2025'!$N$2:$N$1232,Y$2,'NBA Games 2025'!$A$2:$A$1232,"&lt;="&amp;$A106)</f>
        <v>25</v>
      </c>
      <c r="Z106" s="5">
        <f>COUNTIFS('NBA Games 2025'!$N$2:$N$1232,Z$2,'NBA Games 2025'!$A$2:$A$1232,"&lt;="&amp;$A106)</f>
        <v>12</v>
      </c>
      <c r="AA106" s="5">
        <f>COUNTIFS('NBA Games 2025'!$N$2:$N$1232,AA$2,'NBA Games 2025'!$A$2:$A$1232,"&lt;="&amp;$A106)</f>
        <v>20</v>
      </c>
      <c r="AB106" s="5">
        <f>COUNTIFS('NBA Games 2025'!$N$2:$N$1232,AB$2,'NBA Games 2025'!$A$2:$A$1232,"&lt;="&amp;$A106)</f>
        <v>9</v>
      </c>
      <c r="AC106" s="5">
        <f>COUNTIFS('NBA Games 2025'!$N$2:$N$1232,AC$2,'NBA Games 2025'!$A$2:$A$1232,"&lt;="&amp;$A106)</f>
        <v>25</v>
      </c>
      <c r="AD106" s="5">
        <f>COUNTIFS('NBA Games 2025'!$N$2:$N$1232,AD$2,'NBA Games 2025'!$A$2:$A$1232,"&lt;="&amp;$A106)</f>
        <v>12</v>
      </c>
      <c r="AE106" s="5">
        <f>COUNTIFS('NBA Games 2025'!$N$2:$N$1232,AE$2,'NBA Games 2025'!$A$2:$A$1232,"&lt;="&amp;$A106)</f>
        <v>17</v>
      </c>
    </row>
    <row r="107" spans="1:31" x14ac:dyDescent="0.35">
      <c r="A107" s="7">
        <v>45695</v>
      </c>
      <c r="B107" s="5">
        <f>COUNTIFS('NBA Games 2025'!$N$2:$N$1232,B$2,'NBA Games 2025'!$A$2:$A$1232,"&lt;="&amp;$A107)</f>
        <v>42</v>
      </c>
      <c r="C107" s="5">
        <f>COUNTIFS('NBA Games 2025'!$N$2:$N$1232,C$2,'NBA Games 2025'!$A$2:$A$1232,"&lt;="&amp;$A107)</f>
        <v>35</v>
      </c>
      <c r="D107" s="5">
        <f>COUNTIFS('NBA Games 2025'!$N$2:$N$1232,D$2,'NBA Games 2025'!$A$2:$A$1232,"&lt;="&amp;$A107)</f>
        <v>33</v>
      </c>
      <c r="E107" s="5">
        <f>COUNTIFS('NBA Games 2025'!$N$2:$N$1232,E$2,'NBA Games 2025'!$A$2:$A$1232,"&lt;="&amp;$A107)</f>
        <v>41</v>
      </c>
      <c r="F107" s="5">
        <f>COUNTIFS('NBA Games 2025'!$N$2:$N$1232,F$2,'NBA Games 2025'!$A$2:$A$1232,"&lt;="&amp;$A107)</f>
        <v>24</v>
      </c>
      <c r="G107" s="5">
        <f>COUNTIFS('NBA Games 2025'!$N$2:$N$1232,G$2,'NBA Games 2025'!$A$2:$A$1232,"&lt;="&amp;$A107)</f>
        <v>22</v>
      </c>
      <c r="H107" s="5">
        <f>COUNTIFS('NBA Games 2025'!$N$2:$N$1232,H$2,'NBA Games 2025'!$A$2:$A$1232,"&lt;="&amp;$A107)</f>
        <v>29</v>
      </c>
      <c r="I107" s="5">
        <f>COUNTIFS('NBA Games 2025'!$N$2:$N$1232,I$2,'NBA Games 2025'!$A$2:$A$1232,"&lt;="&amp;$A107)</f>
        <v>36</v>
      </c>
      <c r="J107" s="5">
        <f>COUNTIFS('NBA Games 2025'!$N$2:$N$1232,J$2,'NBA Games 2025'!$A$2:$A$1232,"&lt;="&amp;$A107)</f>
        <v>34</v>
      </c>
      <c r="K107" s="5">
        <f>COUNTIFS('NBA Games 2025'!$N$2:$N$1232,K$2,'NBA Games 2025'!$A$2:$A$1232,"&lt;="&amp;$A107)</f>
        <v>25</v>
      </c>
      <c r="L107" s="5">
        <f>COUNTIFS('NBA Games 2025'!$N$2:$N$1232,L$2,'NBA Games 2025'!$A$2:$A$1232,"&lt;="&amp;$A107)</f>
        <v>28</v>
      </c>
      <c r="M107" s="5">
        <f>COUNTIFS('NBA Games 2025'!$N$2:$N$1232,M$2,'NBA Games 2025'!$A$2:$A$1232,"&lt;="&amp;$A107)</f>
        <v>26</v>
      </c>
      <c r="N107" s="5">
        <f>COUNTIFS('NBA Games 2025'!$N$2:$N$1232,N$2,'NBA Games 2025'!$A$2:$A$1232,"&lt;="&amp;$A107)</f>
        <v>29</v>
      </c>
      <c r="O107" s="5">
        <f>COUNTIFS('NBA Games 2025'!$N$2:$N$1232,O$2,'NBA Games 2025'!$A$2:$A$1232,"&lt;="&amp;$A107)</f>
        <v>32</v>
      </c>
      <c r="P107" s="5">
        <f>COUNTIFS('NBA Games 2025'!$N$2:$N$1232,P$2,'NBA Games 2025'!$A$2:$A$1232,"&lt;="&amp;$A107)</f>
        <v>27</v>
      </c>
      <c r="Q107" s="5">
        <f>COUNTIFS('NBA Games 2025'!$N$2:$N$1232,Q$2,'NBA Games 2025'!$A$2:$A$1232,"&lt;="&amp;$A107)</f>
        <v>22</v>
      </c>
      <c r="R107" s="5">
        <f>COUNTIFS('NBA Games 2025'!$N$2:$N$1232,R$2,'NBA Games 2025'!$A$2:$A$1232,"&lt;="&amp;$A107)</f>
        <v>25</v>
      </c>
      <c r="S107" s="5">
        <f>COUNTIFS('NBA Games 2025'!$N$2:$N$1232,S$2,'NBA Games 2025'!$A$2:$A$1232,"&lt;="&amp;$A107)</f>
        <v>26</v>
      </c>
      <c r="T107" s="5">
        <f>COUNTIFS('NBA Games 2025'!$N$2:$N$1232,T$2,'NBA Games 2025'!$A$2:$A$1232,"&lt;="&amp;$A107)</f>
        <v>30</v>
      </c>
      <c r="U107" s="5">
        <f>COUNTIFS('NBA Games 2025'!$N$2:$N$1232,U$2,'NBA Games 2025'!$A$2:$A$1232,"&lt;="&amp;$A107)</f>
        <v>28</v>
      </c>
      <c r="V107" s="5">
        <f>COUNTIFS('NBA Games 2025'!$N$2:$N$1232,V$2,'NBA Games 2025'!$A$2:$A$1232,"&lt;="&amp;$A107)</f>
        <v>12</v>
      </c>
      <c r="W107" s="5">
        <f>COUNTIFS('NBA Games 2025'!$N$2:$N$1232,W$2,'NBA Games 2025'!$A$2:$A$1232,"&lt;="&amp;$A107)</f>
        <v>16</v>
      </c>
      <c r="X107" s="5">
        <f>COUNTIFS('NBA Games 2025'!$N$2:$N$1232,X$2,'NBA Games 2025'!$A$2:$A$1232,"&lt;="&amp;$A107)</f>
        <v>23</v>
      </c>
      <c r="Y107" s="5">
        <f>COUNTIFS('NBA Games 2025'!$N$2:$N$1232,Y$2,'NBA Games 2025'!$A$2:$A$1232,"&lt;="&amp;$A107)</f>
        <v>25</v>
      </c>
      <c r="Z107" s="5">
        <f>COUNTIFS('NBA Games 2025'!$N$2:$N$1232,Z$2,'NBA Games 2025'!$A$2:$A$1232,"&lt;="&amp;$A107)</f>
        <v>12</v>
      </c>
      <c r="AA107" s="5">
        <f>COUNTIFS('NBA Games 2025'!$N$2:$N$1232,AA$2,'NBA Games 2025'!$A$2:$A$1232,"&lt;="&amp;$A107)</f>
        <v>20</v>
      </c>
      <c r="AB107" s="5">
        <f>COUNTIFS('NBA Games 2025'!$N$2:$N$1232,AB$2,'NBA Games 2025'!$A$2:$A$1232,"&lt;="&amp;$A107)</f>
        <v>9</v>
      </c>
      <c r="AC107" s="5">
        <f>COUNTIFS('NBA Games 2025'!$N$2:$N$1232,AC$2,'NBA Games 2025'!$A$2:$A$1232,"&lt;="&amp;$A107)</f>
        <v>25</v>
      </c>
      <c r="AD107" s="5">
        <f>COUNTIFS('NBA Games 2025'!$N$2:$N$1232,AD$2,'NBA Games 2025'!$A$2:$A$1232,"&lt;="&amp;$A107)</f>
        <v>13</v>
      </c>
      <c r="AE107" s="5">
        <f>COUNTIFS('NBA Games 2025'!$N$2:$N$1232,AE$2,'NBA Games 2025'!$A$2:$A$1232,"&lt;="&amp;$A107)</f>
        <v>18</v>
      </c>
    </row>
    <row r="108" spans="1:31" x14ac:dyDescent="0.35">
      <c r="A108" s="7">
        <v>45696</v>
      </c>
      <c r="B108" s="5">
        <f>COUNTIFS('NBA Games 2025'!$N$2:$N$1232,B$2,'NBA Games 2025'!$A$2:$A$1232,"&lt;="&amp;$A108)</f>
        <v>42</v>
      </c>
      <c r="C108" s="5">
        <f>COUNTIFS('NBA Games 2025'!$N$2:$N$1232,C$2,'NBA Games 2025'!$A$2:$A$1232,"&lt;="&amp;$A108)</f>
        <v>35</v>
      </c>
      <c r="D108" s="5">
        <f>COUNTIFS('NBA Games 2025'!$N$2:$N$1232,D$2,'NBA Games 2025'!$A$2:$A$1232,"&lt;="&amp;$A108)</f>
        <v>34</v>
      </c>
      <c r="E108" s="5">
        <f>COUNTIFS('NBA Games 2025'!$N$2:$N$1232,E$2,'NBA Games 2025'!$A$2:$A$1232,"&lt;="&amp;$A108)</f>
        <v>42</v>
      </c>
      <c r="F108" s="5">
        <f>COUNTIFS('NBA Games 2025'!$N$2:$N$1232,F$2,'NBA Games 2025'!$A$2:$A$1232,"&lt;="&amp;$A108)</f>
        <v>25</v>
      </c>
      <c r="G108" s="5">
        <f>COUNTIFS('NBA Games 2025'!$N$2:$N$1232,G$2,'NBA Games 2025'!$A$2:$A$1232,"&lt;="&amp;$A108)</f>
        <v>22</v>
      </c>
      <c r="H108" s="5">
        <f>COUNTIFS('NBA Games 2025'!$N$2:$N$1232,H$2,'NBA Games 2025'!$A$2:$A$1232,"&lt;="&amp;$A108)</f>
        <v>29</v>
      </c>
      <c r="I108" s="5">
        <f>COUNTIFS('NBA Games 2025'!$N$2:$N$1232,I$2,'NBA Games 2025'!$A$2:$A$1232,"&lt;="&amp;$A108)</f>
        <v>37</v>
      </c>
      <c r="J108" s="5">
        <f>COUNTIFS('NBA Games 2025'!$N$2:$N$1232,J$2,'NBA Games 2025'!$A$2:$A$1232,"&lt;="&amp;$A108)</f>
        <v>34</v>
      </c>
      <c r="K108" s="5">
        <f>COUNTIFS('NBA Games 2025'!$N$2:$N$1232,K$2,'NBA Games 2025'!$A$2:$A$1232,"&lt;="&amp;$A108)</f>
        <v>26</v>
      </c>
      <c r="L108" s="5">
        <f>COUNTIFS('NBA Games 2025'!$N$2:$N$1232,L$2,'NBA Games 2025'!$A$2:$A$1232,"&lt;="&amp;$A108)</f>
        <v>28</v>
      </c>
      <c r="M108" s="5">
        <f>COUNTIFS('NBA Games 2025'!$N$2:$N$1232,M$2,'NBA Games 2025'!$A$2:$A$1232,"&lt;="&amp;$A108)</f>
        <v>26</v>
      </c>
      <c r="N108" s="5">
        <f>COUNTIFS('NBA Games 2025'!$N$2:$N$1232,N$2,'NBA Games 2025'!$A$2:$A$1232,"&lt;="&amp;$A108)</f>
        <v>30</v>
      </c>
      <c r="O108" s="5">
        <f>COUNTIFS('NBA Games 2025'!$N$2:$N$1232,O$2,'NBA Games 2025'!$A$2:$A$1232,"&lt;="&amp;$A108)</f>
        <v>32</v>
      </c>
      <c r="P108" s="5">
        <f>COUNTIFS('NBA Games 2025'!$N$2:$N$1232,P$2,'NBA Games 2025'!$A$2:$A$1232,"&lt;="&amp;$A108)</f>
        <v>28</v>
      </c>
      <c r="Q108" s="5">
        <f>COUNTIFS('NBA Games 2025'!$N$2:$N$1232,Q$2,'NBA Games 2025'!$A$2:$A$1232,"&lt;="&amp;$A108)</f>
        <v>22</v>
      </c>
      <c r="R108" s="5">
        <f>COUNTIFS('NBA Games 2025'!$N$2:$N$1232,R$2,'NBA Games 2025'!$A$2:$A$1232,"&lt;="&amp;$A108)</f>
        <v>26</v>
      </c>
      <c r="S108" s="5">
        <f>COUNTIFS('NBA Games 2025'!$N$2:$N$1232,S$2,'NBA Games 2025'!$A$2:$A$1232,"&lt;="&amp;$A108)</f>
        <v>26</v>
      </c>
      <c r="T108" s="5">
        <f>COUNTIFS('NBA Games 2025'!$N$2:$N$1232,T$2,'NBA Games 2025'!$A$2:$A$1232,"&lt;="&amp;$A108)</f>
        <v>31</v>
      </c>
      <c r="U108" s="5">
        <f>COUNTIFS('NBA Games 2025'!$N$2:$N$1232,U$2,'NBA Games 2025'!$A$2:$A$1232,"&lt;="&amp;$A108)</f>
        <v>29</v>
      </c>
      <c r="V108" s="5">
        <f>COUNTIFS('NBA Games 2025'!$N$2:$N$1232,V$2,'NBA Games 2025'!$A$2:$A$1232,"&lt;="&amp;$A108)</f>
        <v>12</v>
      </c>
      <c r="W108" s="5">
        <f>COUNTIFS('NBA Games 2025'!$N$2:$N$1232,W$2,'NBA Games 2025'!$A$2:$A$1232,"&lt;="&amp;$A108)</f>
        <v>16</v>
      </c>
      <c r="X108" s="5">
        <f>COUNTIFS('NBA Games 2025'!$N$2:$N$1232,X$2,'NBA Games 2025'!$A$2:$A$1232,"&lt;="&amp;$A108)</f>
        <v>23</v>
      </c>
      <c r="Y108" s="5">
        <f>COUNTIFS('NBA Games 2025'!$N$2:$N$1232,Y$2,'NBA Games 2025'!$A$2:$A$1232,"&lt;="&amp;$A108)</f>
        <v>25</v>
      </c>
      <c r="Z108" s="5">
        <f>COUNTIFS('NBA Games 2025'!$N$2:$N$1232,Z$2,'NBA Games 2025'!$A$2:$A$1232,"&lt;="&amp;$A108)</f>
        <v>12</v>
      </c>
      <c r="AA108" s="5">
        <f>COUNTIFS('NBA Games 2025'!$N$2:$N$1232,AA$2,'NBA Games 2025'!$A$2:$A$1232,"&lt;="&amp;$A108)</f>
        <v>20</v>
      </c>
      <c r="AB108" s="5">
        <f>COUNTIFS('NBA Games 2025'!$N$2:$N$1232,AB$2,'NBA Games 2025'!$A$2:$A$1232,"&lt;="&amp;$A108)</f>
        <v>9</v>
      </c>
      <c r="AC108" s="5">
        <f>COUNTIFS('NBA Games 2025'!$N$2:$N$1232,AC$2,'NBA Games 2025'!$A$2:$A$1232,"&lt;="&amp;$A108)</f>
        <v>26</v>
      </c>
      <c r="AD108" s="5">
        <f>COUNTIFS('NBA Games 2025'!$N$2:$N$1232,AD$2,'NBA Games 2025'!$A$2:$A$1232,"&lt;="&amp;$A108)</f>
        <v>13</v>
      </c>
      <c r="AE108" s="5">
        <f>COUNTIFS('NBA Games 2025'!$N$2:$N$1232,AE$2,'NBA Games 2025'!$A$2:$A$1232,"&lt;="&amp;$A108)</f>
        <v>18</v>
      </c>
    </row>
    <row r="109" spans="1:31" x14ac:dyDescent="0.35">
      <c r="A109" s="7">
        <v>45697</v>
      </c>
      <c r="B109" s="5">
        <f>COUNTIFS('NBA Games 2025'!$N$2:$N$1232,B$2,'NBA Games 2025'!$A$2:$A$1232,"&lt;="&amp;$A109)</f>
        <v>42</v>
      </c>
      <c r="C109" s="5">
        <f>COUNTIFS('NBA Games 2025'!$N$2:$N$1232,C$2,'NBA Games 2025'!$A$2:$A$1232,"&lt;="&amp;$A109)</f>
        <v>35</v>
      </c>
      <c r="D109" s="5">
        <f>COUNTIFS('NBA Games 2025'!$N$2:$N$1232,D$2,'NBA Games 2025'!$A$2:$A$1232,"&lt;="&amp;$A109)</f>
        <v>34</v>
      </c>
      <c r="E109" s="5">
        <f>COUNTIFS('NBA Games 2025'!$N$2:$N$1232,E$2,'NBA Games 2025'!$A$2:$A$1232,"&lt;="&amp;$A109)</f>
        <v>42</v>
      </c>
      <c r="F109" s="5">
        <f>COUNTIFS('NBA Games 2025'!$N$2:$N$1232,F$2,'NBA Games 2025'!$A$2:$A$1232,"&lt;="&amp;$A109)</f>
        <v>25</v>
      </c>
      <c r="G109" s="5">
        <f>COUNTIFS('NBA Games 2025'!$N$2:$N$1232,G$2,'NBA Games 2025'!$A$2:$A$1232,"&lt;="&amp;$A109)</f>
        <v>22</v>
      </c>
      <c r="H109" s="5">
        <f>COUNTIFS('NBA Games 2025'!$N$2:$N$1232,H$2,'NBA Games 2025'!$A$2:$A$1232,"&lt;="&amp;$A109)</f>
        <v>29</v>
      </c>
      <c r="I109" s="5">
        <f>COUNTIFS('NBA Games 2025'!$N$2:$N$1232,I$2,'NBA Games 2025'!$A$2:$A$1232,"&lt;="&amp;$A109)</f>
        <v>37</v>
      </c>
      <c r="J109" s="5">
        <f>COUNTIFS('NBA Games 2025'!$N$2:$N$1232,J$2,'NBA Games 2025'!$A$2:$A$1232,"&lt;="&amp;$A109)</f>
        <v>34</v>
      </c>
      <c r="K109" s="5">
        <f>COUNTIFS('NBA Games 2025'!$N$2:$N$1232,K$2,'NBA Games 2025'!$A$2:$A$1232,"&lt;="&amp;$A109)</f>
        <v>26</v>
      </c>
      <c r="L109" s="5">
        <f>COUNTIFS('NBA Games 2025'!$N$2:$N$1232,L$2,'NBA Games 2025'!$A$2:$A$1232,"&lt;="&amp;$A109)</f>
        <v>29</v>
      </c>
      <c r="M109" s="5">
        <f>COUNTIFS('NBA Games 2025'!$N$2:$N$1232,M$2,'NBA Games 2025'!$A$2:$A$1232,"&lt;="&amp;$A109)</f>
        <v>27</v>
      </c>
      <c r="N109" s="5">
        <f>COUNTIFS('NBA Games 2025'!$N$2:$N$1232,N$2,'NBA Games 2025'!$A$2:$A$1232,"&lt;="&amp;$A109)</f>
        <v>30</v>
      </c>
      <c r="O109" s="5">
        <f>COUNTIFS('NBA Games 2025'!$N$2:$N$1232,O$2,'NBA Games 2025'!$A$2:$A$1232,"&lt;="&amp;$A109)</f>
        <v>33</v>
      </c>
      <c r="P109" s="5">
        <f>COUNTIFS('NBA Games 2025'!$N$2:$N$1232,P$2,'NBA Games 2025'!$A$2:$A$1232,"&lt;="&amp;$A109)</f>
        <v>28</v>
      </c>
      <c r="Q109" s="5">
        <f>COUNTIFS('NBA Games 2025'!$N$2:$N$1232,Q$2,'NBA Games 2025'!$A$2:$A$1232,"&lt;="&amp;$A109)</f>
        <v>22</v>
      </c>
      <c r="R109" s="5">
        <f>COUNTIFS('NBA Games 2025'!$N$2:$N$1232,R$2,'NBA Games 2025'!$A$2:$A$1232,"&lt;="&amp;$A109)</f>
        <v>26</v>
      </c>
      <c r="S109" s="5">
        <f>COUNTIFS('NBA Games 2025'!$N$2:$N$1232,S$2,'NBA Games 2025'!$A$2:$A$1232,"&lt;="&amp;$A109)</f>
        <v>26</v>
      </c>
      <c r="T109" s="5">
        <f>COUNTIFS('NBA Games 2025'!$N$2:$N$1232,T$2,'NBA Games 2025'!$A$2:$A$1232,"&lt;="&amp;$A109)</f>
        <v>31</v>
      </c>
      <c r="U109" s="5">
        <f>COUNTIFS('NBA Games 2025'!$N$2:$N$1232,U$2,'NBA Games 2025'!$A$2:$A$1232,"&lt;="&amp;$A109)</f>
        <v>29</v>
      </c>
      <c r="V109" s="5">
        <f>COUNTIFS('NBA Games 2025'!$N$2:$N$1232,V$2,'NBA Games 2025'!$A$2:$A$1232,"&lt;="&amp;$A109)</f>
        <v>12</v>
      </c>
      <c r="W109" s="5">
        <f>COUNTIFS('NBA Games 2025'!$N$2:$N$1232,W$2,'NBA Games 2025'!$A$2:$A$1232,"&lt;="&amp;$A109)</f>
        <v>16</v>
      </c>
      <c r="X109" s="5">
        <f>COUNTIFS('NBA Games 2025'!$N$2:$N$1232,X$2,'NBA Games 2025'!$A$2:$A$1232,"&lt;="&amp;$A109)</f>
        <v>23</v>
      </c>
      <c r="Y109" s="5">
        <f>COUNTIFS('NBA Games 2025'!$N$2:$N$1232,Y$2,'NBA Games 2025'!$A$2:$A$1232,"&lt;="&amp;$A109)</f>
        <v>25</v>
      </c>
      <c r="Z109" s="5">
        <f>COUNTIFS('NBA Games 2025'!$N$2:$N$1232,Z$2,'NBA Games 2025'!$A$2:$A$1232,"&lt;="&amp;$A109)</f>
        <v>12</v>
      </c>
      <c r="AA109" s="5">
        <f>COUNTIFS('NBA Games 2025'!$N$2:$N$1232,AA$2,'NBA Games 2025'!$A$2:$A$1232,"&lt;="&amp;$A109)</f>
        <v>20</v>
      </c>
      <c r="AB109" s="5">
        <f>COUNTIFS('NBA Games 2025'!$N$2:$N$1232,AB$2,'NBA Games 2025'!$A$2:$A$1232,"&lt;="&amp;$A109)</f>
        <v>9</v>
      </c>
      <c r="AC109" s="5">
        <f>COUNTIFS('NBA Games 2025'!$N$2:$N$1232,AC$2,'NBA Games 2025'!$A$2:$A$1232,"&lt;="&amp;$A109)</f>
        <v>26</v>
      </c>
      <c r="AD109" s="5">
        <f>COUNTIFS('NBA Games 2025'!$N$2:$N$1232,AD$2,'NBA Games 2025'!$A$2:$A$1232,"&lt;="&amp;$A109)</f>
        <v>13</v>
      </c>
      <c r="AE109" s="5">
        <f>COUNTIFS('NBA Games 2025'!$N$2:$N$1232,AE$2,'NBA Games 2025'!$A$2:$A$1232,"&lt;="&amp;$A109)</f>
        <v>18</v>
      </c>
    </row>
    <row r="110" spans="1:31" x14ac:dyDescent="0.35">
      <c r="A110" s="7">
        <v>45698</v>
      </c>
      <c r="B110" s="5">
        <f>COUNTIFS('NBA Games 2025'!$N$2:$N$1232,B$2,'NBA Games 2025'!$A$2:$A$1232,"&lt;="&amp;$A110)</f>
        <v>43</v>
      </c>
      <c r="C110" s="5">
        <f>COUNTIFS('NBA Games 2025'!$N$2:$N$1232,C$2,'NBA Games 2025'!$A$2:$A$1232,"&lt;="&amp;$A110)</f>
        <v>35</v>
      </c>
      <c r="D110" s="5">
        <f>COUNTIFS('NBA Games 2025'!$N$2:$N$1232,D$2,'NBA Games 2025'!$A$2:$A$1232,"&lt;="&amp;$A110)</f>
        <v>35</v>
      </c>
      <c r="E110" s="5">
        <f>COUNTIFS('NBA Games 2025'!$N$2:$N$1232,E$2,'NBA Games 2025'!$A$2:$A$1232,"&lt;="&amp;$A110)</f>
        <v>43</v>
      </c>
      <c r="F110" s="5">
        <f>COUNTIFS('NBA Games 2025'!$N$2:$N$1232,F$2,'NBA Games 2025'!$A$2:$A$1232,"&lt;="&amp;$A110)</f>
        <v>26</v>
      </c>
      <c r="G110" s="5">
        <f>COUNTIFS('NBA Games 2025'!$N$2:$N$1232,G$2,'NBA Games 2025'!$A$2:$A$1232,"&lt;="&amp;$A110)</f>
        <v>22</v>
      </c>
      <c r="H110" s="5">
        <f>COUNTIFS('NBA Games 2025'!$N$2:$N$1232,H$2,'NBA Games 2025'!$A$2:$A$1232,"&lt;="&amp;$A110)</f>
        <v>29</v>
      </c>
      <c r="I110" s="5">
        <f>COUNTIFS('NBA Games 2025'!$N$2:$N$1232,I$2,'NBA Games 2025'!$A$2:$A$1232,"&lt;="&amp;$A110)</f>
        <v>38</v>
      </c>
      <c r="J110" s="5">
        <f>COUNTIFS('NBA Games 2025'!$N$2:$N$1232,J$2,'NBA Games 2025'!$A$2:$A$1232,"&lt;="&amp;$A110)</f>
        <v>34</v>
      </c>
      <c r="K110" s="5">
        <f>COUNTIFS('NBA Games 2025'!$N$2:$N$1232,K$2,'NBA Games 2025'!$A$2:$A$1232,"&lt;="&amp;$A110)</f>
        <v>27</v>
      </c>
      <c r="L110" s="5">
        <f>COUNTIFS('NBA Games 2025'!$N$2:$N$1232,L$2,'NBA Games 2025'!$A$2:$A$1232,"&lt;="&amp;$A110)</f>
        <v>29</v>
      </c>
      <c r="M110" s="5">
        <f>COUNTIFS('NBA Games 2025'!$N$2:$N$1232,M$2,'NBA Games 2025'!$A$2:$A$1232,"&lt;="&amp;$A110)</f>
        <v>27</v>
      </c>
      <c r="N110" s="5">
        <f>COUNTIFS('NBA Games 2025'!$N$2:$N$1232,N$2,'NBA Games 2025'!$A$2:$A$1232,"&lt;="&amp;$A110)</f>
        <v>30</v>
      </c>
      <c r="O110" s="5">
        <f>COUNTIFS('NBA Games 2025'!$N$2:$N$1232,O$2,'NBA Games 2025'!$A$2:$A$1232,"&lt;="&amp;$A110)</f>
        <v>33</v>
      </c>
      <c r="P110" s="5">
        <f>COUNTIFS('NBA Games 2025'!$N$2:$N$1232,P$2,'NBA Games 2025'!$A$2:$A$1232,"&lt;="&amp;$A110)</f>
        <v>28</v>
      </c>
      <c r="Q110" s="5">
        <f>COUNTIFS('NBA Games 2025'!$N$2:$N$1232,Q$2,'NBA Games 2025'!$A$2:$A$1232,"&lt;="&amp;$A110)</f>
        <v>23</v>
      </c>
      <c r="R110" s="5">
        <f>COUNTIFS('NBA Games 2025'!$N$2:$N$1232,R$2,'NBA Games 2025'!$A$2:$A$1232,"&lt;="&amp;$A110)</f>
        <v>27</v>
      </c>
      <c r="S110" s="5">
        <f>COUNTIFS('NBA Games 2025'!$N$2:$N$1232,S$2,'NBA Games 2025'!$A$2:$A$1232,"&lt;="&amp;$A110)</f>
        <v>26</v>
      </c>
      <c r="T110" s="5">
        <f>COUNTIFS('NBA Games 2025'!$N$2:$N$1232,T$2,'NBA Games 2025'!$A$2:$A$1232,"&lt;="&amp;$A110)</f>
        <v>32</v>
      </c>
      <c r="U110" s="5">
        <f>COUNTIFS('NBA Games 2025'!$N$2:$N$1232,U$2,'NBA Games 2025'!$A$2:$A$1232,"&lt;="&amp;$A110)</f>
        <v>29</v>
      </c>
      <c r="V110" s="5">
        <f>COUNTIFS('NBA Games 2025'!$N$2:$N$1232,V$2,'NBA Games 2025'!$A$2:$A$1232,"&lt;="&amp;$A110)</f>
        <v>12</v>
      </c>
      <c r="W110" s="5">
        <f>COUNTIFS('NBA Games 2025'!$N$2:$N$1232,W$2,'NBA Games 2025'!$A$2:$A$1232,"&lt;="&amp;$A110)</f>
        <v>16</v>
      </c>
      <c r="X110" s="5">
        <f>COUNTIFS('NBA Games 2025'!$N$2:$N$1232,X$2,'NBA Games 2025'!$A$2:$A$1232,"&lt;="&amp;$A110)</f>
        <v>23</v>
      </c>
      <c r="Y110" s="5">
        <f>COUNTIFS('NBA Games 2025'!$N$2:$N$1232,Y$2,'NBA Games 2025'!$A$2:$A$1232,"&lt;="&amp;$A110)</f>
        <v>25</v>
      </c>
      <c r="Z110" s="5">
        <f>COUNTIFS('NBA Games 2025'!$N$2:$N$1232,Z$2,'NBA Games 2025'!$A$2:$A$1232,"&lt;="&amp;$A110)</f>
        <v>12</v>
      </c>
      <c r="AA110" s="5">
        <f>COUNTIFS('NBA Games 2025'!$N$2:$N$1232,AA$2,'NBA Games 2025'!$A$2:$A$1232,"&lt;="&amp;$A110)</f>
        <v>20</v>
      </c>
      <c r="AB110" s="5">
        <f>COUNTIFS('NBA Games 2025'!$N$2:$N$1232,AB$2,'NBA Games 2025'!$A$2:$A$1232,"&lt;="&amp;$A110)</f>
        <v>9</v>
      </c>
      <c r="AC110" s="5">
        <f>COUNTIFS('NBA Games 2025'!$N$2:$N$1232,AC$2,'NBA Games 2025'!$A$2:$A$1232,"&lt;="&amp;$A110)</f>
        <v>26</v>
      </c>
      <c r="AD110" s="5">
        <f>COUNTIFS('NBA Games 2025'!$N$2:$N$1232,AD$2,'NBA Games 2025'!$A$2:$A$1232,"&lt;="&amp;$A110)</f>
        <v>13</v>
      </c>
      <c r="AE110" s="5">
        <f>COUNTIFS('NBA Games 2025'!$N$2:$N$1232,AE$2,'NBA Games 2025'!$A$2:$A$1232,"&lt;="&amp;$A110)</f>
        <v>19</v>
      </c>
    </row>
    <row r="111" spans="1:31" x14ac:dyDescent="0.35">
      <c r="A111" s="7">
        <v>45699</v>
      </c>
      <c r="B111" s="5">
        <f>COUNTIFS('NBA Games 2025'!$N$2:$N$1232,B$2,'NBA Games 2025'!$A$2:$A$1232,"&lt;="&amp;$A111)</f>
        <v>43</v>
      </c>
      <c r="C111" s="5">
        <f>COUNTIFS('NBA Games 2025'!$N$2:$N$1232,C$2,'NBA Games 2025'!$A$2:$A$1232,"&lt;="&amp;$A111)</f>
        <v>36</v>
      </c>
      <c r="D111" s="5">
        <f>COUNTIFS('NBA Games 2025'!$N$2:$N$1232,D$2,'NBA Games 2025'!$A$2:$A$1232,"&lt;="&amp;$A111)</f>
        <v>35</v>
      </c>
      <c r="E111" s="5">
        <f>COUNTIFS('NBA Games 2025'!$N$2:$N$1232,E$2,'NBA Games 2025'!$A$2:$A$1232,"&lt;="&amp;$A111)</f>
        <v>43</v>
      </c>
      <c r="F111" s="5">
        <f>COUNTIFS('NBA Games 2025'!$N$2:$N$1232,F$2,'NBA Games 2025'!$A$2:$A$1232,"&lt;="&amp;$A111)</f>
        <v>26</v>
      </c>
      <c r="G111" s="5">
        <f>COUNTIFS('NBA Games 2025'!$N$2:$N$1232,G$2,'NBA Games 2025'!$A$2:$A$1232,"&lt;="&amp;$A111)</f>
        <v>22</v>
      </c>
      <c r="H111" s="5">
        <f>COUNTIFS('NBA Games 2025'!$N$2:$N$1232,H$2,'NBA Games 2025'!$A$2:$A$1232,"&lt;="&amp;$A111)</f>
        <v>29</v>
      </c>
      <c r="I111" s="5">
        <f>COUNTIFS('NBA Games 2025'!$N$2:$N$1232,I$2,'NBA Games 2025'!$A$2:$A$1232,"&lt;="&amp;$A111)</f>
        <v>38</v>
      </c>
      <c r="J111" s="5">
        <f>COUNTIFS('NBA Games 2025'!$N$2:$N$1232,J$2,'NBA Games 2025'!$A$2:$A$1232,"&lt;="&amp;$A111)</f>
        <v>35</v>
      </c>
      <c r="K111" s="5">
        <f>COUNTIFS('NBA Games 2025'!$N$2:$N$1232,K$2,'NBA Games 2025'!$A$2:$A$1232,"&lt;="&amp;$A111)</f>
        <v>27</v>
      </c>
      <c r="L111" s="5">
        <f>COUNTIFS('NBA Games 2025'!$N$2:$N$1232,L$2,'NBA Games 2025'!$A$2:$A$1232,"&lt;="&amp;$A111)</f>
        <v>29</v>
      </c>
      <c r="M111" s="5">
        <f>COUNTIFS('NBA Games 2025'!$N$2:$N$1232,M$2,'NBA Games 2025'!$A$2:$A$1232,"&lt;="&amp;$A111)</f>
        <v>28</v>
      </c>
      <c r="N111" s="5">
        <f>COUNTIFS('NBA Games 2025'!$N$2:$N$1232,N$2,'NBA Games 2025'!$A$2:$A$1232,"&lt;="&amp;$A111)</f>
        <v>30</v>
      </c>
      <c r="O111" s="5">
        <f>COUNTIFS('NBA Games 2025'!$N$2:$N$1232,O$2,'NBA Games 2025'!$A$2:$A$1232,"&lt;="&amp;$A111)</f>
        <v>33</v>
      </c>
      <c r="P111" s="5">
        <f>COUNTIFS('NBA Games 2025'!$N$2:$N$1232,P$2,'NBA Games 2025'!$A$2:$A$1232,"&lt;="&amp;$A111)</f>
        <v>28</v>
      </c>
      <c r="Q111" s="5">
        <f>COUNTIFS('NBA Games 2025'!$N$2:$N$1232,Q$2,'NBA Games 2025'!$A$2:$A$1232,"&lt;="&amp;$A111)</f>
        <v>23</v>
      </c>
      <c r="R111" s="5">
        <f>COUNTIFS('NBA Games 2025'!$N$2:$N$1232,R$2,'NBA Games 2025'!$A$2:$A$1232,"&lt;="&amp;$A111)</f>
        <v>27</v>
      </c>
      <c r="S111" s="5">
        <f>COUNTIFS('NBA Games 2025'!$N$2:$N$1232,S$2,'NBA Games 2025'!$A$2:$A$1232,"&lt;="&amp;$A111)</f>
        <v>26</v>
      </c>
      <c r="T111" s="5">
        <f>COUNTIFS('NBA Games 2025'!$N$2:$N$1232,T$2,'NBA Games 2025'!$A$2:$A$1232,"&lt;="&amp;$A111)</f>
        <v>32</v>
      </c>
      <c r="U111" s="5">
        <f>COUNTIFS('NBA Games 2025'!$N$2:$N$1232,U$2,'NBA Games 2025'!$A$2:$A$1232,"&lt;="&amp;$A111)</f>
        <v>29</v>
      </c>
      <c r="V111" s="5">
        <f>COUNTIFS('NBA Games 2025'!$N$2:$N$1232,V$2,'NBA Games 2025'!$A$2:$A$1232,"&lt;="&amp;$A111)</f>
        <v>12</v>
      </c>
      <c r="W111" s="5">
        <f>COUNTIFS('NBA Games 2025'!$N$2:$N$1232,W$2,'NBA Games 2025'!$A$2:$A$1232,"&lt;="&amp;$A111)</f>
        <v>17</v>
      </c>
      <c r="X111" s="5">
        <f>COUNTIFS('NBA Games 2025'!$N$2:$N$1232,X$2,'NBA Games 2025'!$A$2:$A$1232,"&lt;="&amp;$A111)</f>
        <v>23</v>
      </c>
      <c r="Y111" s="5">
        <f>COUNTIFS('NBA Games 2025'!$N$2:$N$1232,Y$2,'NBA Games 2025'!$A$2:$A$1232,"&lt;="&amp;$A111)</f>
        <v>25</v>
      </c>
      <c r="Z111" s="5">
        <f>COUNTIFS('NBA Games 2025'!$N$2:$N$1232,Z$2,'NBA Games 2025'!$A$2:$A$1232,"&lt;="&amp;$A111)</f>
        <v>12</v>
      </c>
      <c r="AA111" s="5">
        <f>COUNTIFS('NBA Games 2025'!$N$2:$N$1232,AA$2,'NBA Games 2025'!$A$2:$A$1232,"&lt;="&amp;$A111)</f>
        <v>20</v>
      </c>
      <c r="AB111" s="5">
        <f>COUNTIFS('NBA Games 2025'!$N$2:$N$1232,AB$2,'NBA Games 2025'!$A$2:$A$1232,"&lt;="&amp;$A111)</f>
        <v>9</v>
      </c>
      <c r="AC111" s="5">
        <f>COUNTIFS('NBA Games 2025'!$N$2:$N$1232,AC$2,'NBA Games 2025'!$A$2:$A$1232,"&lt;="&amp;$A111)</f>
        <v>26</v>
      </c>
      <c r="AD111" s="5">
        <f>COUNTIFS('NBA Games 2025'!$N$2:$N$1232,AD$2,'NBA Games 2025'!$A$2:$A$1232,"&lt;="&amp;$A111)</f>
        <v>13</v>
      </c>
      <c r="AE111" s="5">
        <f>COUNTIFS('NBA Games 2025'!$N$2:$N$1232,AE$2,'NBA Games 2025'!$A$2:$A$1232,"&lt;="&amp;$A111)</f>
        <v>19</v>
      </c>
    </row>
    <row r="112" spans="1:31" x14ac:dyDescent="0.35">
      <c r="A112" s="7">
        <v>45700</v>
      </c>
      <c r="B112" s="5">
        <f>COUNTIFS('NBA Games 2025'!$N$2:$N$1232,B$2,'NBA Games 2025'!$A$2:$A$1232,"&lt;="&amp;$A112)</f>
        <v>44</v>
      </c>
      <c r="C112" s="5">
        <f>COUNTIFS('NBA Games 2025'!$N$2:$N$1232,C$2,'NBA Games 2025'!$A$2:$A$1232,"&lt;="&amp;$A112)</f>
        <v>36</v>
      </c>
      <c r="D112" s="5">
        <f>COUNTIFS('NBA Games 2025'!$N$2:$N$1232,D$2,'NBA Games 2025'!$A$2:$A$1232,"&lt;="&amp;$A112)</f>
        <v>36</v>
      </c>
      <c r="E112" s="5">
        <f>COUNTIFS('NBA Games 2025'!$N$2:$N$1232,E$2,'NBA Games 2025'!$A$2:$A$1232,"&lt;="&amp;$A112)</f>
        <v>44</v>
      </c>
      <c r="F112" s="5">
        <f>COUNTIFS('NBA Games 2025'!$N$2:$N$1232,F$2,'NBA Games 2025'!$A$2:$A$1232,"&lt;="&amp;$A112)</f>
        <v>26</v>
      </c>
      <c r="G112" s="5">
        <f>COUNTIFS('NBA Games 2025'!$N$2:$N$1232,G$2,'NBA Games 2025'!$A$2:$A$1232,"&lt;="&amp;$A112)</f>
        <v>22</v>
      </c>
      <c r="H112" s="5">
        <f>COUNTIFS('NBA Games 2025'!$N$2:$N$1232,H$2,'NBA Games 2025'!$A$2:$A$1232,"&lt;="&amp;$A112)</f>
        <v>30</v>
      </c>
      <c r="I112" s="5">
        <f>COUNTIFS('NBA Games 2025'!$N$2:$N$1232,I$2,'NBA Games 2025'!$A$2:$A$1232,"&lt;="&amp;$A112)</f>
        <v>39</v>
      </c>
      <c r="J112" s="5">
        <f>COUNTIFS('NBA Games 2025'!$N$2:$N$1232,J$2,'NBA Games 2025'!$A$2:$A$1232,"&lt;="&amp;$A112)</f>
        <v>36</v>
      </c>
      <c r="K112" s="5">
        <f>COUNTIFS('NBA Games 2025'!$N$2:$N$1232,K$2,'NBA Games 2025'!$A$2:$A$1232,"&lt;="&amp;$A112)</f>
        <v>28</v>
      </c>
      <c r="L112" s="5">
        <f>COUNTIFS('NBA Games 2025'!$N$2:$N$1232,L$2,'NBA Games 2025'!$A$2:$A$1232,"&lt;="&amp;$A112)</f>
        <v>30</v>
      </c>
      <c r="M112" s="5">
        <f>COUNTIFS('NBA Games 2025'!$N$2:$N$1232,M$2,'NBA Games 2025'!$A$2:$A$1232,"&lt;="&amp;$A112)</f>
        <v>29</v>
      </c>
      <c r="N112" s="5">
        <f>COUNTIFS('NBA Games 2025'!$N$2:$N$1232,N$2,'NBA Games 2025'!$A$2:$A$1232,"&lt;="&amp;$A112)</f>
        <v>30</v>
      </c>
      <c r="O112" s="5">
        <f>COUNTIFS('NBA Games 2025'!$N$2:$N$1232,O$2,'NBA Games 2025'!$A$2:$A$1232,"&lt;="&amp;$A112)</f>
        <v>34</v>
      </c>
      <c r="P112" s="5">
        <f>COUNTIFS('NBA Games 2025'!$N$2:$N$1232,P$2,'NBA Games 2025'!$A$2:$A$1232,"&lt;="&amp;$A112)</f>
        <v>29</v>
      </c>
      <c r="Q112" s="5">
        <f>COUNTIFS('NBA Games 2025'!$N$2:$N$1232,Q$2,'NBA Games 2025'!$A$2:$A$1232,"&lt;="&amp;$A112)</f>
        <v>23</v>
      </c>
      <c r="R112" s="5">
        <f>COUNTIFS('NBA Games 2025'!$N$2:$N$1232,R$2,'NBA Games 2025'!$A$2:$A$1232,"&lt;="&amp;$A112)</f>
        <v>27</v>
      </c>
      <c r="S112" s="5">
        <f>COUNTIFS('NBA Games 2025'!$N$2:$N$1232,S$2,'NBA Games 2025'!$A$2:$A$1232,"&lt;="&amp;$A112)</f>
        <v>26</v>
      </c>
      <c r="T112" s="5">
        <f>COUNTIFS('NBA Games 2025'!$N$2:$N$1232,T$2,'NBA Games 2025'!$A$2:$A$1232,"&lt;="&amp;$A112)</f>
        <v>32</v>
      </c>
      <c r="U112" s="5">
        <f>COUNTIFS('NBA Games 2025'!$N$2:$N$1232,U$2,'NBA Games 2025'!$A$2:$A$1232,"&lt;="&amp;$A112)</f>
        <v>30</v>
      </c>
      <c r="V112" s="5">
        <f>COUNTIFS('NBA Games 2025'!$N$2:$N$1232,V$2,'NBA Games 2025'!$A$2:$A$1232,"&lt;="&amp;$A112)</f>
        <v>13</v>
      </c>
      <c r="W112" s="5">
        <f>COUNTIFS('NBA Games 2025'!$N$2:$N$1232,W$2,'NBA Games 2025'!$A$2:$A$1232,"&lt;="&amp;$A112)</f>
        <v>17</v>
      </c>
      <c r="X112" s="5">
        <f>COUNTIFS('NBA Games 2025'!$N$2:$N$1232,X$2,'NBA Games 2025'!$A$2:$A$1232,"&lt;="&amp;$A112)</f>
        <v>23</v>
      </c>
      <c r="Y112" s="5">
        <f>COUNTIFS('NBA Games 2025'!$N$2:$N$1232,Y$2,'NBA Games 2025'!$A$2:$A$1232,"&lt;="&amp;$A112)</f>
        <v>25</v>
      </c>
      <c r="Z112" s="5">
        <f>COUNTIFS('NBA Games 2025'!$N$2:$N$1232,Z$2,'NBA Games 2025'!$A$2:$A$1232,"&lt;="&amp;$A112)</f>
        <v>12</v>
      </c>
      <c r="AA112" s="5">
        <f>COUNTIFS('NBA Games 2025'!$N$2:$N$1232,AA$2,'NBA Games 2025'!$A$2:$A$1232,"&lt;="&amp;$A112)</f>
        <v>20</v>
      </c>
      <c r="AB112" s="5">
        <f>COUNTIFS('NBA Games 2025'!$N$2:$N$1232,AB$2,'NBA Games 2025'!$A$2:$A$1232,"&lt;="&amp;$A112)</f>
        <v>9</v>
      </c>
      <c r="AC112" s="5">
        <f>COUNTIFS('NBA Games 2025'!$N$2:$N$1232,AC$2,'NBA Games 2025'!$A$2:$A$1232,"&lt;="&amp;$A112)</f>
        <v>27</v>
      </c>
      <c r="AD112" s="5">
        <f>COUNTIFS('NBA Games 2025'!$N$2:$N$1232,AD$2,'NBA Games 2025'!$A$2:$A$1232,"&lt;="&amp;$A112)</f>
        <v>13</v>
      </c>
      <c r="AE112" s="5">
        <f>COUNTIFS('NBA Games 2025'!$N$2:$N$1232,AE$2,'NBA Games 2025'!$A$2:$A$1232,"&lt;="&amp;$A112)</f>
        <v>20</v>
      </c>
    </row>
    <row r="113" spans="1:31" x14ac:dyDescent="0.35">
      <c r="A113" s="7">
        <v>45701</v>
      </c>
      <c r="B113" s="5">
        <f>COUNTIFS('NBA Games 2025'!$N$2:$N$1232,B$2,'NBA Games 2025'!$A$2:$A$1232,"&lt;="&amp;$A113)</f>
        <v>44</v>
      </c>
      <c r="C113" s="5">
        <f>COUNTIFS('NBA Games 2025'!$N$2:$N$1232,C$2,'NBA Games 2025'!$A$2:$A$1232,"&lt;="&amp;$A113)</f>
        <v>36</v>
      </c>
      <c r="D113" s="5">
        <f>COUNTIFS('NBA Games 2025'!$N$2:$N$1232,D$2,'NBA Games 2025'!$A$2:$A$1232,"&lt;="&amp;$A113)</f>
        <v>36</v>
      </c>
      <c r="E113" s="5">
        <f>COUNTIFS('NBA Games 2025'!$N$2:$N$1232,E$2,'NBA Games 2025'!$A$2:$A$1232,"&lt;="&amp;$A113)</f>
        <v>44</v>
      </c>
      <c r="F113" s="5">
        <f>COUNTIFS('NBA Games 2025'!$N$2:$N$1232,F$2,'NBA Games 2025'!$A$2:$A$1232,"&lt;="&amp;$A113)</f>
        <v>26</v>
      </c>
      <c r="G113" s="5">
        <f>COUNTIFS('NBA Games 2025'!$N$2:$N$1232,G$2,'NBA Games 2025'!$A$2:$A$1232,"&lt;="&amp;$A113)</f>
        <v>22</v>
      </c>
      <c r="H113" s="5">
        <f>COUNTIFS('NBA Games 2025'!$N$2:$N$1232,H$2,'NBA Games 2025'!$A$2:$A$1232,"&lt;="&amp;$A113)</f>
        <v>30</v>
      </c>
      <c r="I113" s="5">
        <f>COUNTIFS('NBA Games 2025'!$N$2:$N$1232,I$2,'NBA Games 2025'!$A$2:$A$1232,"&lt;="&amp;$A113)</f>
        <v>39</v>
      </c>
      <c r="J113" s="5">
        <f>COUNTIFS('NBA Games 2025'!$N$2:$N$1232,J$2,'NBA Games 2025'!$A$2:$A$1232,"&lt;="&amp;$A113)</f>
        <v>36</v>
      </c>
      <c r="K113" s="5">
        <f>COUNTIFS('NBA Games 2025'!$N$2:$N$1232,K$2,'NBA Games 2025'!$A$2:$A$1232,"&lt;="&amp;$A113)</f>
        <v>28</v>
      </c>
      <c r="L113" s="5">
        <f>COUNTIFS('NBA Games 2025'!$N$2:$N$1232,L$2,'NBA Games 2025'!$A$2:$A$1232,"&lt;="&amp;$A113)</f>
        <v>30</v>
      </c>
      <c r="M113" s="5">
        <f>COUNTIFS('NBA Games 2025'!$N$2:$N$1232,M$2,'NBA Games 2025'!$A$2:$A$1232,"&lt;="&amp;$A113)</f>
        <v>29</v>
      </c>
      <c r="N113" s="5">
        <f>COUNTIFS('NBA Games 2025'!$N$2:$N$1232,N$2,'NBA Games 2025'!$A$2:$A$1232,"&lt;="&amp;$A113)</f>
        <v>31</v>
      </c>
      <c r="O113" s="5">
        <f>COUNTIFS('NBA Games 2025'!$N$2:$N$1232,O$2,'NBA Games 2025'!$A$2:$A$1232,"&lt;="&amp;$A113)</f>
        <v>34</v>
      </c>
      <c r="P113" s="5">
        <f>COUNTIFS('NBA Games 2025'!$N$2:$N$1232,P$2,'NBA Games 2025'!$A$2:$A$1232,"&lt;="&amp;$A113)</f>
        <v>30</v>
      </c>
      <c r="Q113" s="5">
        <f>COUNTIFS('NBA Games 2025'!$N$2:$N$1232,Q$2,'NBA Games 2025'!$A$2:$A$1232,"&lt;="&amp;$A113)</f>
        <v>23</v>
      </c>
      <c r="R113" s="5">
        <f>COUNTIFS('NBA Games 2025'!$N$2:$N$1232,R$2,'NBA Games 2025'!$A$2:$A$1232,"&lt;="&amp;$A113)</f>
        <v>28</v>
      </c>
      <c r="S113" s="5">
        <f>COUNTIFS('NBA Games 2025'!$N$2:$N$1232,S$2,'NBA Games 2025'!$A$2:$A$1232,"&lt;="&amp;$A113)</f>
        <v>26</v>
      </c>
      <c r="T113" s="5">
        <f>COUNTIFS('NBA Games 2025'!$N$2:$N$1232,T$2,'NBA Games 2025'!$A$2:$A$1232,"&lt;="&amp;$A113)</f>
        <v>32</v>
      </c>
      <c r="U113" s="5">
        <f>COUNTIFS('NBA Games 2025'!$N$2:$N$1232,U$2,'NBA Games 2025'!$A$2:$A$1232,"&lt;="&amp;$A113)</f>
        <v>31</v>
      </c>
      <c r="V113" s="5">
        <f>COUNTIFS('NBA Games 2025'!$N$2:$N$1232,V$2,'NBA Games 2025'!$A$2:$A$1232,"&lt;="&amp;$A113)</f>
        <v>13</v>
      </c>
      <c r="W113" s="5">
        <f>COUNTIFS('NBA Games 2025'!$N$2:$N$1232,W$2,'NBA Games 2025'!$A$2:$A$1232,"&lt;="&amp;$A113)</f>
        <v>17</v>
      </c>
      <c r="X113" s="5">
        <f>COUNTIFS('NBA Games 2025'!$N$2:$N$1232,X$2,'NBA Games 2025'!$A$2:$A$1232,"&lt;="&amp;$A113)</f>
        <v>23</v>
      </c>
      <c r="Y113" s="5">
        <f>COUNTIFS('NBA Games 2025'!$N$2:$N$1232,Y$2,'NBA Games 2025'!$A$2:$A$1232,"&lt;="&amp;$A113)</f>
        <v>25</v>
      </c>
      <c r="Z113" s="5">
        <f>COUNTIFS('NBA Games 2025'!$N$2:$N$1232,Z$2,'NBA Games 2025'!$A$2:$A$1232,"&lt;="&amp;$A113)</f>
        <v>13</v>
      </c>
      <c r="AA113" s="5">
        <f>COUNTIFS('NBA Games 2025'!$N$2:$N$1232,AA$2,'NBA Games 2025'!$A$2:$A$1232,"&lt;="&amp;$A113)</f>
        <v>20</v>
      </c>
      <c r="AB113" s="5">
        <f>COUNTIFS('NBA Games 2025'!$N$2:$N$1232,AB$2,'NBA Games 2025'!$A$2:$A$1232,"&lt;="&amp;$A113)</f>
        <v>9</v>
      </c>
      <c r="AC113" s="5">
        <f>COUNTIFS('NBA Games 2025'!$N$2:$N$1232,AC$2,'NBA Games 2025'!$A$2:$A$1232,"&lt;="&amp;$A113)</f>
        <v>27</v>
      </c>
      <c r="AD113" s="5">
        <f>COUNTIFS('NBA Games 2025'!$N$2:$N$1232,AD$2,'NBA Games 2025'!$A$2:$A$1232,"&lt;="&amp;$A113)</f>
        <v>13</v>
      </c>
      <c r="AE113" s="5">
        <f>COUNTIFS('NBA Games 2025'!$N$2:$N$1232,AE$2,'NBA Games 2025'!$A$2:$A$1232,"&lt;="&amp;$A113)</f>
        <v>20</v>
      </c>
    </row>
    <row r="114" spans="1:31" x14ac:dyDescent="0.35">
      <c r="A114" s="7">
        <v>45707</v>
      </c>
      <c r="B114" s="5">
        <f>COUNTIFS('NBA Games 2025'!$N$2:$N$1232,B$2,'NBA Games 2025'!$A$2:$A$1232,"&lt;="&amp;$A114)</f>
        <v>44</v>
      </c>
      <c r="C114" s="5">
        <f>COUNTIFS('NBA Games 2025'!$N$2:$N$1232,C$2,'NBA Games 2025'!$A$2:$A$1232,"&lt;="&amp;$A114)</f>
        <v>36</v>
      </c>
      <c r="D114" s="5">
        <f>COUNTIFS('NBA Games 2025'!$N$2:$N$1232,D$2,'NBA Games 2025'!$A$2:$A$1232,"&lt;="&amp;$A114)</f>
        <v>36</v>
      </c>
      <c r="E114" s="5">
        <f>COUNTIFS('NBA Games 2025'!$N$2:$N$1232,E$2,'NBA Games 2025'!$A$2:$A$1232,"&lt;="&amp;$A114)</f>
        <v>44</v>
      </c>
      <c r="F114" s="5">
        <f>COUNTIFS('NBA Games 2025'!$N$2:$N$1232,F$2,'NBA Games 2025'!$A$2:$A$1232,"&lt;="&amp;$A114)</f>
        <v>26</v>
      </c>
      <c r="G114" s="5">
        <f>COUNTIFS('NBA Games 2025'!$N$2:$N$1232,G$2,'NBA Games 2025'!$A$2:$A$1232,"&lt;="&amp;$A114)</f>
        <v>22</v>
      </c>
      <c r="H114" s="5">
        <f>COUNTIFS('NBA Games 2025'!$N$2:$N$1232,H$2,'NBA Games 2025'!$A$2:$A$1232,"&lt;="&amp;$A114)</f>
        <v>30</v>
      </c>
      <c r="I114" s="5">
        <f>COUNTIFS('NBA Games 2025'!$N$2:$N$1232,I$2,'NBA Games 2025'!$A$2:$A$1232,"&lt;="&amp;$A114)</f>
        <v>39</v>
      </c>
      <c r="J114" s="5">
        <f>COUNTIFS('NBA Games 2025'!$N$2:$N$1232,J$2,'NBA Games 2025'!$A$2:$A$1232,"&lt;="&amp;$A114)</f>
        <v>36</v>
      </c>
      <c r="K114" s="5">
        <f>COUNTIFS('NBA Games 2025'!$N$2:$N$1232,K$2,'NBA Games 2025'!$A$2:$A$1232,"&lt;="&amp;$A114)</f>
        <v>28</v>
      </c>
      <c r="L114" s="5">
        <f>COUNTIFS('NBA Games 2025'!$N$2:$N$1232,L$2,'NBA Games 2025'!$A$2:$A$1232,"&lt;="&amp;$A114)</f>
        <v>30</v>
      </c>
      <c r="M114" s="5">
        <f>COUNTIFS('NBA Games 2025'!$N$2:$N$1232,M$2,'NBA Games 2025'!$A$2:$A$1232,"&lt;="&amp;$A114)</f>
        <v>29</v>
      </c>
      <c r="N114" s="5">
        <f>COUNTIFS('NBA Games 2025'!$N$2:$N$1232,N$2,'NBA Games 2025'!$A$2:$A$1232,"&lt;="&amp;$A114)</f>
        <v>31</v>
      </c>
      <c r="O114" s="5">
        <f>COUNTIFS('NBA Games 2025'!$N$2:$N$1232,O$2,'NBA Games 2025'!$A$2:$A$1232,"&lt;="&amp;$A114)</f>
        <v>34</v>
      </c>
      <c r="P114" s="5">
        <f>COUNTIFS('NBA Games 2025'!$N$2:$N$1232,P$2,'NBA Games 2025'!$A$2:$A$1232,"&lt;="&amp;$A114)</f>
        <v>30</v>
      </c>
      <c r="Q114" s="5">
        <f>COUNTIFS('NBA Games 2025'!$N$2:$N$1232,Q$2,'NBA Games 2025'!$A$2:$A$1232,"&lt;="&amp;$A114)</f>
        <v>23</v>
      </c>
      <c r="R114" s="5">
        <f>COUNTIFS('NBA Games 2025'!$N$2:$N$1232,R$2,'NBA Games 2025'!$A$2:$A$1232,"&lt;="&amp;$A114)</f>
        <v>28</v>
      </c>
      <c r="S114" s="5">
        <f>COUNTIFS('NBA Games 2025'!$N$2:$N$1232,S$2,'NBA Games 2025'!$A$2:$A$1232,"&lt;="&amp;$A114)</f>
        <v>26</v>
      </c>
      <c r="T114" s="5">
        <f>COUNTIFS('NBA Games 2025'!$N$2:$N$1232,T$2,'NBA Games 2025'!$A$2:$A$1232,"&lt;="&amp;$A114)</f>
        <v>32</v>
      </c>
      <c r="U114" s="5">
        <f>COUNTIFS('NBA Games 2025'!$N$2:$N$1232,U$2,'NBA Games 2025'!$A$2:$A$1232,"&lt;="&amp;$A114)</f>
        <v>31</v>
      </c>
      <c r="V114" s="5">
        <f>COUNTIFS('NBA Games 2025'!$N$2:$N$1232,V$2,'NBA Games 2025'!$A$2:$A$1232,"&lt;="&amp;$A114)</f>
        <v>13</v>
      </c>
      <c r="W114" s="5">
        <f>COUNTIFS('NBA Games 2025'!$N$2:$N$1232,W$2,'NBA Games 2025'!$A$2:$A$1232,"&lt;="&amp;$A114)</f>
        <v>17</v>
      </c>
      <c r="X114" s="5">
        <f>COUNTIFS('NBA Games 2025'!$N$2:$N$1232,X$2,'NBA Games 2025'!$A$2:$A$1232,"&lt;="&amp;$A114)</f>
        <v>23</v>
      </c>
      <c r="Y114" s="5">
        <f>COUNTIFS('NBA Games 2025'!$N$2:$N$1232,Y$2,'NBA Games 2025'!$A$2:$A$1232,"&lt;="&amp;$A114)</f>
        <v>25</v>
      </c>
      <c r="Z114" s="5">
        <f>COUNTIFS('NBA Games 2025'!$N$2:$N$1232,Z$2,'NBA Games 2025'!$A$2:$A$1232,"&lt;="&amp;$A114)</f>
        <v>13</v>
      </c>
      <c r="AA114" s="5">
        <f>COUNTIFS('NBA Games 2025'!$N$2:$N$1232,AA$2,'NBA Games 2025'!$A$2:$A$1232,"&lt;="&amp;$A114)</f>
        <v>20</v>
      </c>
      <c r="AB114" s="5">
        <f>COUNTIFS('NBA Games 2025'!$N$2:$N$1232,AB$2,'NBA Games 2025'!$A$2:$A$1232,"&lt;="&amp;$A114)</f>
        <v>9</v>
      </c>
      <c r="AC114" s="5">
        <f>COUNTIFS('NBA Games 2025'!$N$2:$N$1232,AC$2,'NBA Games 2025'!$A$2:$A$1232,"&lt;="&amp;$A114)</f>
        <v>27</v>
      </c>
      <c r="AD114" s="5">
        <f>COUNTIFS('NBA Games 2025'!$N$2:$N$1232,AD$2,'NBA Games 2025'!$A$2:$A$1232,"&lt;="&amp;$A114)</f>
        <v>14</v>
      </c>
      <c r="AE114" s="5">
        <f>COUNTIFS('NBA Games 2025'!$N$2:$N$1232,AE$2,'NBA Games 2025'!$A$2:$A$1232,"&lt;="&amp;$A114)</f>
        <v>20</v>
      </c>
    </row>
    <row r="115" spans="1:31" x14ac:dyDescent="0.35">
      <c r="A115" s="7">
        <v>45708</v>
      </c>
      <c r="B115" s="5">
        <f>COUNTIFS('NBA Games 2025'!$N$2:$N$1232,B$2,'NBA Games 2025'!$A$2:$A$1232,"&lt;="&amp;$A115)</f>
        <v>45</v>
      </c>
      <c r="C115" s="5">
        <f>COUNTIFS('NBA Games 2025'!$N$2:$N$1232,C$2,'NBA Games 2025'!$A$2:$A$1232,"&lt;="&amp;$A115)</f>
        <v>36</v>
      </c>
      <c r="D115" s="5">
        <f>COUNTIFS('NBA Games 2025'!$N$2:$N$1232,D$2,'NBA Games 2025'!$A$2:$A$1232,"&lt;="&amp;$A115)</f>
        <v>37</v>
      </c>
      <c r="E115" s="5">
        <f>COUNTIFS('NBA Games 2025'!$N$2:$N$1232,E$2,'NBA Games 2025'!$A$2:$A$1232,"&lt;="&amp;$A115)</f>
        <v>44</v>
      </c>
      <c r="F115" s="5">
        <f>COUNTIFS('NBA Games 2025'!$N$2:$N$1232,F$2,'NBA Games 2025'!$A$2:$A$1232,"&lt;="&amp;$A115)</f>
        <v>26</v>
      </c>
      <c r="G115" s="5">
        <f>COUNTIFS('NBA Games 2025'!$N$2:$N$1232,G$2,'NBA Games 2025'!$A$2:$A$1232,"&lt;="&amp;$A115)</f>
        <v>22</v>
      </c>
      <c r="H115" s="5">
        <f>COUNTIFS('NBA Games 2025'!$N$2:$N$1232,H$2,'NBA Games 2025'!$A$2:$A$1232,"&lt;="&amp;$A115)</f>
        <v>31</v>
      </c>
      <c r="I115" s="5">
        <f>COUNTIFS('NBA Games 2025'!$N$2:$N$1232,I$2,'NBA Games 2025'!$A$2:$A$1232,"&lt;="&amp;$A115)</f>
        <v>40</v>
      </c>
      <c r="J115" s="5">
        <f>COUNTIFS('NBA Games 2025'!$N$2:$N$1232,J$2,'NBA Games 2025'!$A$2:$A$1232,"&lt;="&amp;$A115)</f>
        <v>37</v>
      </c>
      <c r="K115" s="5">
        <f>COUNTIFS('NBA Games 2025'!$N$2:$N$1232,K$2,'NBA Games 2025'!$A$2:$A$1232,"&lt;="&amp;$A115)</f>
        <v>28</v>
      </c>
      <c r="L115" s="5">
        <f>COUNTIFS('NBA Games 2025'!$N$2:$N$1232,L$2,'NBA Games 2025'!$A$2:$A$1232,"&lt;="&amp;$A115)</f>
        <v>31</v>
      </c>
      <c r="M115" s="5">
        <f>COUNTIFS('NBA Games 2025'!$N$2:$N$1232,M$2,'NBA Games 2025'!$A$2:$A$1232,"&lt;="&amp;$A115)</f>
        <v>29</v>
      </c>
      <c r="N115" s="5">
        <f>COUNTIFS('NBA Games 2025'!$N$2:$N$1232,N$2,'NBA Games 2025'!$A$2:$A$1232,"&lt;="&amp;$A115)</f>
        <v>31</v>
      </c>
      <c r="O115" s="5">
        <f>COUNTIFS('NBA Games 2025'!$N$2:$N$1232,O$2,'NBA Games 2025'!$A$2:$A$1232,"&lt;="&amp;$A115)</f>
        <v>34</v>
      </c>
      <c r="P115" s="5">
        <f>COUNTIFS('NBA Games 2025'!$N$2:$N$1232,P$2,'NBA Games 2025'!$A$2:$A$1232,"&lt;="&amp;$A115)</f>
        <v>30</v>
      </c>
      <c r="Q115" s="5">
        <f>COUNTIFS('NBA Games 2025'!$N$2:$N$1232,Q$2,'NBA Games 2025'!$A$2:$A$1232,"&lt;="&amp;$A115)</f>
        <v>24</v>
      </c>
      <c r="R115" s="5">
        <f>COUNTIFS('NBA Games 2025'!$N$2:$N$1232,R$2,'NBA Games 2025'!$A$2:$A$1232,"&lt;="&amp;$A115)</f>
        <v>28</v>
      </c>
      <c r="S115" s="5">
        <f>COUNTIFS('NBA Games 2025'!$N$2:$N$1232,S$2,'NBA Games 2025'!$A$2:$A$1232,"&lt;="&amp;$A115)</f>
        <v>26</v>
      </c>
      <c r="T115" s="5">
        <f>COUNTIFS('NBA Games 2025'!$N$2:$N$1232,T$2,'NBA Games 2025'!$A$2:$A$1232,"&lt;="&amp;$A115)</f>
        <v>33</v>
      </c>
      <c r="U115" s="5">
        <f>COUNTIFS('NBA Games 2025'!$N$2:$N$1232,U$2,'NBA Games 2025'!$A$2:$A$1232,"&lt;="&amp;$A115)</f>
        <v>31</v>
      </c>
      <c r="V115" s="5">
        <f>COUNTIFS('NBA Games 2025'!$N$2:$N$1232,V$2,'NBA Games 2025'!$A$2:$A$1232,"&lt;="&amp;$A115)</f>
        <v>13</v>
      </c>
      <c r="W115" s="5">
        <f>COUNTIFS('NBA Games 2025'!$N$2:$N$1232,W$2,'NBA Games 2025'!$A$2:$A$1232,"&lt;="&amp;$A115)</f>
        <v>17</v>
      </c>
      <c r="X115" s="5">
        <f>COUNTIFS('NBA Games 2025'!$N$2:$N$1232,X$2,'NBA Games 2025'!$A$2:$A$1232,"&lt;="&amp;$A115)</f>
        <v>23</v>
      </c>
      <c r="Y115" s="5">
        <f>COUNTIFS('NBA Games 2025'!$N$2:$N$1232,Y$2,'NBA Games 2025'!$A$2:$A$1232,"&lt;="&amp;$A115)</f>
        <v>25</v>
      </c>
      <c r="Z115" s="5">
        <f>COUNTIFS('NBA Games 2025'!$N$2:$N$1232,Z$2,'NBA Games 2025'!$A$2:$A$1232,"&lt;="&amp;$A115)</f>
        <v>13</v>
      </c>
      <c r="AA115" s="5">
        <f>COUNTIFS('NBA Games 2025'!$N$2:$N$1232,AA$2,'NBA Games 2025'!$A$2:$A$1232,"&lt;="&amp;$A115)</f>
        <v>20</v>
      </c>
      <c r="AB115" s="5">
        <f>COUNTIFS('NBA Games 2025'!$N$2:$N$1232,AB$2,'NBA Games 2025'!$A$2:$A$1232,"&lt;="&amp;$A115)</f>
        <v>9</v>
      </c>
      <c r="AC115" s="5">
        <f>COUNTIFS('NBA Games 2025'!$N$2:$N$1232,AC$2,'NBA Games 2025'!$A$2:$A$1232,"&lt;="&amp;$A115)</f>
        <v>28</v>
      </c>
      <c r="AD115" s="5">
        <f>COUNTIFS('NBA Games 2025'!$N$2:$N$1232,AD$2,'NBA Games 2025'!$A$2:$A$1232,"&lt;="&amp;$A115)</f>
        <v>14</v>
      </c>
      <c r="AE115" s="5">
        <f>COUNTIFS('NBA Games 2025'!$N$2:$N$1232,AE$2,'NBA Games 2025'!$A$2:$A$1232,"&lt;="&amp;$A115)</f>
        <v>20</v>
      </c>
    </row>
    <row r="116" spans="1:31" x14ac:dyDescent="0.35">
      <c r="A116" s="7">
        <v>45709</v>
      </c>
      <c r="B116" s="5">
        <f>COUNTIFS('NBA Games 2025'!$N$2:$N$1232,B$2,'NBA Games 2025'!$A$2:$A$1232,"&lt;="&amp;$A116)</f>
        <v>46</v>
      </c>
      <c r="C116" s="5">
        <f>COUNTIFS('NBA Games 2025'!$N$2:$N$1232,C$2,'NBA Games 2025'!$A$2:$A$1232,"&lt;="&amp;$A116)</f>
        <v>37</v>
      </c>
      <c r="D116" s="5">
        <f>COUNTIFS('NBA Games 2025'!$N$2:$N$1232,D$2,'NBA Games 2025'!$A$2:$A$1232,"&lt;="&amp;$A116)</f>
        <v>37</v>
      </c>
      <c r="E116" s="5">
        <f>COUNTIFS('NBA Games 2025'!$N$2:$N$1232,E$2,'NBA Games 2025'!$A$2:$A$1232,"&lt;="&amp;$A116)</f>
        <v>45</v>
      </c>
      <c r="F116" s="5">
        <f>COUNTIFS('NBA Games 2025'!$N$2:$N$1232,F$2,'NBA Games 2025'!$A$2:$A$1232,"&lt;="&amp;$A116)</f>
        <v>26</v>
      </c>
      <c r="G116" s="5">
        <f>COUNTIFS('NBA Games 2025'!$N$2:$N$1232,G$2,'NBA Games 2025'!$A$2:$A$1232,"&lt;="&amp;$A116)</f>
        <v>22</v>
      </c>
      <c r="H116" s="5">
        <f>COUNTIFS('NBA Games 2025'!$N$2:$N$1232,H$2,'NBA Games 2025'!$A$2:$A$1232,"&lt;="&amp;$A116)</f>
        <v>31</v>
      </c>
      <c r="I116" s="5">
        <f>COUNTIFS('NBA Games 2025'!$N$2:$N$1232,I$2,'NBA Games 2025'!$A$2:$A$1232,"&lt;="&amp;$A116)</f>
        <v>40</v>
      </c>
      <c r="J116" s="5">
        <f>COUNTIFS('NBA Games 2025'!$N$2:$N$1232,J$2,'NBA Games 2025'!$A$2:$A$1232,"&lt;="&amp;$A116)</f>
        <v>37</v>
      </c>
      <c r="K116" s="5">
        <f>COUNTIFS('NBA Games 2025'!$N$2:$N$1232,K$2,'NBA Games 2025'!$A$2:$A$1232,"&lt;="&amp;$A116)</f>
        <v>28</v>
      </c>
      <c r="L116" s="5">
        <f>COUNTIFS('NBA Games 2025'!$N$2:$N$1232,L$2,'NBA Games 2025'!$A$2:$A$1232,"&lt;="&amp;$A116)</f>
        <v>32</v>
      </c>
      <c r="M116" s="5">
        <f>COUNTIFS('NBA Games 2025'!$N$2:$N$1232,M$2,'NBA Games 2025'!$A$2:$A$1232,"&lt;="&amp;$A116)</f>
        <v>30</v>
      </c>
      <c r="N116" s="5">
        <f>COUNTIFS('NBA Games 2025'!$N$2:$N$1232,N$2,'NBA Games 2025'!$A$2:$A$1232,"&lt;="&amp;$A116)</f>
        <v>31</v>
      </c>
      <c r="O116" s="5">
        <f>COUNTIFS('NBA Games 2025'!$N$2:$N$1232,O$2,'NBA Games 2025'!$A$2:$A$1232,"&lt;="&amp;$A116)</f>
        <v>35</v>
      </c>
      <c r="P116" s="5">
        <f>COUNTIFS('NBA Games 2025'!$N$2:$N$1232,P$2,'NBA Games 2025'!$A$2:$A$1232,"&lt;="&amp;$A116)</f>
        <v>31</v>
      </c>
      <c r="Q116" s="5">
        <f>COUNTIFS('NBA Games 2025'!$N$2:$N$1232,Q$2,'NBA Games 2025'!$A$2:$A$1232,"&lt;="&amp;$A116)</f>
        <v>24</v>
      </c>
      <c r="R116" s="5">
        <f>COUNTIFS('NBA Games 2025'!$N$2:$N$1232,R$2,'NBA Games 2025'!$A$2:$A$1232,"&lt;="&amp;$A116)</f>
        <v>29</v>
      </c>
      <c r="S116" s="5">
        <f>COUNTIFS('NBA Games 2025'!$N$2:$N$1232,S$2,'NBA Games 2025'!$A$2:$A$1232,"&lt;="&amp;$A116)</f>
        <v>26</v>
      </c>
      <c r="T116" s="5">
        <f>COUNTIFS('NBA Games 2025'!$N$2:$N$1232,T$2,'NBA Games 2025'!$A$2:$A$1232,"&lt;="&amp;$A116)</f>
        <v>33</v>
      </c>
      <c r="U116" s="5">
        <f>COUNTIFS('NBA Games 2025'!$N$2:$N$1232,U$2,'NBA Games 2025'!$A$2:$A$1232,"&lt;="&amp;$A116)</f>
        <v>31</v>
      </c>
      <c r="V116" s="5">
        <f>COUNTIFS('NBA Games 2025'!$N$2:$N$1232,V$2,'NBA Games 2025'!$A$2:$A$1232,"&lt;="&amp;$A116)</f>
        <v>13</v>
      </c>
      <c r="W116" s="5">
        <f>COUNTIFS('NBA Games 2025'!$N$2:$N$1232,W$2,'NBA Games 2025'!$A$2:$A$1232,"&lt;="&amp;$A116)</f>
        <v>17</v>
      </c>
      <c r="X116" s="5">
        <f>COUNTIFS('NBA Games 2025'!$N$2:$N$1232,X$2,'NBA Games 2025'!$A$2:$A$1232,"&lt;="&amp;$A116)</f>
        <v>23</v>
      </c>
      <c r="Y116" s="5">
        <f>COUNTIFS('NBA Games 2025'!$N$2:$N$1232,Y$2,'NBA Games 2025'!$A$2:$A$1232,"&lt;="&amp;$A116)</f>
        <v>26</v>
      </c>
      <c r="Z116" s="5">
        <f>COUNTIFS('NBA Games 2025'!$N$2:$N$1232,Z$2,'NBA Games 2025'!$A$2:$A$1232,"&lt;="&amp;$A116)</f>
        <v>13</v>
      </c>
      <c r="AA116" s="5">
        <f>COUNTIFS('NBA Games 2025'!$N$2:$N$1232,AA$2,'NBA Games 2025'!$A$2:$A$1232,"&lt;="&amp;$A116)</f>
        <v>20</v>
      </c>
      <c r="AB116" s="5">
        <f>COUNTIFS('NBA Games 2025'!$N$2:$N$1232,AB$2,'NBA Games 2025'!$A$2:$A$1232,"&lt;="&amp;$A116)</f>
        <v>9</v>
      </c>
      <c r="AC116" s="5">
        <f>COUNTIFS('NBA Games 2025'!$N$2:$N$1232,AC$2,'NBA Games 2025'!$A$2:$A$1232,"&lt;="&amp;$A116)</f>
        <v>28</v>
      </c>
      <c r="AD116" s="5">
        <f>COUNTIFS('NBA Games 2025'!$N$2:$N$1232,AD$2,'NBA Games 2025'!$A$2:$A$1232,"&lt;="&amp;$A116)</f>
        <v>14</v>
      </c>
      <c r="AE116" s="5">
        <f>COUNTIFS('NBA Games 2025'!$N$2:$N$1232,AE$2,'NBA Games 2025'!$A$2:$A$1232,"&lt;="&amp;$A116)</f>
        <v>20</v>
      </c>
    </row>
    <row r="117" spans="1:31" x14ac:dyDescent="0.35">
      <c r="A117" s="7">
        <v>45710</v>
      </c>
      <c r="B117" s="5">
        <f>COUNTIFS('NBA Games 2025'!$N$2:$N$1232,B$2,'NBA Games 2025'!$A$2:$A$1232,"&lt;="&amp;$A117)</f>
        <v>46</v>
      </c>
      <c r="C117" s="5">
        <f>COUNTIFS('NBA Games 2025'!$N$2:$N$1232,C$2,'NBA Games 2025'!$A$2:$A$1232,"&lt;="&amp;$A117)</f>
        <v>37</v>
      </c>
      <c r="D117" s="5">
        <f>COUNTIFS('NBA Games 2025'!$N$2:$N$1232,D$2,'NBA Games 2025'!$A$2:$A$1232,"&lt;="&amp;$A117)</f>
        <v>37</v>
      </c>
      <c r="E117" s="5">
        <f>COUNTIFS('NBA Games 2025'!$N$2:$N$1232,E$2,'NBA Games 2025'!$A$2:$A$1232,"&lt;="&amp;$A117)</f>
        <v>45</v>
      </c>
      <c r="F117" s="5">
        <f>COUNTIFS('NBA Games 2025'!$N$2:$N$1232,F$2,'NBA Games 2025'!$A$2:$A$1232,"&lt;="&amp;$A117)</f>
        <v>26</v>
      </c>
      <c r="G117" s="5">
        <f>COUNTIFS('NBA Games 2025'!$N$2:$N$1232,G$2,'NBA Games 2025'!$A$2:$A$1232,"&lt;="&amp;$A117)</f>
        <v>22</v>
      </c>
      <c r="H117" s="5">
        <f>COUNTIFS('NBA Games 2025'!$N$2:$N$1232,H$2,'NBA Games 2025'!$A$2:$A$1232,"&lt;="&amp;$A117)</f>
        <v>31</v>
      </c>
      <c r="I117" s="5">
        <f>COUNTIFS('NBA Games 2025'!$N$2:$N$1232,I$2,'NBA Games 2025'!$A$2:$A$1232,"&lt;="&amp;$A117)</f>
        <v>40</v>
      </c>
      <c r="J117" s="5">
        <f>COUNTIFS('NBA Games 2025'!$N$2:$N$1232,J$2,'NBA Games 2025'!$A$2:$A$1232,"&lt;="&amp;$A117)</f>
        <v>37</v>
      </c>
      <c r="K117" s="5">
        <f>COUNTIFS('NBA Games 2025'!$N$2:$N$1232,K$2,'NBA Games 2025'!$A$2:$A$1232,"&lt;="&amp;$A117)</f>
        <v>28</v>
      </c>
      <c r="L117" s="5">
        <f>COUNTIFS('NBA Games 2025'!$N$2:$N$1232,L$2,'NBA Games 2025'!$A$2:$A$1232,"&lt;="&amp;$A117)</f>
        <v>32</v>
      </c>
      <c r="M117" s="5">
        <f>COUNTIFS('NBA Games 2025'!$N$2:$N$1232,M$2,'NBA Games 2025'!$A$2:$A$1232,"&lt;="&amp;$A117)</f>
        <v>30</v>
      </c>
      <c r="N117" s="5">
        <f>COUNTIFS('NBA Games 2025'!$N$2:$N$1232,N$2,'NBA Games 2025'!$A$2:$A$1232,"&lt;="&amp;$A117)</f>
        <v>31</v>
      </c>
      <c r="O117" s="5">
        <f>COUNTIFS('NBA Games 2025'!$N$2:$N$1232,O$2,'NBA Games 2025'!$A$2:$A$1232,"&lt;="&amp;$A117)</f>
        <v>35</v>
      </c>
      <c r="P117" s="5">
        <f>COUNTIFS('NBA Games 2025'!$N$2:$N$1232,P$2,'NBA Games 2025'!$A$2:$A$1232,"&lt;="&amp;$A117)</f>
        <v>31</v>
      </c>
      <c r="Q117" s="5">
        <f>COUNTIFS('NBA Games 2025'!$N$2:$N$1232,Q$2,'NBA Games 2025'!$A$2:$A$1232,"&lt;="&amp;$A117)</f>
        <v>24</v>
      </c>
      <c r="R117" s="5">
        <f>COUNTIFS('NBA Games 2025'!$N$2:$N$1232,R$2,'NBA Games 2025'!$A$2:$A$1232,"&lt;="&amp;$A117)</f>
        <v>29</v>
      </c>
      <c r="S117" s="5">
        <f>COUNTIFS('NBA Games 2025'!$N$2:$N$1232,S$2,'NBA Games 2025'!$A$2:$A$1232,"&lt;="&amp;$A117)</f>
        <v>27</v>
      </c>
      <c r="T117" s="5">
        <f>COUNTIFS('NBA Games 2025'!$N$2:$N$1232,T$2,'NBA Games 2025'!$A$2:$A$1232,"&lt;="&amp;$A117)</f>
        <v>34</v>
      </c>
      <c r="U117" s="5">
        <f>COUNTIFS('NBA Games 2025'!$N$2:$N$1232,U$2,'NBA Games 2025'!$A$2:$A$1232,"&lt;="&amp;$A117)</f>
        <v>31</v>
      </c>
      <c r="V117" s="5">
        <f>COUNTIFS('NBA Games 2025'!$N$2:$N$1232,V$2,'NBA Games 2025'!$A$2:$A$1232,"&lt;="&amp;$A117)</f>
        <v>14</v>
      </c>
      <c r="W117" s="5">
        <f>COUNTIFS('NBA Games 2025'!$N$2:$N$1232,W$2,'NBA Games 2025'!$A$2:$A$1232,"&lt;="&amp;$A117)</f>
        <v>17</v>
      </c>
      <c r="X117" s="5">
        <f>COUNTIFS('NBA Games 2025'!$N$2:$N$1232,X$2,'NBA Games 2025'!$A$2:$A$1232,"&lt;="&amp;$A117)</f>
        <v>24</v>
      </c>
      <c r="Y117" s="5">
        <f>COUNTIFS('NBA Games 2025'!$N$2:$N$1232,Y$2,'NBA Games 2025'!$A$2:$A$1232,"&lt;="&amp;$A117)</f>
        <v>26</v>
      </c>
      <c r="Z117" s="5">
        <f>COUNTIFS('NBA Games 2025'!$N$2:$N$1232,Z$2,'NBA Games 2025'!$A$2:$A$1232,"&lt;="&amp;$A117)</f>
        <v>13</v>
      </c>
      <c r="AA117" s="5">
        <f>COUNTIFS('NBA Games 2025'!$N$2:$N$1232,AA$2,'NBA Games 2025'!$A$2:$A$1232,"&lt;="&amp;$A117)</f>
        <v>20</v>
      </c>
      <c r="AB117" s="5">
        <f>COUNTIFS('NBA Games 2025'!$N$2:$N$1232,AB$2,'NBA Games 2025'!$A$2:$A$1232,"&lt;="&amp;$A117)</f>
        <v>9</v>
      </c>
      <c r="AC117" s="5">
        <f>COUNTIFS('NBA Games 2025'!$N$2:$N$1232,AC$2,'NBA Games 2025'!$A$2:$A$1232,"&lt;="&amp;$A117)</f>
        <v>28</v>
      </c>
      <c r="AD117" s="5">
        <f>COUNTIFS('NBA Games 2025'!$N$2:$N$1232,AD$2,'NBA Games 2025'!$A$2:$A$1232,"&lt;="&amp;$A117)</f>
        <v>14</v>
      </c>
      <c r="AE117" s="5">
        <f>COUNTIFS('NBA Games 2025'!$N$2:$N$1232,AE$2,'NBA Games 2025'!$A$2:$A$1232,"&lt;="&amp;$A117)</f>
        <v>21</v>
      </c>
    </row>
    <row r="118" spans="1:31" x14ac:dyDescent="0.35">
      <c r="A118" s="7">
        <v>45711</v>
      </c>
      <c r="B118" s="5">
        <f>COUNTIFS('NBA Games 2025'!$N$2:$N$1232,B$2,'NBA Games 2025'!$A$2:$A$1232,"&lt;="&amp;$A118)</f>
        <v>47</v>
      </c>
      <c r="C118" s="5">
        <f>COUNTIFS('NBA Games 2025'!$N$2:$N$1232,C$2,'NBA Games 2025'!$A$2:$A$1232,"&lt;="&amp;$A118)</f>
        <v>37</v>
      </c>
      <c r="D118" s="5">
        <f>COUNTIFS('NBA Games 2025'!$N$2:$N$1232,D$2,'NBA Games 2025'!$A$2:$A$1232,"&lt;="&amp;$A118)</f>
        <v>37</v>
      </c>
      <c r="E118" s="5">
        <f>COUNTIFS('NBA Games 2025'!$N$2:$N$1232,E$2,'NBA Games 2025'!$A$2:$A$1232,"&lt;="&amp;$A118)</f>
        <v>46</v>
      </c>
      <c r="F118" s="5">
        <f>COUNTIFS('NBA Games 2025'!$N$2:$N$1232,F$2,'NBA Games 2025'!$A$2:$A$1232,"&lt;="&amp;$A118)</f>
        <v>26</v>
      </c>
      <c r="G118" s="5">
        <f>COUNTIFS('NBA Games 2025'!$N$2:$N$1232,G$2,'NBA Games 2025'!$A$2:$A$1232,"&lt;="&amp;$A118)</f>
        <v>22</v>
      </c>
      <c r="H118" s="5">
        <f>COUNTIFS('NBA Games 2025'!$N$2:$N$1232,H$2,'NBA Games 2025'!$A$2:$A$1232,"&lt;="&amp;$A118)</f>
        <v>32</v>
      </c>
      <c r="I118" s="5">
        <f>COUNTIFS('NBA Games 2025'!$N$2:$N$1232,I$2,'NBA Games 2025'!$A$2:$A$1232,"&lt;="&amp;$A118)</f>
        <v>41</v>
      </c>
      <c r="J118" s="5">
        <f>COUNTIFS('NBA Games 2025'!$N$2:$N$1232,J$2,'NBA Games 2025'!$A$2:$A$1232,"&lt;="&amp;$A118)</f>
        <v>37</v>
      </c>
      <c r="K118" s="5">
        <f>COUNTIFS('NBA Games 2025'!$N$2:$N$1232,K$2,'NBA Games 2025'!$A$2:$A$1232,"&lt;="&amp;$A118)</f>
        <v>28</v>
      </c>
      <c r="L118" s="5">
        <f>COUNTIFS('NBA Games 2025'!$N$2:$N$1232,L$2,'NBA Games 2025'!$A$2:$A$1232,"&lt;="&amp;$A118)</f>
        <v>33</v>
      </c>
      <c r="M118" s="5">
        <f>COUNTIFS('NBA Games 2025'!$N$2:$N$1232,M$2,'NBA Games 2025'!$A$2:$A$1232,"&lt;="&amp;$A118)</f>
        <v>31</v>
      </c>
      <c r="N118" s="5">
        <f>COUNTIFS('NBA Games 2025'!$N$2:$N$1232,N$2,'NBA Games 2025'!$A$2:$A$1232,"&lt;="&amp;$A118)</f>
        <v>31</v>
      </c>
      <c r="O118" s="5">
        <f>COUNTIFS('NBA Games 2025'!$N$2:$N$1232,O$2,'NBA Games 2025'!$A$2:$A$1232,"&lt;="&amp;$A118)</f>
        <v>35</v>
      </c>
      <c r="P118" s="5">
        <f>COUNTIFS('NBA Games 2025'!$N$2:$N$1232,P$2,'NBA Games 2025'!$A$2:$A$1232,"&lt;="&amp;$A118)</f>
        <v>31</v>
      </c>
      <c r="Q118" s="5">
        <f>COUNTIFS('NBA Games 2025'!$N$2:$N$1232,Q$2,'NBA Games 2025'!$A$2:$A$1232,"&lt;="&amp;$A118)</f>
        <v>24</v>
      </c>
      <c r="R118" s="5">
        <f>COUNTIFS('NBA Games 2025'!$N$2:$N$1232,R$2,'NBA Games 2025'!$A$2:$A$1232,"&lt;="&amp;$A118)</f>
        <v>30</v>
      </c>
      <c r="S118" s="5">
        <f>COUNTIFS('NBA Games 2025'!$N$2:$N$1232,S$2,'NBA Games 2025'!$A$2:$A$1232,"&lt;="&amp;$A118)</f>
        <v>27</v>
      </c>
      <c r="T118" s="5">
        <f>COUNTIFS('NBA Games 2025'!$N$2:$N$1232,T$2,'NBA Games 2025'!$A$2:$A$1232,"&lt;="&amp;$A118)</f>
        <v>34</v>
      </c>
      <c r="U118" s="5">
        <f>COUNTIFS('NBA Games 2025'!$N$2:$N$1232,U$2,'NBA Games 2025'!$A$2:$A$1232,"&lt;="&amp;$A118)</f>
        <v>31</v>
      </c>
      <c r="V118" s="5">
        <f>COUNTIFS('NBA Games 2025'!$N$2:$N$1232,V$2,'NBA Games 2025'!$A$2:$A$1232,"&lt;="&amp;$A118)</f>
        <v>14</v>
      </c>
      <c r="W118" s="5">
        <f>COUNTIFS('NBA Games 2025'!$N$2:$N$1232,W$2,'NBA Games 2025'!$A$2:$A$1232,"&lt;="&amp;$A118)</f>
        <v>18</v>
      </c>
      <c r="X118" s="5">
        <f>COUNTIFS('NBA Games 2025'!$N$2:$N$1232,X$2,'NBA Games 2025'!$A$2:$A$1232,"&lt;="&amp;$A118)</f>
        <v>24</v>
      </c>
      <c r="Y118" s="5">
        <f>COUNTIFS('NBA Games 2025'!$N$2:$N$1232,Y$2,'NBA Games 2025'!$A$2:$A$1232,"&lt;="&amp;$A118)</f>
        <v>26</v>
      </c>
      <c r="Z118" s="5">
        <f>COUNTIFS('NBA Games 2025'!$N$2:$N$1232,Z$2,'NBA Games 2025'!$A$2:$A$1232,"&lt;="&amp;$A118)</f>
        <v>14</v>
      </c>
      <c r="AA118" s="5">
        <f>COUNTIFS('NBA Games 2025'!$N$2:$N$1232,AA$2,'NBA Games 2025'!$A$2:$A$1232,"&lt;="&amp;$A118)</f>
        <v>20</v>
      </c>
      <c r="AB118" s="5">
        <f>COUNTIFS('NBA Games 2025'!$N$2:$N$1232,AB$2,'NBA Games 2025'!$A$2:$A$1232,"&lt;="&amp;$A118)</f>
        <v>9</v>
      </c>
      <c r="AC118" s="5">
        <f>COUNTIFS('NBA Games 2025'!$N$2:$N$1232,AC$2,'NBA Games 2025'!$A$2:$A$1232,"&lt;="&amp;$A118)</f>
        <v>29</v>
      </c>
      <c r="AD118" s="5">
        <f>COUNTIFS('NBA Games 2025'!$N$2:$N$1232,AD$2,'NBA Games 2025'!$A$2:$A$1232,"&lt;="&amp;$A118)</f>
        <v>14</v>
      </c>
      <c r="AE118" s="5">
        <f>COUNTIFS('NBA Games 2025'!$N$2:$N$1232,AE$2,'NBA Games 2025'!$A$2:$A$1232,"&lt;="&amp;$A118)</f>
        <v>21</v>
      </c>
    </row>
    <row r="119" spans="1:31" x14ac:dyDescent="0.35">
      <c r="A119" s="7">
        <v>45712</v>
      </c>
      <c r="B119" s="5">
        <f>COUNTIFS('NBA Games 2025'!$N$2:$N$1232,B$2,'NBA Games 2025'!$A$2:$A$1232,"&lt;="&amp;$A119)</f>
        <v>47</v>
      </c>
      <c r="C119" s="5">
        <f>COUNTIFS('NBA Games 2025'!$N$2:$N$1232,C$2,'NBA Games 2025'!$A$2:$A$1232,"&lt;="&amp;$A119)</f>
        <v>37</v>
      </c>
      <c r="D119" s="5">
        <f>COUNTIFS('NBA Games 2025'!$N$2:$N$1232,D$2,'NBA Games 2025'!$A$2:$A$1232,"&lt;="&amp;$A119)</f>
        <v>38</v>
      </c>
      <c r="E119" s="5">
        <f>COUNTIFS('NBA Games 2025'!$N$2:$N$1232,E$2,'NBA Games 2025'!$A$2:$A$1232,"&lt;="&amp;$A119)</f>
        <v>46</v>
      </c>
      <c r="F119" s="5">
        <f>COUNTIFS('NBA Games 2025'!$N$2:$N$1232,F$2,'NBA Games 2025'!$A$2:$A$1232,"&lt;="&amp;$A119)</f>
        <v>27</v>
      </c>
      <c r="G119" s="5">
        <f>COUNTIFS('NBA Games 2025'!$N$2:$N$1232,G$2,'NBA Games 2025'!$A$2:$A$1232,"&lt;="&amp;$A119)</f>
        <v>23</v>
      </c>
      <c r="H119" s="5">
        <f>COUNTIFS('NBA Games 2025'!$N$2:$N$1232,H$2,'NBA Games 2025'!$A$2:$A$1232,"&lt;="&amp;$A119)</f>
        <v>32</v>
      </c>
      <c r="I119" s="5">
        <f>COUNTIFS('NBA Games 2025'!$N$2:$N$1232,I$2,'NBA Games 2025'!$A$2:$A$1232,"&lt;="&amp;$A119)</f>
        <v>41</v>
      </c>
      <c r="J119" s="5">
        <f>COUNTIFS('NBA Games 2025'!$N$2:$N$1232,J$2,'NBA Games 2025'!$A$2:$A$1232,"&lt;="&amp;$A119)</f>
        <v>37</v>
      </c>
      <c r="K119" s="5">
        <f>COUNTIFS('NBA Games 2025'!$N$2:$N$1232,K$2,'NBA Games 2025'!$A$2:$A$1232,"&lt;="&amp;$A119)</f>
        <v>29</v>
      </c>
      <c r="L119" s="5">
        <f>COUNTIFS('NBA Games 2025'!$N$2:$N$1232,L$2,'NBA Games 2025'!$A$2:$A$1232,"&lt;="&amp;$A119)</f>
        <v>33</v>
      </c>
      <c r="M119" s="5">
        <f>COUNTIFS('NBA Games 2025'!$N$2:$N$1232,M$2,'NBA Games 2025'!$A$2:$A$1232,"&lt;="&amp;$A119)</f>
        <v>32</v>
      </c>
      <c r="N119" s="5">
        <f>COUNTIFS('NBA Games 2025'!$N$2:$N$1232,N$2,'NBA Games 2025'!$A$2:$A$1232,"&lt;="&amp;$A119)</f>
        <v>32</v>
      </c>
      <c r="O119" s="5">
        <f>COUNTIFS('NBA Games 2025'!$N$2:$N$1232,O$2,'NBA Games 2025'!$A$2:$A$1232,"&lt;="&amp;$A119)</f>
        <v>35</v>
      </c>
      <c r="P119" s="5">
        <f>COUNTIFS('NBA Games 2025'!$N$2:$N$1232,P$2,'NBA Games 2025'!$A$2:$A$1232,"&lt;="&amp;$A119)</f>
        <v>31</v>
      </c>
      <c r="Q119" s="5">
        <f>COUNTIFS('NBA Games 2025'!$N$2:$N$1232,Q$2,'NBA Games 2025'!$A$2:$A$1232,"&lt;="&amp;$A119)</f>
        <v>24</v>
      </c>
      <c r="R119" s="5">
        <f>COUNTIFS('NBA Games 2025'!$N$2:$N$1232,R$2,'NBA Games 2025'!$A$2:$A$1232,"&lt;="&amp;$A119)</f>
        <v>30</v>
      </c>
      <c r="S119" s="5">
        <f>COUNTIFS('NBA Games 2025'!$N$2:$N$1232,S$2,'NBA Games 2025'!$A$2:$A$1232,"&lt;="&amp;$A119)</f>
        <v>27</v>
      </c>
      <c r="T119" s="5">
        <f>COUNTIFS('NBA Games 2025'!$N$2:$N$1232,T$2,'NBA Games 2025'!$A$2:$A$1232,"&lt;="&amp;$A119)</f>
        <v>34</v>
      </c>
      <c r="U119" s="5">
        <f>COUNTIFS('NBA Games 2025'!$N$2:$N$1232,U$2,'NBA Games 2025'!$A$2:$A$1232,"&lt;="&amp;$A119)</f>
        <v>31</v>
      </c>
      <c r="V119" s="5">
        <f>COUNTIFS('NBA Games 2025'!$N$2:$N$1232,V$2,'NBA Games 2025'!$A$2:$A$1232,"&lt;="&amp;$A119)</f>
        <v>14</v>
      </c>
      <c r="W119" s="5">
        <f>COUNTIFS('NBA Games 2025'!$N$2:$N$1232,W$2,'NBA Games 2025'!$A$2:$A$1232,"&lt;="&amp;$A119)</f>
        <v>18</v>
      </c>
      <c r="X119" s="5">
        <f>COUNTIFS('NBA Games 2025'!$N$2:$N$1232,X$2,'NBA Games 2025'!$A$2:$A$1232,"&lt;="&amp;$A119)</f>
        <v>25</v>
      </c>
      <c r="Y119" s="5">
        <f>COUNTIFS('NBA Games 2025'!$N$2:$N$1232,Y$2,'NBA Games 2025'!$A$2:$A$1232,"&lt;="&amp;$A119)</f>
        <v>26</v>
      </c>
      <c r="Z119" s="5">
        <f>COUNTIFS('NBA Games 2025'!$N$2:$N$1232,Z$2,'NBA Games 2025'!$A$2:$A$1232,"&lt;="&amp;$A119)</f>
        <v>14</v>
      </c>
      <c r="AA119" s="5">
        <f>COUNTIFS('NBA Games 2025'!$N$2:$N$1232,AA$2,'NBA Games 2025'!$A$2:$A$1232,"&lt;="&amp;$A119)</f>
        <v>20</v>
      </c>
      <c r="AB119" s="5">
        <f>COUNTIFS('NBA Games 2025'!$N$2:$N$1232,AB$2,'NBA Games 2025'!$A$2:$A$1232,"&lt;="&amp;$A119)</f>
        <v>10</v>
      </c>
      <c r="AC119" s="5">
        <f>COUNTIFS('NBA Games 2025'!$N$2:$N$1232,AC$2,'NBA Games 2025'!$A$2:$A$1232,"&lt;="&amp;$A119)</f>
        <v>29</v>
      </c>
      <c r="AD119" s="5">
        <f>COUNTIFS('NBA Games 2025'!$N$2:$N$1232,AD$2,'NBA Games 2025'!$A$2:$A$1232,"&lt;="&amp;$A119)</f>
        <v>14</v>
      </c>
      <c r="AE119" s="5">
        <f>COUNTIFS('NBA Games 2025'!$N$2:$N$1232,AE$2,'NBA Games 2025'!$A$2:$A$1232,"&lt;="&amp;$A119)</f>
        <v>21</v>
      </c>
    </row>
    <row r="120" spans="1:31" x14ac:dyDescent="0.35">
      <c r="A120" s="7">
        <v>45713</v>
      </c>
      <c r="B120" s="5">
        <f>COUNTIFS('NBA Games 2025'!$N$2:$N$1232,B$2,'NBA Games 2025'!$A$2:$A$1232,"&lt;="&amp;$A120)</f>
        <v>48</v>
      </c>
      <c r="C120" s="5">
        <f>COUNTIFS('NBA Games 2025'!$N$2:$N$1232,C$2,'NBA Games 2025'!$A$2:$A$1232,"&lt;="&amp;$A120)</f>
        <v>38</v>
      </c>
      <c r="D120" s="5">
        <f>COUNTIFS('NBA Games 2025'!$N$2:$N$1232,D$2,'NBA Games 2025'!$A$2:$A$1232,"&lt;="&amp;$A120)</f>
        <v>38</v>
      </c>
      <c r="E120" s="5">
        <f>COUNTIFS('NBA Games 2025'!$N$2:$N$1232,E$2,'NBA Games 2025'!$A$2:$A$1232,"&lt;="&amp;$A120)</f>
        <v>46</v>
      </c>
      <c r="F120" s="5">
        <f>COUNTIFS('NBA Games 2025'!$N$2:$N$1232,F$2,'NBA Games 2025'!$A$2:$A$1232,"&lt;="&amp;$A120)</f>
        <v>27</v>
      </c>
      <c r="G120" s="5">
        <f>COUNTIFS('NBA Games 2025'!$N$2:$N$1232,G$2,'NBA Games 2025'!$A$2:$A$1232,"&lt;="&amp;$A120)</f>
        <v>23</v>
      </c>
      <c r="H120" s="5">
        <f>COUNTIFS('NBA Games 2025'!$N$2:$N$1232,H$2,'NBA Games 2025'!$A$2:$A$1232,"&lt;="&amp;$A120)</f>
        <v>32</v>
      </c>
      <c r="I120" s="5">
        <f>COUNTIFS('NBA Games 2025'!$N$2:$N$1232,I$2,'NBA Games 2025'!$A$2:$A$1232,"&lt;="&amp;$A120)</f>
        <v>42</v>
      </c>
      <c r="J120" s="5">
        <f>COUNTIFS('NBA Games 2025'!$N$2:$N$1232,J$2,'NBA Games 2025'!$A$2:$A$1232,"&lt;="&amp;$A120)</f>
        <v>37</v>
      </c>
      <c r="K120" s="5">
        <f>COUNTIFS('NBA Games 2025'!$N$2:$N$1232,K$2,'NBA Games 2025'!$A$2:$A$1232,"&lt;="&amp;$A120)</f>
        <v>29</v>
      </c>
      <c r="L120" s="5">
        <f>COUNTIFS('NBA Games 2025'!$N$2:$N$1232,L$2,'NBA Games 2025'!$A$2:$A$1232,"&lt;="&amp;$A120)</f>
        <v>33</v>
      </c>
      <c r="M120" s="5">
        <f>COUNTIFS('NBA Games 2025'!$N$2:$N$1232,M$2,'NBA Games 2025'!$A$2:$A$1232,"&lt;="&amp;$A120)</f>
        <v>32</v>
      </c>
      <c r="N120" s="5">
        <f>COUNTIFS('NBA Games 2025'!$N$2:$N$1232,N$2,'NBA Games 2025'!$A$2:$A$1232,"&lt;="&amp;$A120)</f>
        <v>32</v>
      </c>
      <c r="O120" s="5">
        <f>COUNTIFS('NBA Games 2025'!$N$2:$N$1232,O$2,'NBA Games 2025'!$A$2:$A$1232,"&lt;="&amp;$A120)</f>
        <v>36</v>
      </c>
      <c r="P120" s="5">
        <f>COUNTIFS('NBA Games 2025'!$N$2:$N$1232,P$2,'NBA Games 2025'!$A$2:$A$1232,"&lt;="&amp;$A120)</f>
        <v>31</v>
      </c>
      <c r="Q120" s="5">
        <f>COUNTIFS('NBA Games 2025'!$N$2:$N$1232,Q$2,'NBA Games 2025'!$A$2:$A$1232,"&lt;="&amp;$A120)</f>
        <v>24</v>
      </c>
      <c r="R120" s="5">
        <f>COUNTIFS('NBA Games 2025'!$N$2:$N$1232,R$2,'NBA Games 2025'!$A$2:$A$1232,"&lt;="&amp;$A120)</f>
        <v>31</v>
      </c>
      <c r="S120" s="5">
        <f>COUNTIFS('NBA Games 2025'!$N$2:$N$1232,S$2,'NBA Games 2025'!$A$2:$A$1232,"&lt;="&amp;$A120)</f>
        <v>27</v>
      </c>
      <c r="T120" s="5">
        <f>COUNTIFS('NBA Games 2025'!$N$2:$N$1232,T$2,'NBA Games 2025'!$A$2:$A$1232,"&lt;="&amp;$A120)</f>
        <v>35</v>
      </c>
      <c r="U120" s="5">
        <f>COUNTIFS('NBA Games 2025'!$N$2:$N$1232,U$2,'NBA Games 2025'!$A$2:$A$1232,"&lt;="&amp;$A120)</f>
        <v>31</v>
      </c>
      <c r="V120" s="5">
        <f>COUNTIFS('NBA Games 2025'!$N$2:$N$1232,V$2,'NBA Games 2025'!$A$2:$A$1232,"&lt;="&amp;$A120)</f>
        <v>14</v>
      </c>
      <c r="W120" s="5">
        <f>COUNTIFS('NBA Games 2025'!$N$2:$N$1232,W$2,'NBA Games 2025'!$A$2:$A$1232,"&lt;="&amp;$A120)</f>
        <v>18</v>
      </c>
      <c r="X120" s="5">
        <f>COUNTIFS('NBA Games 2025'!$N$2:$N$1232,X$2,'NBA Games 2025'!$A$2:$A$1232,"&lt;="&amp;$A120)</f>
        <v>25</v>
      </c>
      <c r="Y120" s="5">
        <f>COUNTIFS('NBA Games 2025'!$N$2:$N$1232,Y$2,'NBA Games 2025'!$A$2:$A$1232,"&lt;="&amp;$A120)</f>
        <v>26</v>
      </c>
      <c r="Z120" s="5">
        <f>COUNTIFS('NBA Games 2025'!$N$2:$N$1232,Z$2,'NBA Games 2025'!$A$2:$A$1232,"&lt;="&amp;$A120)</f>
        <v>15</v>
      </c>
      <c r="AA120" s="5">
        <f>COUNTIFS('NBA Games 2025'!$N$2:$N$1232,AA$2,'NBA Games 2025'!$A$2:$A$1232,"&lt;="&amp;$A120)</f>
        <v>20</v>
      </c>
      <c r="AB120" s="5">
        <f>COUNTIFS('NBA Games 2025'!$N$2:$N$1232,AB$2,'NBA Games 2025'!$A$2:$A$1232,"&lt;="&amp;$A120)</f>
        <v>10</v>
      </c>
      <c r="AC120" s="5">
        <f>COUNTIFS('NBA Games 2025'!$N$2:$N$1232,AC$2,'NBA Games 2025'!$A$2:$A$1232,"&lt;="&amp;$A120)</f>
        <v>29</v>
      </c>
      <c r="AD120" s="5">
        <f>COUNTIFS('NBA Games 2025'!$N$2:$N$1232,AD$2,'NBA Games 2025'!$A$2:$A$1232,"&lt;="&amp;$A120)</f>
        <v>14</v>
      </c>
      <c r="AE120" s="5">
        <f>COUNTIFS('NBA Games 2025'!$N$2:$N$1232,AE$2,'NBA Games 2025'!$A$2:$A$1232,"&lt;="&amp;$A120)</f>
        <v>21</v>
      </c>
    </row>
    <row r="121" spans="1:31" x14ac:dyDescent="0.35">
      <c r="A121" s="7">
        <v>45714</v>
      </c>
      <c r="B121" s="5">
        <f>COUNTIFS('NBA Games 2025'!$N$2:$N$1232,B$2,'NBA Games 2025'!$A$2:$A$1232,"&lt;="&amp;$A121)</f>
        <v>48</v>
      </c>
      <c r="C121" s="5">
        <f>COUNTIFS('NBA Games 2025'!$N$2:$N$1232,C$2,'NBA Games 2025'!$A$2:$A$1232,"&lt;="&amp;$A121)</f>
        <v>38</v>
      </c>
      <c r="D121" s="5">
        <f>COUNTIFS('NBA Games 2025'!$N$2:$N$1232,D$2,'NBA Games 2025'!$A$2:$A$1232,"&lt;="&amp;$A121)</f>
        <v>38</v>
      </c>
      <c r="E121" s="5">
        <f>COUNTIFS('NBA Games 2025'!$N$2:$N$1232,E$2,'NBA Games 2025'!$A$2:$A$1232,"&lt;="&amp;$A121)</f>
        <v>47</v>
      </c>
      <c r="F121" s="5">
        <f>COUNTIFS('NBA Games 2025'!$N$2:$N$1232,F$2,'NBA Games 2025'!$A$2:$A$1232,"&lt;="&amp;$A121)</f>
        <v>27</v>
      </c>
      <c r="G121" s="5">
        <f>COUNTIFS('NBA Games 2025'!$N$2:$N$1232,G$2,'NBA Games 2025'!$A$2:$A$1232,"&lt;="&amp;$A121)</f>
        <v>23</v>
      </c>
      <c r="H121" s="5">
        <f>COUNTIFS('NBA Games 2025'!$N$2:$N$1232,H$2,'NBA Games 2025'!$A$2:$A$1232,"&lt;="&amp;$A121)</f>
        <v>33</v>
      </c>
      <c r="I121" s="5">
        <f>COUNTIFS('NBA Games 2025'!$N$2:$N$1232,I$2,'NBA Games 2025'!$A$2:$A$1232,"&lt;="&amp;$A121)</f>
        <v>42</v>
      </c>
      <c r="J121" s="5">
        <f>COUNTIFS('NBA Games 2025'!$N$2:$N$1232,J$2,'NBA Games 2025'!$A$2:$A$1232,"&lt;="&amp;$A121)</f>
        <v>38</v>
      </c>
      <c r="K121" s="5">
        <f>COUNTIFS('NBA Games 2025'!$N$2:$N$1232,K$2,'NBA Games 2025'!$A$2:$A$1232,"&lt;="&amp;$A121)</f>
        <v>30</v>
      </c>
      <c r="L121" s="5">
        <f>COUNTIFS('NBA Games 2025'!$N$2:$N$1232,L$2,'NBA Games 2025'!$A$2:$A$1232,"&lt;="&amp;$A121)</f>
        <v>33</v>
      </c>
      <c r="M121" s="5">
        <f>COUNTIFS('NBA Games 2025'!$N$2:$N$1232,M$2,'NBA Games 2025'!$A$2:$A$1232,"&lt;="&amp;$A121)</f>
        <v>33</v>
      </c>
      <c r="N121" s="5">
        <f>COUNTIFS('NBA Games 2025'!$N$2:$N$1232,N$2,'NBA Games 2025'!$A$2:$A$1232,"&lt;="&amp;$A121)</f>
        <v>32</v>
      </c>
      <c r="O121" s="5">
        <f>COUNTIFS('NBA Games 2025'!$N$2:$N$1232,O$2,'NBA Games 2025'!$A$2:$A$1232,"&lt;="&amp;$A121)</f>
        <v>37</v>
      </c>
      <c r="P121" s="5">
        <f>COUNTIFS('NBA Games 2025'!$N$2:$N$1232,P$2,'NBA Games 2025'!$A$2:$A$1232,"&lt;="&amp;$A121)</f>
        <v>31</v>
      </c>
      <c r="Q121" s="5">
        <f>COUNTIFS('NBA Games 2025'!$N$2:$N$1232,Q$2,'NBA Games 2025'!$A$2:$A$1232,"&lt;="&amp;$A121)</f>
        <v>24</v>
      </c>
      <c r="R121" s="5">
        <f>COUNTIFS('NBA Games 2025'!$N$2:$N$1232,R$2,'NBA Games 2025'!$A$2:$A$1232,"&lt;="&amp;$A121)</f>
        <v>31</v>
      </c>
      <c r="S121" s="5">
        <f>COUNTIFS('NBA Games 2025'!$N$2:$N$1232,S$2,'NBA Games 2025'!$A$2:$A$1232,"&lt;="&amp;$A121)</f>
        <v>27</v>
      </c>
      <c r="T121" s="5">
        <f>COUNTIFS('NBA Games 2025'!$N$2:$N$1232,T$2,'NBA Games 2025'!$A$2:$A$1232,"&lt;="&amp;$A121)</f>
        <v>35</v>
      </c>
      <c r="U121" s="5">
        <f>COUNTIFS('NBA Games 2025'!$N$2:$N$1232,U$2,'NBA Games 2025'!$A$2:$A$1232,"&lt;="&amp;$A121)</f>
        <v>32</v>
      </c>
      <c r="V121" s="5">
        <f>COUNTIFS('NBA Games 2025'!$N$2:$N$1232,V$2,'NBA Games 2025'!$A$2:$A$1232,"&lt;="&amp;$A121)</f>
        <v>14</v>
      </c>
      <c r="W121" s="5">
        <f>COUNTIFS('NBA Games 2025'!$N$2:$N$1232,W$2,'NBA Games 2025'!$A$2:$A$1232,"&lt;="&amp;$A121)</f>
        <v>18</v>
      </c>
      <c r="X121" s="5">
        <f>COUNTIFS('NBA Games 2025'!$N$2:$N$1232,X$2,'NBA Games 2025'!$A$2:$A$1232,"&lt;="&amp;$A121)</f>
        <v>26</v>
      </c>
      <c r="Y121" s="5">
        <f>COUNTIFS('NBA Games 2025'!$N$2:$N$1232,Y$2,'NBA Games 2025'!$A$2:$A$1232,"&lt;="&amp;$A121)</f>
        <v>27</v>
      </c>
      <c r="Z121" s="5">
        <f>COUNTIFS('NBA Games 2025'!$N$2:$N$1232,Z$2,'NBA Games 2025'!$A$2:$A$1232,"&lt;="&amp;$A121)</f>
        <v>15</v>
      </c>
      <c r="AA121" s="5">
        <f>COUNTIFS('NBA Games 2025'!$N$2:$N$1232,AA$2,'NBA Games 2025'!$A$2:$A$1232,"&lt;="&amp;$A121)</f>
        <v>20</v>
      </c>
      <c r="AB121" s="5">
        <f>COUNTIFS('NBA Games 2025'!$N$2:$N$1232,AB$2,'NBA Games 2025'!$A$2:$A$1232,"&lt;="&amp;$A121)</f>
        <v>10</v>
      </c>
      <c r="AC121" s="5">
        <f>COUNTIFS('NBA Games 2025'!$N$2:$N$1232,AC$2,'NBA Games 2025'!$A$2:$A$1232,"&lt;="&amp;$A121)</f>
        <v>29</v>
      </c>
      <c r="AD121" s="5">
        <f>COUNTIFS('NBA Games 2025'!$N$2:$N$1232,AD$2,'NBA Games 2025'!$A$2:$A$1232,"&lt;="&amp;$A121)</f>
        <v>14</v>
      </c>
      <c r="AE121" s="5">
        <f>COUNTIFS('NBA Games 2025'!$N$2:$N$1232,AE$2,'NBA Games 2025'!$A$2:$A$1232,"&lt;="&amp;$A121)</f>
        <v>21</v>
      </c>
    </row>
    <row r="122" spans="1:31" x14ac:dyDescent="0.35">
      <c r="A122" s="7">
        <v>45715</v>
      </c>
      <c r="B122" s="5">
        <f>COUNTIFS('NBA Games 2025'!$N$2:$N$1232,B$2,'NBA Games 2025'!$A$2:$A$1232,"&lt;="&amp;$A122)</f>
        <v>48</v>
      </c>
      <c r="C122" s="5">
        <f>COUNTIFS('NBA Games 2025'!$N$2:$N$1232,C$2,'NBA Games 2025'!$A$2:$A$1232,"&lt;="&amp;$A122)</f>
        <v>38</v>
      </c>
      <c r="D122" s="5">
        <f>COUNTIFS('NBA Games 2025'!$N$2:$N$1232,D$2,'NBA Games 2025'!$A$2:$A$1232,"&lt;="&amp;$A122)</f>
        <v>38</v>
      </c>
      <c r="E122" s="5">
        <f>COUNTIFS('NBA Games 2025'!$N$2:$N$1232,E$2,'NBA Games 2025'!$A$2:$A$1232,"&lt;="&amp;$A122)</f>
        <v>47</v>
      </c>
      <c r="F122" s="5">
        <f>COUNTIFS('NBA Games 2025'!$N$2:$N$1232,F$2,'NBA Games 2025'!$A$2:$A$1232,"&lt;="&amp;$A122)</f>
        <v>27</v>
      </c>
      <c r="G122" s="5">
        <f>COUNTIFS('NBA Games 2025'!$N$2:$N$1232,G$2,'NBA Games 2025'!$A$2:$A$1232,"&lt;="&amp;$A122)</f>
        <v>23</v>
      </c>
      <c r="H122" s="5">
        <f>COUNTIFS('NBA Games 2025'!$N$2:$N$1232,H$2,'NBA Games 2025'!$A$2:$A$1232,"&lt;="&amp;$A122)</f>
        <v>33</v>
      </c>
      <c r="I122" s="5">
        <f>COUNTIFS('NBA Games 2025'!$N$2:$N$1232,I$2,'NBA Games 2025'!$A$2:$A$1232,"&lt;="&amp;$A122)</f>
        <v>42</v>
      </c>
      <c r="J122" s="5">
        <f>COUNTIFS('NBA Games 2025'!$N$2:$N$1232,J$2,'NBA Games 2025'!$A$2:$A$1232,"&lt;="&amp;$A122)</f>
        <v>38</v>
      </c>
      <c r="K122" s="5">
        <f>COUNTIFS('NBA Games 2025'!$N$2:$N$1232,K$2,'NBA Games 2025'!$A$2:$A$1232,"&lt;="&amp;$A122)</f>
        <v>30</v>
      </c>
      <c r="L122" s="5">
        <f>COUNTIFS('NBA Games 2025'!$N$2:$N$1232,L$2,'NBA Games 2025'!$A$2:$A$1232,"&lt;="&amp;$A122)</f>
        <v>34</v>
      </c>
      <c r="M122" s="5">
        <f>COUNTIFS('NBA Games 2025'!$N$2:$N$1232,M$2,'NBA Games 2025'!$A$2:$A$1232,"&lt;="&amp;$A122)</f>
        <v>33</v>
      </c>
      <c r="N122" s="5">
        <f>COUNTIFS('NBA Games 2025'!$N$2:$N$1232,N$2,'NBA Games 2025'!$A$2:$A$1232,"&lt;="&amp;$A122)</f>
        <v>32</v>
      </c>
      <c r="O122" s="5">
        <f>COUNTIFS('NBA Games 2025'!$N$2:$N$1232,O$2,'NBA Games 2025'!$A$2:$A$1232,"&lt;="&amp;$A122)</f>
        <v>37</v>
      </c>
      <c r="P122" s="5">
        <f>COUNTIFS('NBA Games 2025'!$N$2:$N$1232,P$2,'NBA Games 2025'!$A$2:$A$1232,"&lt;="&amp;$A122)</f>
        <v>32</v>
      </c>
      <c r="Q122" s="5">
        <f>COUNTIFS('NBA Games 2025'!$N$2:$N$1232,Q$2,'NBA Games 2025'!$A$2:$A$1232,"&lt;="&amp;$A122)</f>
        <v>24</v>
      </c>
      <c r="R122" s="5">
        <f>COUNTIFS('NBA Games 2025'!$N$2:$N$1232,R$2,'NBA Games 2025'!$A$2:$A$1232,"&lt;="&amp;$A122)</f>
        <v>32</v>
      </c>
      <c r="S122" s="5">
        <f>COUNTIFS('NBA Games 2025'!$N$2:$N$1232,S$2,'NBA Games 2025'!$A$2:$A$1232,"&lt;="&amp;$A122)</f>
        <v>27</v>
      </c>
      <c r="T122" s="5">
        <f>COUNTIFS('NBA Games 2025'!$N$2:$N$1232,T$2,'NBA Games 2025'!$A$2:$A$1232,"&lt;="&amp;$A122)</f>
        <v>36</v>
      </c>
      <c r="U122" s="5">
        <f>COUNTIFS('NBA Games 2025'!$N$2:$N$1232,U$2,'NBA Games 2025'!$A$2:$A$1232,"&lt;="&amp;$A122)</f>
        <v>32</v>
      </c>
      <c r="V122" s="5">
        <f>COUNTIFS('NBA Games 2025'!$N$2:$N$1232,V$2,'NBA Games 2025'!$A$2:$A$1232,"&lt;="&amp;$A122)</f>
        <v>14</v>
      </c>
      <c r="W122" s="5">
        <f>COUNTIFS('NBA Games 2025'!$N$2:$N$1232,W$2,'NBA Games 2025'!$A$2:$A$1232,"&lt;="&amp;$A122)</f>
        <v>18</v>
      </c>
      <c r="X122" s="5">
        <f>COUNTIFS('NBA Games 2025'!$N$2:$N$1232,X$2,'NBA Games 2025'!$A$2:$A$1232,"&lt;="&amp;$A122)</f>
        <v>26</v>
      </c>
      <c r="Y122" s="5">
        <f>COUNTIFS('NBA Games 2025'!$N$2:$N$1232,Y$2,'NBA Games 2025'!$A$2:$A$1232,"&lt;="&amp;$A122)</f>
        <v>27</v>
      </c>
      <c r="Z122" s="5">
        <f>COUNTIFS('NBA Games 2025'!$N$2:$N$1232,Z$2,'NBA Games 2025'!$A$2:$A$1232,"&lt;="&amp;$A122)</f>
        <v>16</v>
      </c>
      <c r="AA122" s="5">
        <f>COUNTIFS('NBA Games 2025'!$N$2:$N$1232,AA$2,'NBA Games 2025'!$A$2:$A$1232,"&lt;="&amp;$A122)</f>
        <v>20</v>
      </c>
      <c r="AB122" s="5">
        <f>COUNTIFS('NBA Games 2025'!$N$2:$N$1232,AB$2,'NBA Games 2025'!$A$2:$A$1232,"&lt;="&amp;$A122)</f>
        <v>10</v>
      </c>
      <c r="AC122" s="5">
        <f>COUNTIFS('NBA Games 2025'!$N$2:$N$1232,AC$2,'NBA Games 2025'!$A$2:$A$1232,"&lt;="&amp;$A122)</f>
        <v>29</v>
      </c>
      <c r="AD122" s="5">
        <f>COUNTIFS('NBA Games 2025'!$N$2:$N$1232,AD$2,'NBA Games 2025'!$A$2:$A$1232,"&lt;="&amp;$A122)</f>
        <v>14</v>
      </c>
      <c r="AE122" s="5">
        <f>COUNTIFS('NBA Games 2025'!$N$2:$N$1232,AE$2,'NBA Games 2025'!$A$2:$A$1232,"&lt;="&amp;$A122)</f>
        <v>21</v>
      </c>
    </row>
    <row r="123" spans="1:31" x14ac:dyDescent="0.35">
      <c r="A123" s="7">
        <v>45716</v>
      </c>
      <c r="B123" s="5">
        <f>COUNTIFS('NBA Games 2025'!$N$2:$N$1232,B$2,'NBA Games 2025'!$A$2:$A$1232,"&lt;="&amp;$A123)</f>
        <v>49</v>
      </c>
      <c r="C123" s="5">
        <f>COUNTIFS('NBA Games 2025'!$N$2:$N$1232,C$2,'NBA Games 2025'!$A$2:$A$1232,"&lt;="&amp;$A123)</f>
        <v>38</v>
      </c>
      <c r="D123" s="5">
        <f>COUNTIFS('NBA Games 2025'!$N$2:$N$1232,D$2,'NBA Games 2025'!$A$2:$A$1232,"&lt;="&amp;$A123)</f>
        <v>39</v>
      </c>
      <c r="E123" s="5">
        <f>COUNTIFS('NBA Games 2025'!$N$2:$N$1232,E$2,'NBA Games 2025'!$A$2:$A$1232,"&lt;="&amp;$A123)</f>
        <v>48</v>
      </c>
      <c r="F123" s="5">
        <f>COUNTIFS('NBA Games 2025'!$N$2:$N$1232,F$2,'NBA Games 2025'!$A$2:$A$1232,"&lt;="&amp;$A123)</f>
        <v>27</v>
      </c>
      <c r="G123" s="5">
        <f>COUNTIFS('NBA Games 2025'!$N$2:$N$1232,G$2,'NBA Games 2025'!$A$2:$A$1232,"&lt;="&amp;$A123)</f>
        <v>24</v>
      </c>
      <c r="H123" s="5">
        <f>COUNTIFS('NBA Games 2025'!$N$2:$N$1232,H$2,'NBA Games 2025'!$A$2:$A$1232,"&lt;="&amp;$A123)</f>
        <v>33</v>
      </c>
      <c r="I123" s="5">
        <f>COUNTIFS('NBA Games 2025'!$N$2:$N$1232,I$2,'NBA Games 2025'!$A$2:$A$1232,"&lt;="&amp;$A123)</f>
        <v>42</v>
      </c>
      <c r="J123" s="5">
        <f>COUNTIFS('NBA Games 2025'!$N$2:$N$1232,J$2,'NBA Games 2025'!$A$2:$A$1232,"&lt;="&amp;$A123)</f>
        <v>39</v>
      </c>
      <c r="K123" s="5">
        <f>COUNTIFS('NBA Games 2025'!$N$2:$N$1232,K$2,'NBA Games 2025'!$A$2:$A$1232,"&lt;="&amp;$A123)</f>
        <v>30</v>
      </c>
      <c r="L123" s="5">
        <f>COUNTIFS('NBA Games 2025'!$N$2:$N$1232,L$2,'NBA Games 2025'!$A$2:$A$1232,"&lt;="&amp;$A123)</f>
        <v>34</v>
      </c>
      <c r="M123" s="5">
        <f>COUNTIFS('NBA Games 2025'!$N$2:$N$1232,M$2,'NBA Games 2025'!$A$2:$A$1232,"&lt;="&amp;$A123)</f>
        <v>33</v>
      </c>
      <c r="N123" s="5">
        <f>COUNTIFS('NBA Games 2025'!$N$2:$N$1232,N$2,'NBA Games 2025'!$A$2:$A$1232,"&lt;="&amp;$A123)</f>
        <v>32</v>
      </c>
      <c r="O123" s="5">
        <f>COUNTIFS('NBA Games 2025'!$N$2:$N$1232,O$2,'NBA Games 2025'!$A$2:$A$1232,"&lt;="&amp;$A123)</f>
        <v>37</v>
      </c>
      <c r="P123" s="5">
        <f>COUNTIFS('NBA Games 2025'!$N$2:$N$1232,P$2,'NBA Games 2025'!$A$2:$A$1232,"&lt;="&amp;$A123)</f>
        <v>32</v>
      </c>
      <c r="Q123" s="5">
        <f>COUNTIFS('NBA Games 2025'!$N$2:$N$1232,Q$2,'NBA Games 2025'!$A$2:$A$1232,"&lt;="&amp;$A123)</f>
        <v>24</v>
      </c>
      <c r="R123" s="5">
        <f>COUNTIFS('NBA Games 2025'!$N$2:$N$1232,R$2,'NBA Games 2025'!$A$2:$A$1232,"&lt;="&amp;$A123)</f>
        <v>32</v>
      </c>
      <c r="S123" s="5">
        <f>COUNTIFS('NBA Games 2025'!$N$2:$N$1232,S$2,'NBA Games 2025'!$A$2:$A$1232,"&lt;="&amp;$A123)</f>
        <v>28</v>
      </c>
      <c r="T123" s="5">
        <f>COUNTIFS('NBA Games 2025'!$N$2:$N$1232,T$2,'NBA Games 2025'!$A$2:$A$1232,"&lt;="&amp;$A123)</f>
        <v>37</v>
      </c>
      <c r="U123" s="5">
        <f>COUNTIFS('NBA Games 2025'!$N$2:$N$1232,U$2,'NBA Games 2025'!$A$2:$A$1232,"&lt;="&amp;$A123)</f>
        <v>32</v>
      </c>
      <c r="V123" s="5">
        <f>COUNTIFS('NBA Games 2025'!$N$2:$N$1232,V$2,'NBA Games 2025'!$A$2:$A$1232,"&lt;="&amp;$A123)</f>
        <v>15</v>
      </c>
      <c r="W123" s="5">
        <f>COUNTIFS('NBA Games 2025'!$N$2:$N$1232,W$2,'NBA Games 2025'!$A$2:$A$1232,"&lt;="&amp;$A123)</f>
        <v>18</v>
      </c>
      <c r="X123" s="5">
        <f>COUNTIFS('NBA Games 2025'!$N$2:$N$1232,X$2,'NBA Games 2025'!$A$2:$A$1232,"&lt;="&amp;$A123)</f>
        <v>27</v>
      </c>
      <c r="Y123" s="5">
        <f>COUNTIFS('NBA Games 2025'!$N$2:$N$1232,Y$2,'NBA Games 2025'!$A$2:$A$1232,"&lt;="&amp;$A123)</f>
        <v>28</v>
      </c>
      <c r="Z123" s="5">
        <f>COUNTIFS('NBA Games 2025'!$N$2:$N$1232,Z$2,'NBA Games 2025'!$A$2:$A$1232,"&lt;="&amp;$A123)</f>
        <v>16</v>
      </c>
      <c r="AA123" s="5">
        <f>COUNTIFS('NBA Games 2025'!$N$2:$N$1232,AA$2,'NBA Games 2025'!$A$2:$A$1232,"&lt;="&amp;$A123)</f>
        <v>20</v>
      </c>
      <c r="AB123" s="5">
        <f>COUNTIFS('NBA Games 2025'!$N$2:$N$1232,AB$2,'NBA Games 2025'!$A$2:$A$1232,"&lt;="&amp;$A123)</f>
        <v>10</v>
      </c>
      <c r="AC123" s="5">
        <f>COUNTIFS('NBA Games 2025'!$N$2:$N$1232,AC$2,'NBA Games 2025'!$A$2:$A$1232,"&lt;="&amp;$A123)</f>
        <v>29</v>
      </c>
      <c r="AD123" s="5">
        <f>COUNTIFS('NBA Games 2025'!$N$2:$N$1232,AD$2,'NBA Games 2025'!$A$2:$A$1232,"&lt;="&amp;$A123)</f>
        <v>14</v>
      </c>
      <c r="AE123" s="5">
        <f>COUNTIFS('NBA Games 2025'!$N$2:$N$1232,AE$2,'NBA Games 2025'!$A$2:$A$1232,"&lt;="&amp;$A123)</f>
        <v>21</v>
      </c>
    </row>
    <row r="124" spans="1:31" x14ac:dyDescent="0.35">
      <c r="A124" s="7">
        <v>45717</v>
      </c>
      <c r="B124" s="5">
        <f>COUNTIFS('NBA Games 2025'!$N$2:$N$1232,B$2,'NBA Games 2025'!$A$2:$A$1232,"&lt;="&amp;$A124)</f>
        <v>49</v>
      </c>
      <c r="C124" s="5">
        <f>COUNTIFS('NBA Games 2025'!$N$2:$N$1232,C$2,'NBA Games 2025'!$A$2:$A$1232,"&lt;="&amp;$A124)</f>
        <v>38</v>
      </c>
      <c r="D124" s="5">
        <f>COUNTIFS('NBA Games 2025'!$N$2:$N$1232,D$2,'NBA Games 2025'!$A$2:$A$1232,"&lt;="&amp;$A124)</f>
        <v>39</v>
      </c>
      <c r="E124" s="5">
        <f>COUNTIFS('NBA Games 2025'!$N$2:$N$1232,E$2,'NBA Games 2025'!$A$2:$A$1232,"&lt;="&amp;$A124)</f>
        <v>48</v>
      </c>
      <c r="F124" s="5">
        <f>COUNTIFS('NBA Games 2025'!$N$2:$N$1232,F$2,'NBA Games 2025'!$A$2:$A$1232,"&lt;="&amp;$A124)</f>
        <v>27</v>
      </c>
      <c r="G124" s="5">
        <f>COUNTIFS('NBA Games 2025'!$N$2:$N$1232,G$2,'NBA Games 2025'!$A$2:$A$1232,"&lt;="&amp;$A124)</f>
        <v>24</v>
      </c>
      <c r="H124" s="5">
        <f>COUNTIFS('NBA Games 2025'!$N$2:$N$1232,H$2,'NBA Games 2025'!$A$2:$A$1232,"&lt;="&amp;$A124)</f>
        <v>33</v>
      </c>
      <c r="I124" s="5">
        <f>COUNTIFS('NBA Games 2025'!$N$2:$N$1232,I$2,'NBA Games 2025'!$A$2:$A$1232,"&lt;="&amp;$A124)</f>
        <v>42</v>
      </c>
      <c r="J124" s="5">
        <f>COUNTIFS('NBA Games 2025'!$N$2:$N$1232,J$2,'NBA Games 2025'!$A$2:$A$1232,"&lt;="&amp;$A124)</f>
        <v>39</v>
      </c>
      <c r="K124" s="5">
        <f>COUNTIFS('NBA Games 2025'!$N$2:$N$1232,K$2,'NBA Games 2025'!$A$2:$A$1232,"&lt;="&amp;$A124)</f>
        <v>31</v>
      </c>
      <c r="L124" s="5">
        <f>COUNTIFS('NBA Games 2025'!$N$2:$N$1232,L$2,'NBA Games 2025'!$A$2:$A$1232,"&lt;="&amp;$A124)</f>
        <v>35</v>
      </c>
      <c r="M124" s="5">
        <f>COUNTIFS('NBA Games 2025'!$N$2:$N$1232,M$2,'NBA Games 2025'!$A$2:$A$1232,"&lt;="&amp;$A124)</f>
        <v>34</v>
      </c>
      <c r="N124" s="5">
        <f>COUNTIFS('NBA Games 2025'!$N$2:$N$1232,N$2,'NBA Games 2025'!$A$2:$A$1232,"&lt;="&amp;$A124)</f>
        <v>32</v>
      </c>
      <c r="O124" s="5">
        <f>COUNTIFS('NBA Games 2025'!$N$2:$N$1232,O$2,'NBA Games 2025'!$A$2:$A$1232,"&lt;="&amp;$A124)</f>
        <v>37</v>
      </c>
      <c r="P124" s="5">
        <f>COUNTIFS('NBA Games 2025'!$N$2:$N$1232,P$2,'NBA Games 2025'!$A$2:$A$1232,"&lt;="&amp;$A124)</f>
        <v>32</v>
      </c>
      <c r="Q124" s="5">
        <f>COUNTIFS('NBA Games 2025'!$N$2:$N$1232,Q$2,'NBA Games 2025'!$A$2:$A$1232,"&lt;="&amp;$A124)</f>
        <v>25</v>
      </c>
      <c r="R124" s="5">
        <f>COUNTIFS('NBA Games 2025'!$N$2:$N$1232,R$2,'NBA Games 2025'!$A$2:$A$1232,"&lt;="&amp;$A124)</f>
        <v>32</v>
      </c>
      <c r="S124" s="5">
        <f>COUNTIFS('NBA Games 2025'!$N$2:$N$1232,S$2,'NBA Games 2025'!$A$2:$A$1232,"&lt;="&amp;$A124)</f>
        <v>28</v>
      </c>
      <c r="T124" s="5">
        <f>COUNTIFS('NBA Games 2025'!$N$2:$N$1232,T$2,'NBA Games 2025'!$A$2:$A$1232,"&lt;="&amp;$A124)</f>
        <v>37</v>
      </c>
      <c r="U124" s="5">
        <f>COUNTIFS('NBA Games 2025'!$N$2:$N$1232,U$2,'NBA Games 2025'!$A$2:$A$1232,"&lt;="&amp;$A124)</f>
        <v>32</v>
      </c>
      <c r="V124" s="5">
        <f>COUNTIFS('NBA Games 2025'!$N$2:$N$1232,V$2,'NBA Games 2025'!$A$2:$A$1232,"&lt;="&amp;$A124)</f>
        <v>15</v>
      </c>
      <c r="W124" s="5">
        <f>COUNTIFS('NBA Games 2025'!$N$2:$N$1232,W$2,'NBA Games 2025'!$A$2:$A$1232,"&lt;="&amp;$A124)</f>
        <v>18</v>
      </c>
      <c r="X124" s="5">
        <f>COUNTIFS('NBA Games 2025'!$N$2:$N$1232,X$2,'NBA Games 2025'!$A$2:$A$1232,"&lt;="&amp;$A124)</f>
        <v>27</v>
      </c>
      <c r="Y124" s="5">
        <f>COUNTIFS('NBA Games 2025'!$N$2:$N$1232,Y$2,'NBA Games 2025'!$A$2:$A$1232,"&lt;="&amp;$A124)</f>
        <v>28</v>
      </c>
      <c r="Z124" s="5">
        <f>COUNTIFS('NBA Games 2025'!$N$2:$N$1232,Z$2,'NBA Games 2025'!$A$2:$A$1232,"&lt;="&amp;$A124)</f>
        <v>16</v>
      </c>
      <c r="AA124" s="5">
        <f>COUNTIFS('NBA Games 2025'!$N$2:$N$1232,AA$2,'NBA Games 2025'!$A$2:$A$1232,"&lt;="&amp;$A124)</f>
        <v>21</v>
      </c>
      <c r="AB124" s="5">
        <f>COUNTIFS('NBA Games 2025'!$N$2:$N$1232,AB$2,'NBA Games 2025'!$A$2:$A$1232,"&lt;="&amp;$A124)</f>
        <v>11</v>
      </c>
      <c r="AC124" s="5">
        <f>COUNTIFS('NBA Games 2025'!$N$2:$N$1232,AC$2,'NBA Games 2025'!$A$2:$A$1232,"&lt;="&amp;$A124)</f>
        <v>29</v>
      </c>
      <c r="AD124" s="5">
        <f>COUNTIFS('NBA Games 2025'!$N$2:$N$1232,AD$2,'NBA Games 2025'!$A$2:$A$1232,"&lt;="&amp;$A124)</f>
        <v>14</v>
      </c>
      <c r="AE124" s="5">
        <f>COUNTIFS('NBA Games 2025'!$N$2:$N$1232,AE$2,'NBA Games 2025'!$A$2:$A$1232,"&lt;="&amp;$A124)</f>
        <v>21</v>
      </c>
    </row>
    <row r="125" spans="1:31" x14ac:dyDescent="0.35">
      <c r="A125" s="7">
        <v>45718</v>
      </c>
      <c r="B125" s="5">
        <f>COUNTIFS('NBA Games 2025'!$N$2:$N$1232,B$2,'NBA Games 2025'!$A$2:$A$1232,"&lt;="&amp;$A125)</f>
        <v>50</v>
      </c>
      <c r="C125" s="5">
        <f>COUNTIFS('NBA Games 2025'!$N$2:$N$1232,C$2,'NBA Games 2025'!$A$2:$A$1232,"&lt;="&amp;$A125)</f>
        <v>38</v>
      </c>
      <c r="D125" s="5">
        <f>COUNTIFS('NBA Games 2025'!$N$2:$N$1232,D$2,'NBA Games 2025'!$A$2:$A$1232,"&lt;="&amp;$A125)</f>
        <v>39</v>
      </c>
      <c r="E125" s="5">
        <f>COUNTIFS('NBA Games 2025'!$N$2:$N$1232,E$2,'NBA Games 2025'!$A$2:$A$1232,"&lt;="&amp;$A125)</f>
        <v>49</v>
      </c>
      <c r="F125" s="5">
        <f>COUNTIFS('NBA Games 2025'!$N$2:$N$1232,F$2,'NBA Games 2025'!$A$2:$A$1232,"&lt;="&amp;$A125)</f>
        <v>27</v>
      </c>
      <c r="G125" s="5">
        <f>COUNTIFS('NBA Games 2025'!$N$2:$N$1232,G$2,'NBA Games 2025'!$A$2:$A$1232,"&lt;="&amp;$A125)</f>
        <v>24</v>
      </c>
      <c r="H125" s="5">
        <f>COUNTIFS('NBA Games 2025'!$N$2:$N$1232,H$2,'NBA Games 2025'!$A$2:$A$1232,"&lt;="&amp;$A125)</f>
        <v>34</v>
      </c>
      <c r="I125" s="5">
        <f>COUNTIFS('NBA Games 2025'!$N$2:$N$1232,I$2,'NBA Games 2025'!$A$2:$A$1232,"&lt;="&amp;$A125)</f>
        <v>43</v>
      </c>
      <c r="J125" s="5">
        <f>COUNTIFS('NBA Games 2025'!$N$2:$N$1232,J$2,'NBA Games 2025'!$A$2:$A$1232,"&lt;="&amp;$A125)</f>
        <v>40</v>
      </c>
      <c r="K125" s="5">
        <f>COUNTIFS('NBA Games 2025'!$N$2:$N$1232,K$2,'NBA Games 2025'!$A$2:$A$1232,"&lt;="&amp;$A125)</f>
        <v>31</v>
      </c>
      <c r="L125" s="5">
        <f>COUNTIFS('NBA Games 2025'!$N$2:$N$1232,L$2,'NBA Games 2025'!$A$2:$A$1232,"&lt;="&amp;$A125)</f>
        <v>35</v>
      </c>
      <c r="M125" s="5">
        <f>COUNTIFS('NBA Games 2025'!$N$2:$N$1232,M$2,'NBA Games 2025'!$A$2:$A$1232,"&lt;="&amp;$A125)</f>
        <v>34</v>
      </c>
      <c r="N125" s="5">
        <f>COUNTIFS('NBA Games 2025'!$N$2:$N$1232,N$2,'NBA Games 2025'!$A$2:$A$1232,"&lt;="&amp;$A125)</f>
        <v>33</v>
      </c>
      <c r="O125" s="5">
        <f>COUNTIFS('NBA Games 2025'!$N$2:$N$1232,O$2,'NBA Games 2025'!$A$2:$A$1232,"&lt;="&amp;$A125)</f>
        <v>37</v>
      </c>
      <c r="P125" s="5">
        <f>COUNTIFS('NBA Games 2025'!$N$2:$N$1232,P$2,'NBA Games 2025'!$A$2:$A$1232,"&lt;="&amp;$A125)</f>
        <v>32</v>
      </c>
      <c r="Q125" s="5">
        <f>COUNTIFS('NBA Games 2025'!$N$2:$N$1232,Q$2,'NBA Games 2025'!$A$2:$A$1232,"&lt;="&amp;$A125)</f>
        <v>25</v>
      </c>
      <c r="R125" s="5">
        <f>COUNTIFS('NBA Games 2025'!$N$2:$N$1232,R$2,'NBA Games 2025'!$A$2:$A$1232,"&lt;="&amp;$A125)</f>
        <v>32</v>
      </c>
      <c r="S125" s="5">
        <f>COUNTIFS('NBA Games 2025'!$N$2:$N$1232,S$2,'NBA Games 2025'!$A$2:$A$1232,"&lt;="&amp;$A125)</f>
        <v>28</v>
      </c>
      <c r="T125" s="5">
        <f>COUNTIFS('NBA Games 2025'!$N$2:$N$1232,T$2,'NBA Games 2025'!$A$2:$A$1232,"&lt;="&amp;$A125)</f>
        <v>38</v>
      </c>
      <c r="U125" s="5">
        <f>COUNTIFS('NBA Games 2025'!$N$2:$N$1232,U$2,'NBA Games 2025'!$A$2:$A$1232,"&lt;="&amp;$A125)</f>
        <v>32</v>
      </c>
      <c r="V125" s="5">
        <f>COUNTIFS('NBA Games 2025'!$N$2:$N$1232,V$2,'NBA Games 2025'!$A$2:$A$1232,"&lt;="&amp;$A125)</f>
        <v>15</v>
      </c>
      <c r="W125" s="5">
        <f>COUNTIFS('NBA Games 2025'!$N$2:$N$1232,W$2,'NBA Games 2025'!$A$2:$A$1232,"&lt;="&amp;$A125)</f>
        <v>19</v>
      </c>
      <c r="X125" s="5">
        <f>COUNTIFS('NBA Games 2025'!$N$2:$N$1232,X$2,'NBA Games 2025'!$A$2:$A$1232,"&lt;="&amp;$A125)</f>
        <v>27</v>
      </c>
      <c r="Y125" s="5">
        <f>COUNTIFS('NBA Games 2025'!$N$2:$N$1232,Y$2,'NBA Games 2025'!$A$2:$A$1232,"&lt;="&amp;$A125)</f>
        <v>28</v>
      </c>
      <c r="Z125" s="5">
        <f>COUNTIFS('NBA Games 2025'!$N$2:$N$1232,Z$2,'NBA Games 2025'!$A$2:$A$1232,"&lt;="&amp;$A125)</f>
        <v>17</v>
      </c>
      <c r="AA125" s="5">
        <f>COUNTIFS('NBA Games 2025'!$N$2:$N$1232,AA$2,'NBA Games 2025'!$A$2:$A$1232,"&lt;="&amp;$A125)</f>
        <v>21</v>
      </c>
      <c r="AB125" s="5">
        <f>COUNTIFS('NBA Games 2025'!$N$2:$N$1232,AB$2,'NBA Games 2025'!$A$2:$A$1232,"&lt;="&amp;$A125)</f>
        <v>11</v>
      </c>
      <c r="AC125" s="5">
        <f>COUNTIFS('NBA Games 2025'!$N$2:$N$1232,AC$2,'NBA Games 2025'!$A$2:$A$1232,"&lt;="&amp;$A125)</f>
        <v>29</v>
      </c>
      <c r="AD125" s="5">
        <f>COUNTIFS('NBA Games 2025'!$N$2:$N$1232,AD$2,'NBA Games 2025'!$A$2:$A$1232,"&lt;="&amp;$A125)</f>
        <v>14</v>
      </c>
      <c r="AE125" s="5">
        <f>COUNTIFS('NBA Games 2025'!$N$2:$N$1232,AE$2,'NBA Games 2025'!$A$2:$A$1232,"&lt;="&amp;$A125)</f>
        <v>21</v>
      </c>
    </row>
    <row r="126" spans="1:31" x14ac:dyDescent="0.35">
      <c r="A126" s="7">
        <v>45719</v>
      </c>
      <c r="B126" s="5">
        <f>COUNTIFS('NBA Games 2025'!$N$2:$N$1232,B$2,'NBA Games 2025'!$A$2:$A$1232,"&lt;="&amp;$A126)</f>
        <v>50</v>
      </c>
      <c r="C126" s="5">
        <f>COUNTIFS('NBA Games 2025'!$N$2:$N$1232,C$2,'NBA Games 2025'!$A$2:$A$1232,"&lt;="&amp;$A126)</f>
        <v>38</v>
      </c>
      <c r="D126" s="5">
        <f>COUNTIFS('NBA Games 2025'!$N$2:$N$1232,D$2,'NBA Games 2025'!$A$2:$A$1232,"&lt;="&amp;$A126)</f>
        <v>39</v>
      </c>
      <c r="E126" s="5">
        <f>COUNTIFS('NBA Games 2025'!$N$2:$N$1232,E$2,'NBA Games 2025'!$A$2:$A$1232,"&lt;="&amp;$A126)</f>
        <v>50</v>
      </c>
      <c r="F126" s="5">
        <f>COUNTIFS('NBA Games 2025'!$N$2:$N$1232,F$2,'NBA Games 2025'!$A$2:$A$1232,"&lt;="&amp;$A126)</f>
        <v>28</v>
      </c>
      <c r="G126" s="5">
        <f>COUNTIFS('NBA Games 2025'!$N$2:$N$1232,G$2,'NBA Games 2025'!$A$2:$A$1232,"&lt;="&amp;$A126)</f>
        <v>24</v>
      </c>
      <c r="H126" s="5">
        <f>COUNTIFS('NBA Games 2025'!$N$2:$N$1232,H$2,'NBA Games 2025'!$A$2:$A$1232,"&lt;="&amp;$A126)</f>
        <v>34</v>
      </c>
      <c r="I126" s="5">
        <f>COUNTIFS('NBA Games 2025'!$N$2:$N$1232,I$2,'NBA Games 2025'!$A$2:$A$1232,"&lt;="&amp;$A126)</f>
        <v>43</v>
      </c>
      <c r="J126" s="5">
        <f>COUNTIFS('NBA Games 2025'!$N$2:$N$1232,J$2,'NBA Games 2025'!$A$2:$A$1232,"&lt;="&amp;$A126)</f>
        <v>40</v>
      </c>
      <c r="K126" s="5">
        <f>COUNTIFS('NBA Games 2025'!$N$2:$N$1232,K$2,'NBA Games 2025'!$A$2:$A$1232,"&lt;="&amp;$A126)</f>
        <v>32</v>
      </c>
      <c r="L126" s="5">
        <f>COUNTIFS('NBA Games 2025'!$N$2:$N$1232,L$2,'NBA Games 2025'!$A$2:$A$1232,"&lt;="&amp;$A126)</f>
        <v>35</v>
      </c>
      <c r="M126" s="5">
        <f>COUNTIFS('NBA Games 2025'!$N$2:$N$1232,M$2,'NBA Games 2025'!$A$2:$A$1232,"&lt;="&amp;$A126)</f>
        <v>35</v>
      </c>
      <c r="N126" s="5">
        <f>COUNTIFS('NBA Games 2025'!$N$2:$N$1232,N$2,'NBA Games 2025'!$A$2:$A$1232,"&lt;="&amp;$A126)</f>
        <v>33</v>
      </c>
      <c r="O126" s="5">
        <f>COUNTIFS('NBA Games 2025'!$N$2:$N$1232,O$2,'NBA Games 2025'!$A$2:$A$1232,"&lt;="&amp;$A126)</f>
        <v>37</v>
      </c>
      <c r="P126" s="5">
        <f>COUNTIFS('NBA Games 2025'!$N$2:$N$1232,P$2,'NBA Games 2025'!$A$2:$A$1232,"&lt;="&amp;$A126)</f>
        <v>32</v>
      </c>
      <c r="Q126" s="5">
        <f>COUNTIFS('NBA Games 2025'!$N$2:$N$1232,Q$2,'NBA Games 2025'!$A$2:$A$1232,"&lt;="&amp;$A126)</f>
        <v>25</v>
      </c>
      <c r="R126" s="5">
        <f>COUNTIFS('NBA Games 2025'!$N$2:$N$1232,R$2,'NBA Games 2025'!$A$2:$A$1232,"&lt;="&amp;$A126)</f>
        <v>33</v>
      </c>
      <c r="S126" s="5">
        <f>COUNTIFS('NBA Games 2025'!$N$2:$N$1232,S$2,'NBA Games 2025'!$A$2:$A$1232,"&lt;="&amp;$A126)</f>
        <v>28</v>
      </c>
      <c r="T126" s="5">
        <f>COUNTIFS('NBA Games 2025'!$N$2:$N$1232,T$2,'NBA Games 2025'!$A$2:$A$1232,"&lt;="&amp;$A126)</f>
        <v>38</v>
      </c>
      <c r="U126" s="5">
        <f>COUNTIFS('NBA Games 2025'!$N$2:$N$1232,U$2,'NBA Games 2025'!$A$2:$A$1232,"&lt;="&amp;$A126)</f>
        <v>32</v>
      </c>
      <c r="V126" s="5">
        <f>COUNTIFS('NBA Games 2025'!$N$2:$N$1232,V$2,'NBA Games 2025'!$A$2:$A$1232,"&lt;="&amp;$A126)</f>
        <v>15</v>
      </c>
      <c r="W126" s="5">
        <f>COUNTIFS('NBA Games 2025'!$N$2:$N$1232,W$2,'NBA Games 2025'!$A$2:$A$1232,"&lt;="&amp;$A126)</f>
        <v>19</v>
      </c>
      <c r="X126" s="5">
        <f>COUNTIFS('NBA Games 2025'!$N$2:$N$1232,X$2,'NBA Games 2025'!$A$2:$A$1232,"&lt;="&amp;$A126)</f>
        <v>28</v>
      </c>
      <c r="Y126" s="5">
        <f>COUNTIFS('NBA Games 2025'!$N$2:$N$1232,Y$2,'NBA Games 2025'!$A$2:$A$1232,"&lt;="&amp;$A126)</f>
        <v>29</v>
      </c>
      <c r="Z126" s="5">
        <f>COUNTIFS('NBA Games 2025'!$N$2:$N$1232,Z$2,'NBA Games 2025'!$A$2:$A$1232,"&lt;="&amp;$A126)</f>
        <v>17</v>
      </c>
      <c r="AA126" s="5">
        <f>COUNTIFS('NBA Games 2025'!$N$2:$N$1232,AA$2,'NBA Games 2025'!$A$2:$A$1232,"&lt;="&amp;$A126)</f>
        <v>21</v>
      </c>
      <c r="AB126" s="5">
        <f>COUNTIFS('NBA Games 2025'!$N$2:$N$1232,AB$2,'NBA Games 2025'!$A$2:$A$1232,"&lt;="&amp;$A126)</f>
        <v>11</v>
      </c>
      <c r="AC126" s="5">
        <f>COUNTIFS('NBA Games 2025'!$N$2:$N$1232,AC$2,'NBA Games 2025'!$A$2:$A$1232,"&lt;="&amp;$A126)</f>
        <v>29</v>
      </c>
      <c r="AD126" s="5">
        <f>COUNTIFS('NBA Games 2025'!$N$2:$N$1232,AD$2,'NBA Games 2025'!$A$2:$A$1232,"&lt;="&amp;$A126)</f>
        <v>14</v>
      </c>
      <c r="AE126" s="5">
        <f>COUNTIFS('NBA Games 2025'!$N$2:$N$1232,AE$2,'NBA Games 2025'!$A$2:$A$1232,"&lt;="&amp;$A126)</f>
        <v>21</v>
      </c>
    </row>
    <row r="127" spans="1:31" x14ac:dyDescent="0.35">
      <c r="A127" s="7">
        <v>45720</v>
      </c>
      <c r="B127" s="5">
        <f>COUNTIFS('NBA Games 2025'!$N$2:$N$1232,B$2,'NBA Games 2025'!$A$2:$A$1232,"&lt;="&amp;$A127)</f>
        <v>51</v>
      </c>
      <c r="C127" s="5">
        <f>COUNTIFS('NBA Games 2025'!$N$2:$N$1232,C$2,'NBA Games 2025'!$A$2:$A$1232,"&lt;="&amp;$A127)</f>
        <v>38</v>
      </c>
      <c r="D127" s="5">
        <f>COUNTIFS('NBA Games 2025'!$N$2:$N$1232,D$2,'NBA Games 2025'!$A$2:$A$1232,"&lt;="&amp;$A127)</f>
        <v>39</v>
      </c>
      <c r="E127" s="5">
        <f>COUNTIFS('NBA Games 2025'!$N$2:$N$1232,E$2,'NBA Games 2025'!$A$2:$A$1232,"&lt;="&amp;$A127)</f>
        <v>50</v>
      </c>
      <c r="F127" s="5">
        <f>COUNTIFS('NBA Games 2025'!$N$2:$N$1232,F$2,'NBA Games 2025'!$A$2:$A$1232,"&lt;="&amp;$A127)</f>
        <v>28</v>
      </c>
      <c r="G127" s="5">
        <f>COUNTIFS('NBA Games 2025'!$N$2:$N$1232,G$2,'NBA Games 2025'!$A$2:$A$1232,"&lt;="&amp;$A127)</f>
        <v>24</v>
      </c>
      <c r="H127" s="5">
        <f>COUNTIFS('NBA Games 2025'!$N$2:$N$1232,H$2,'NBA Games 2025'!$A$2:$A$1232,"&lt;="&amp;$A127)</f>
        <v>35</v>
      </c>
      <c r="I127" s="5">
        <f>COUNTIFS('NBA Games 2025'!$N$2:$N$1232,I$2,'NBA Games 2025'!$A$2:$A$1232,"&lt;="&amp;$A127)</f>
        <v>43</v>
      </c>
      <c r="J127" s="5">
        <f>COUNTIFS('NBA Games 2025'!$N$2:$N$1232,J$2,'NBA Games 2025'!$A$2:$A$1232,"&lt;="&amp;$A127)</f>
        <v>40</v>
      </c>
      <c r="K127" s="5">
        <f>COUNTIFS('NBA Games 2025'!$N$2:$N$1232,K$2,'NBA Games 2025'!$A$2:$A$1232,"&lt;="&amp;$A127)</f>
        <v>32</v>
      </c>
      <c r="L127" s="5">
        <f>COUNTIFS('NBA Games 2025'!$N$2:$N$1232,L$2,'NBA Games 2025'!$A$2:$A$1232,"&lt;="&amp;$A127)</f>
        <v>36</v>
      </c>
      <c r="M127" s="5">
        <f>COUNTIFS('NBA Games 2025'!$N$2:$N$1232,M$2,'NBA Games 2025'!$A$2:$A$1232,"&lt;="&amp;$A127)</f>
        <v>35</v>
      </c>
      <c r="N127" s="5">
        <f>COUNTIFS('NBA Games 2025'!$N$2:$N$1232,N$2,'NBA Games 2025'!$A$2:$A$1232,"&lt;="&amp;$A127)</f>
        <v>34</v>
      </c>
      <c r="O127" s="5">
        <f>COUNTIFS('NBA Games 2025'!$N$2:$N$1232,O$2,'NBA Games 2025'!$A$2:$A$1232,"&lt;="&amp;$A127)</f>
        <v>37</v>
      </c>
      <c r="P127" s="5">
        <f>COUNTIFS('NBA Games 2025'!$N$2:$N$1232,P$2,'NBA Games 2025'!$A$2:$A$1232,"&lt;="&amp;$A127)</f>
        <v>32</v>
      </c>
      <c r="Q127" s="5">
        <f>COUNTIFS('NBA Games 2025'!$N$2:$N$1232,Q$2,'NBA Games 2025'!$A$2:$A$1232,"&lt;="&amp;$A127)</f>
        <v>26</v>
      </c>
      <c r="R127" s="5">
        <f>COUNTIFS('NBA Games 2025'!$N$2:$N$1232,R$2,'NBA Games 2025'!$A$2:$A$1232,"&lt;="&amp;$A127)</f>
        <v>34</v>
      </c>
      <c r="S127" s="5">
        <f>COUNTIFS('NBA Games 2025'!$N$2:$N$1232,S$2,'NBA Games 2025'!$A$2:$A$1232,"&lt;="&amp;$A127)</f>
        <v>29</v>
      </c>
      <c r="T127" s="5">
        <f>COUNTIFS('NBA Games 2025'!$N$2:$N$1232,T$2,'NBA Games 2025'!$A$2:$A$1232,"&lt;="&amp;$A127)</f>
        <v>39</v>
      </c>
      <c r="U127" s="5">
        <f>COUNTIFS('NBA Games 2025'!$N$2:$N$1232,U$2,'NBA Games 2025'!$A$2:$A$1232,"&lt;="&amp;$A127)</f>
        <v>32</v>
      </c>
      <c r="V127" s="5">
        <f>COUNTIFS('NBA Games 2025'!$N$2:$N$1232,V$2,'NBA Games 2025'!$A$2:$A$1232,"&lt;="&amp;$A127)</f>
        <v>15</v>
      </c>
      <c r="W127" s="5">
        <f>COUNTIFS('NBA Games 2025'!$N$2:$N$1232,W$2,'NBA Games 2025'!$A$2:$A$1232,"&lt;="&amp;$A127)</f>
        <v>20</v>
      </c>
      <c r="X127" s="5">
        <f>COUNTIFS('NBA Games 2025'!$N$2:$N$1232,X$2,'NBA Games 2025'!$A$2:$A$1232,"&lt;="&amp;$A127)</f>
        <v>28</v>
      </c>
      <c r="Y127" s="5">
        <f>COUNTIFS('NBA Games 2025'!$N$2:$N$1232,Y$2,'NBA Games 2025'!$A$2:$A$1232,"&lt;="&amp;$A127)</f>
        <v>29</v>
      </c>
      <c r="Z127" s="5">
        <f>COUNTIFS('NBA Games 2025'!$N$2:$N$1232,Z$2,'NBA Games 2025'!$A$2:$A$1232,"&lt;="&amp;$A127)</f>
        <v>17</v>
      </c>
      <c r="AA127" s="5">
        <f>COUNTIFS('NBA Games 2025'!$N$2:$N$1232,AA$2,'NBA Games 2025'!$A$2:$A$1232,"&lt;="&amp;$A127)</f>
        <v>21</v>
      </c>
      <c r="AB127" s="5">
        <f>COUNTIFS('NBA Games 2025'!$N$2:$N$1232,AB$2,'NBA Games 2025'!$A$2:$A$1232,"&lt;="&amp;$A127)</f>
        <v>11</v>
      </c>
      <c r="AC127" s="5">
        <f>COUNTIFS('NBA Games 2025'!$N$2:$N$1232,AC$2,'NBA Games 2025'!$A$2:$A$1232,"&lt;="&amp;$A127)</f>
        <v>29</v>
      </c>
      <c r="AD127" s="5">
        <f>COUNTIFS('NBA Games 2025'!$N$2:$N$1232,AD$2,'NBA Games 2025'!$A$2:$A$1232,"&lt;="&amp;$A127)</f>
        <v>14</v>
      </c>
      <c r="AE127" s="5">
        <f>COUNTIFS('NBA Games 2025'!$N$2:$N$1232,AE$2,'NBA Games 2025'!$A$2:$A$1232,"&lt;="&amp;$A127)</f>
        <v>21</v>
      </c>
    </row>
    <row r="128" spans="1:31" x14ac:dyDescent="0.35">
      <c r="A128" s="7">
        <v>45721</v>
      </c>
      <c r="B128" s="5">
        <f>COUNTIFS('NBA Games 2025'!$N$2:$N$1232,B$2,'NBA Games 2025'!$A$2:$A$1232,"&lt;="&amp;$A128)</f>
        <v>52</v>
      </c>
      <c r="C128" s="5">
        <f>COUNTIFS('NBA Games 2025'!$N$2:$N$1232,C$2,'NBA Games 2025'!$A$2:$A$1232,"&lt;="&amp;$A128)</f>
        <v>38</v>
      </c>
      <c r="D128" s="5">
        <f>COUNTIFS('NBA Games 2025'!$N$2:$N$1232,D$2,'NBA Games 2025'!$A$2:$A$1232,"&lt;="&amp;$A128)</f>
        <v>40</v>
      </c>
      <c r="E128" s="5">
        <f>COUNTIFS('NBA Games 2025'!$N$2:$N$1232,E$2,'NBA Games 2025'!$A$2:$A$1232,"&lt;="&amp;$A128)</f>
        <v>51</v>
      </c>
      <c r="F128" s="5">
        <f>COUNTIFS('NBA Games 2025'!$N$2:$N$1232,F$2,'NBA Games 2025'!$A$2:$A$1232,"&lt;="&amp;$A128)</f>
        <v>28</v>
      </c>
      <c r="G128" s="5">
        <f>COUNTIFS('NBA Games 2025'!$N$2:$N$1232,G$2,'NBA Games 2025'!$A$2:$A$1232,"&lt;="&amp;$A128)</f>
        <v>24</v>
      </c>
      <c r="H128" s="5">
        <f>COUNTIFS('NBA Games 2025'!$N$2:$N$1232,H$2,'NBA Games 2025'!$A$2:$A$1232,"&lt;="&amp;$A128)</f>
        <v>35</v>
      </c>
      <c r="I128" s="5">
        <f>COUNTIFS('NBA Games 2025'!$N$2:$N$1232,I$2,'NBA Games 2025'!$A$2:$A$1232,"&lt;="&amp;$A128)</f>
        <v>44</v>
      </c>
      <c r="J128" s="5">
        <f>COUNTIFS('NBA Games 2025'!$N$2:$N$1232,J$2,'NBA Games 2025'!$A$2:$A$1232,"&lt;="&amp;$A128)</f>
        <v>40</v>
      </c>
      <c r="K128" s="5">
        <f>COUNTIFS('NBA Games 2025'!$N$2:$N$1232,K$2,'NBA Games 2025'!$A$2:$A$1232,"&lt;="&amp;$A128)</f>
        <v>32</v>
      </c>
      <c r="L128" s="5">
        <f>COUNTIFS('NBA Games 2025'!$N$2:$N$1232,L$2,'NBA Games 2025'!$A$2:$A$1232,"&lt;="&amp;$A128)</f>
        <v>37</v>
      </c>
      <c r="M128" s="5">
        <f>COUNTIFS('NBA Games 2025'!$N$2:$N$1232,M$2,'NBA Games 2025'!$A$2:$A$1232,"&lt;="&amp;$A128)</f>
        <v>35</v>
      </c>
      <c r="N128" s="5">
        <f>COUNTIFS('NBA Games 2025'!$N$2:$N$1232,N$2,'NBA Games 2025'!$A$2:$A$1232,"&lt;="&amp;$A128)</f>
        <v>35</v>
      </c>
      <c r="O128" s="5">
        <f>COUNTIFS('NBA Games 2025'!$N$2:$N$1232,O$2,'NBA Games 2025'!$A$2:$A$1232,"&lt;="&amp;$A128)</f>
        <v>37</v>
      </c>
      <c r="P128" s="5">
        <f>COUNTIFS('NBA Games 2025'!$N$2:$N$1232,P$2,'NBA Games 2025'!$A$2:$A$1232,"&lt;="&amp;$A128)</f>
        <v>32</v>
      </c>
      <c r="Q128" s="5">
        <f>COUNTIFS('NBA Games 2025'!$N$2:$N$1232,Q$2,'NBA Games 2025'!$A$2:$A$1232,"&lt;="&amp;$A128)</f>
        <v>26</v>
      </c>
      <c r="R128" s="5">
        <f>COUNTIFS('NBA Games 2025'!$N$2:$N$1232,R$2,'NBA Games 2025'!$A$2:$A$1232,"&lt;="&amp;$A128)</f>
        <v>34</v>
      </c>
      <c r="S128" s="5">
        <f>COUNTIFS('NBA Games 2025'!$N$2:$N$1232,S$2,'NBA Games 2025'!$A$2:$A$1232,"&lt;="&amp;$A128)</f>
        <v>29</v>
      </c>
      <c r="T128" s="5">
        <f>COUNTIFS('NBA Games 2025'!$N$2:$N$1232,T$2,'NBA Games 2025'!$A$2:$A$1232,"&lt;="&amp;$A128)</f>
        <v>39</v>
      </c>
      <c r="U128" s="5">
        <f>COUNTIFS('NBA Games 2025'!$N$2:$N$1232,U$2,'NBA Games 2025'!$A$2:$A$1232,"&lt;="&amp;$A128)</f>
        <v>33</v>
      </c>
      <c r="V128" s="5">
        <f>COUNTIFS('NBA Games 2025'!$N$2:$N$1232,V$2,'NBA Games 2025'!$A$2:$A$1232,"&lt;="&amp;$A128)</f>
        <v>15</v>
      </c>
      <c r="W128" s="5">
        <f>COUNTIFS('NBA Games 2025'!$N$2:$N$1232,W$2,'NBA Games 2025'!$A$2:$A$1232,"&lt;="&amp;$A128)</f>
        <v>20</v>
      </c>
      <c r="X128" s="5">
        <f>COUNTIFS('NBA Games 2025'!$N$2:$N$1232,X$2,'NBA Games 2025'!$A$2:$A$1232,"&lt;="&amp;$A128)</f>
        <v>28</v>
      </c>
      <c r="Y128" s="5">
        <f>COUNTIFS('NBA Games 2025'!$N$2:$N$1232,Y$2,'NBA Games 2025'!$A$2:$A$1232,"&lt;="&amp;$A128)</f>
        <v>29</v>
      </c>
      <c r="Z128" s="5">
        <f>COUNTIFS('NBA Games 2025'!$N$2:$N$1232,Z$2,'NBA Games 2025'!$A$2:$A$1232,"&lt;="&amp;$A128)</f>
        <v>17</v>
      </c>
      <c r="AA128" s="5">
        <f>COUNTIFS('NBA Games 2025'!$N$2:$N$1232,AA$2,'NBA Games 2025'!$A$2:$A$1232,"&lt;="&amp;$A128)</f>
        <v>21</v>
      </c>
      <c r="AB128" s="5">
        <f>COUNTIFS('NBA Games 2025'!$N$2:$N$1232,AB$2,'NBA Games 2025'!$A$2:$A$1232,"&lt;="&amp;$A128)</f>
        <v>12</v>
      </c>
      <c r="AC128" s="5">
        <f>COUNTIFS('NBA Games 2025'!$N$2:$N$1232,AC$2,'NBA Games 2025'!$A$2:$A$1232,"&lt;="&amp;$A128)</f>
        <v>29</v>
      </c>
      <c r="AD128" s="5">
        <f>COUNTIFS('NBA Games 2025'!$N$2:$N$1232,AD$2,'NBA Games 2025'!$A$2:$A$1232,"&lt;="&amp;$A128)</f>
        <v>14</v>
      </c>
      <c r="AE128" s="5">
        <f>COUNTIFS('NBA Games 2025'!$N$2:$N$1232,AE$2,'NBA Games 2025'!$A$2:$A$1232,"&lt;="&amp;$A128)</f>
        <v>21</v>
      </c>
    </row>
    <row r="129" spans="1:31" x14ac:dyDescent="0.35">
      <c r="A129" s="7">
        <v>45722</v>
      </c>
      <c r="B129" s="5">
        <f>COUNTIFS('NBA Games 2025'!$N$2:$N$1232,B$2,'NBA Games 2025'!$A$2:$A$1232,"&lt;="&amp;$A129)</f>
        <v>52</v>
      </c>
      <c r="C129" s="5">
        <f>COUNTIFS('NBA Games 2025'!$N$2:$N$1232,C$2,'NBA Games 2025'!$A$2:$A$1232,"&lt;="&amp;$A129)</f>
        <v>38</v>
      </c>
      <c r="D129" s="5">
        <f>COUNTIFS('NBA Games 2025'!$N$2:$N$1232,D$2,'NBA Games 2025'!$A$2:$A$1232,"&lt;="&amp;$A129)</f>
        <v>40</v>
      </c>
      <c r="E129" s="5">
        <f>COUNTIFS('NBA Games 2025'!$N$2:$N$1232,E$2,'NBA Games 2025'!$A$2:$A$1232,"&lt;="&amp;$A129)</f>
        <v>51</v>
      </c>
      <c r="F129" s="5">
        <f>COUNTIFS('NBA Games 2025'!$N$2:$N$1232,F$2,'NBA Games 2025'!$A$2:$A$1232,"&lt;="&amp;$A129)</f>
        <v>29</v>
      </c>
      <c r="G129" s="5">
        <f>COUNTIFS('NBA Games 2025'!$N$2:$N$1232,G$2,'NBA Games 2025'!$A$2:$A$1232,"&lt;="&amp;$A129)</f>
        <v>25</v>
      </c>
      <c r="H129" s="5">
        <f>COUNTIFS('NBA Games 2025'!$N$2:$N$1232,H$2,'NBA Games 2025'!$A$2:$A$1232,"&lt;="&amp;$A129)</f>
        <v>35</v>
      </c>
      <c r="I129" s="5">
        <f>COUNTIFS('NBA Games 2025'!$N$2:$N$1232,I$2,'NBA Games 2025'!$A$2:$A$1232,"&lt;="&amp;$A129)</f>
        <v>45</v>
      </c>
      <c r="J129" s="5">
        <f>COUNTIFS('NBA Games 2025'!$N$2:$N$1232,J$2,'NBA Games 2025'!$A$2:$A$1232,"&lt;="&amp;$A129)</f>
        <v>40</v>
      </c>
      <c r="K129" s="5">
        <f>COUNTIFS('NBA Games 2025'!$N$2:$N$1232,K$2,'NBA Games 2025'!$A$2:$A$1232,"&lt;="&amp;$A129)</f>
        <v>32</v>
      </c>
      <c r="L129" s="5">
        <f>COUNTIFS('NBA Games 2025'!$N$2:$N$1232,L$2,'NBA Games 2025'!$A$2:$A$1232,"&lt;="&amp;$A129)</f>
        <v>37</v>
      </c>
      <c r="M129" s="5">
        <f>COUNTIFS('NBA Games 2025'!$N$2:$N$1232,M$2,'NBA Games 2025'!$A$2:$A$1232,"&lt;="&amp;$A129)</f>
        <v>35</v>
      </c>
      <c r="N129" s="5">
        <f>COUNTIFS('NBA Games 2025'!$N$2:$N$1232,N$2,'NBA Games 2025'!$A$2:$A$1232,"&lt;="&amp;$A129)</f>
        <v>35</v>
      </c>
      <c r="O129" s="5">
        <f>COUNTIFS('NBA Games 2025'!$N$2:$N$1232,O$2,'NBA Games 2025'!$A$2:$A$1232,"&lt;="&amp;$A129)</f>
        <v>38</v>
      </c>
      <c r="P129" s="5">
        <f>COUNTIFS('NBA Games 2025'!$N$2:$N$1232,P$2,'NBA Games 2025'!$A$2:$A$1232,"&lt;="&amp;$A129)</f>
        <v>32</v>
      </c>
      <c r="Q129" s="5">
        <f>COUNTIFS('NBA Games 2025'!$N$2:$N$1232,Q$2,'NBA Games 2025'!$A$2:$A$1232,"&lt;="&amp;$A129)</f>
        <v>26</v>
      </c>
      <c r="R129" s="5">
        <f>COUNTIFS('NBA Games 2025'!$N$2:$N$1232,R$2,'NBA Games 2025'!$A$2:$A$1232,"&lt;="&amp;$A129)</f>
        <v>35</v>
      </c>
      <c r="S129" s="5">
        <f>COUNTIFS('NBA Games 2025'!$N$2:$N$1232,S$2,'NBA Games 2025'!$A$2:$A$1232,"&lt;="&amp;$A129)</f>
        <v>29</v>
      </c>
      <c r="T129" s="5">
        <f>COUNTIFS('NBA Games 2025'!$N$2:$N$1232,T$2,'NBA Games 2025'!$A$2:$A$1232,"&lt;="&amp;$A129)</f>
        <v>40</v>
      </c>
      <c r="U129" s="5">
        <f>COUNTIFS('NBA Games 2025'!$N$2:$N$1232,U$2,'NBA Games 2025'!$A$2:$A$1232,"&lt;="&amp;$A129)</f>
        <v>33</v>
      </c>
      <c r="V129" s="5">
        <f>COUNTIFS('NBA Games 2025'!$N$2:$N$1232,V$2,'NBA Games 2025'!$A$2:$A$1232,"&lt;="&amp;$A129)</f>
        <v>15</v>
      </c>
      <c r="W129" s="5">
        <f>COUNTIFS('NBA Games 2025'!$N$2:$N$1232,W$2,'NBA Games 2025'!$A$2:$A$1232,"&lt;="&amp;$A129)</f>
        <v>20</v>
      </c>
      <c r="X129" s="5">
        <f>COUNTIFS('NBA Games 2025'!$N$2:$N$1232,X$2,'NBA Games 2025'!$A$2:$A$1232,"&lt;="&amp;$A129)</f>
        <v>28</v>
      </c>
      <c r="Y129" s="5">
        <f>COUNTIFS('NBA Games 2025'!$N$2:$N$1232,Y$2,'NBA Games 2025'!$A$2:$A$1232,"&lt;="&amp;$A129)</f>
        <v>29</v>
      </c>
      <c r="Z129" s="5">
        <f>COUNTIFS('NBA Games 2025'!$N$2:$N$1232,Z$2,'NBA Games 2025'!$A$2:$A$1232,"&lt;="&amp;$A129)</f>
        <v>17</v>
      </c>
      <c r="AA129" s="5">
        <f>COUNTIFS('NBA Games 2025'!$N$2:$N$1232,AA$2,'NBA Games 2025'!$A$2:$A$1232,"&lt;="&amp;$A129)</f>
        <v>21</v>
      </c>
      <c r="AB129" s="5">
        <f>COUNTIFS('NBA Games 2025'!$N$2:$N$1232,AB$2,'NBA Games 2025'!$A$2:$A$1232,"&lt;="&amp;$A129)</f>
        <v>12</v>
      </c>
      <c r="AC129" s="5">
        <f>COUNTIFS('NBA Games 2025'!$N$2:$N$1232,AC$2,'NBA Games 2025'!$A$2:$A$1232,"&lt;="&amp;$A129)</f>
        <v>29</v>
      </c>
      <c r="AD129" s="5">
        <f>COUNTIFS('NBA Games 2025'!$N$2:$N$1232,AD$2,'NBA Games 2025'!$A$2:$A$1232,"&lt;="&amp;$A129)</f>
        <v>14</v>
      </c>
      <c r="AE129" s="5">
        <f>COUNTIFS('NBA Games 2025'!$N$2:$N$1232,AE$2,'NBA Games 2025'!$A$2:$A$1232,"&lt;="&amp;$A129)</f>
        <v>21</v>
      </c>
    </row>
    <row r="130" spans="1:31" x14ac:dyDescent="0.35">
      <c r="A130" s="7">
        <v>45723</v>
      </c>
      <c r="B130" s="5">
        <f>COUNTIFS('NBA Games 2025'!$N$2:$N$1232,B$2,'NBA Games 2025'!$A$2:$A$1232,"&lt;="&amp;$A130)</f>
        <v>53</v>
      </c>
      <c r="C130" s="5">
        <f>COUNTIFS('NBA Games 2025'!$N$2:$N$1232,C$2,'NBA Games 2025'!$A$2:$A$1232,"&lt;="&amp;$A130)</f>
        <v>39</v>
      </c>
      <c r="D130" s="5">
        <f>COUNTIFS('NBA Games 2025'!$N$2:$N$1232,D$2,'NBA Games 2025'!$A$2:$A$1232,"&lt;="&amp;$A130)</f>
        <v>41</v>
      </c>
      <c r="E130" s="5">
        <f>COUNTIFS('NBA Games 2025'!$N$2:$N$1232,E$2,'NBA Games 2025'!$A$2:$A$1232,"&lt;="&amp;$A130)</f>
        <v>52</v>
      </c>
      <c r="F130" s="5">
        <f>COUNTIFS('NBA Games 2025'!$N$2:$N$1232,F$2,'NBA Games 2025'!$A$2:$A$1232,"&lt;="&amp;$A130)</f>
        <v>29</v>
      </c>
      <c r="G130" s="5">
        <f>COUNTIFS('NBA Games 2025'!$N$2:$N$1232,G$2,'NBA Games 2025'!$A$2:$A$1232,"&lt;="&amp;$A130)</f>
        <v>25</v>
      </c>
      <c r="H130" s="5">
        <f>COUNTIFS('NBA Games 2025'!$N$2:$N$1232,H$2,'NBA Games 2025'!$A$2:$A$1232,"&lt;="&amp;$A130)</f>
        <v>35</v>
      </c>
      <c r="I130" s="5">
        <f>COUNTIFS('NBA Games 2025'!$N$2:$N$1232,I$2,'NBA Games 2025'!$A$2:$A$1232,"&lt;="&amp;$A130)</f>
        <v>45</v>
      </c>
      <c r="J130" s="5">
        <f>COUNTIFS('NBA Games 2025'!$N$2:$N$1232,J$2,'NBA Games 2025'!$A$2:$A$1232,"&lt;="&amp;$A130)</f>
        <v>40</v>
      </c>
      <c r="K130" s="5">
        <f>COUNTIFS('NBA Games 2025'!$N$2:$N$1232,K$2,'NBA Games 2025'!$A$2:$A$1232,"&lt;="&amp;$A130)</f>
        <v>33</v>
      </c>
      <c r="L130" s="5">
        <f>COUNTIFS('NBA Games 2025'!$N$2:$N$1232,L$2,'NBA Games 2025'!$A$2:$A$1232,"&lt;="&amp;$A130)</f>
        <v>37</v>
      </c>
      <c r="M130" s="5">
        <f>COUNTIFS('NBA Games 2025'!$N$2:$N$1232,M$2,'NBA Games 2025'!$A$2:$A$1232,"&lt;="&amp;$A130)</f>
        <v>35</v>
      </c>
      <c r="N130" s="5">
        <f>COUNTIFS('NBA Games 2025'!$N$2:$N$1232,N$2,'NBA Games 2025'!$A$2:$A$1232,"&lt;="&amp;$A130)</f>
        <v>36</v>
      </c>
      <c r="O130" s="5">
        <f>COUNTIFS('NBA Games 2025'!$N$2:$N$1232,O$2,'NBA Games 2025'!$A$2:$A$1232,"&lt;="&amp;$A130)</f>
        <v>38</v>
      </c>
      <c r="P130" s="5">
        <f>COUNTIFS('NBA Games 2025'!$N$2:$N$1232,P$2,'NBA Games 2025'!$A$2:$A$1232,"&lt;="&amp;$A130)</f>
        <v>32</v>
      </c>
      <c r="Q130" s="5">
        <f>COUNTIFS('NBA Games 2025'!$N$2:$N$1232,Q$2,'NBA Games 2025'!$A$2:$A$1232,"&lt;="&amp;$A130)</f>
        <v>26</v>
      </c>
      <c r="R130" s="5">
        <f>COUNTIFS('NBA Games 2025'!$N$2:$N$1232,R$2,'NBA Games 2025'!$A$2:$A$1232,"&lt;="&amp;$A130)</f>
        <v>35</v>
      </c>
      <c r="S130" s="5">
        <f>COUNTIFS('NBA Games 2025'!$N$2:$N$1232,S$2,'NBA Games 2025'!$A$2:$A$1232,"&lt;="&amp;$A130)</f>
        <v>29</v>
      </c>
      <c r="T130" s="5">
        <f>COUNTIFS('NBA Games 2025'!$N$2:$N$1232,T$2,'NBA Games 2025'!$A$2:$A$1232,"&lt;="&amp;$A130)</f>
        <v>40</v>
      </c>
      <c r="U130" s="5">
        <f>COUNTIFS('NBA Games 2025'!$N$2:$N$1232,U$2,'NBA Games 2025'!$A$2:$A$1232,"&lt;="&amp;$A130)</f>
        <v>34</v>
      </c>
      <c r="V130" s="5">
        <f>COUNTIFS('NBA Games 2025'!$N$2:$N$1232,V$2,'NBA Games 2025'!$A$2:$A$1232,"&lt;="&amp;$A130)</f>
        <v>15</v>
      </c>
      <c r="W130" s="5">
        <f>COUNTIFS('NBA Games 2025'!$N$2:$N$1232,W$2,'NBA Games 2025'!$A$2:$A$1232,"&lt;="&amp;$A130)</f>
        <v>21</v>
      </c>
      <c r="X130" s="5">
        <f>COUNTIFS('NBA Games 2025'!$N$2:$N$1232,X$2,'NBA Games 2025'!$A$2:$A$1232,"&lt;="&amp;$A130)</f>
        <v>28</v>
      </c>
      <c r="Y130" s="5">
        <f>COUNTIFS('NBA Games 2025'!$N$2:$N$1232,Y$2,'NBA Games 2025'!$A$2:$A$1232,"&lt;="&amp;$A130)</f>
        <v>29</v>
      </c>
      <c r="Z130" s="5">
        <f>COUNTIFS('NBA Games 2025'!$N$2:$N$1232,Z$2,'NBA Games 2025'!$A$2:$A$1232,"&lt;="&amp;$A130)</f>
        <v>17</v>
      </c>
      <c r="AA130" s="5">
        <f>COUNTIFS('NBA Games 2025'!$N$2:$N$1232,AA$2,'NBA Games 2025'!$A$2:$A$1232,"&lt;="&amp;$A130)</f>
        <v>21</v>
      </c>
      <c r="AB130" s="5">
        <f>COUNTIFS('NBA Games 2025'!$N$2:$N$1232,AB$2,'NBA Games 2025'!$A$2:$A$1232,"&lt;="&amp;$A130)</f>
        <v>12</v>
      </c>
      <c r="AC130" s="5">
        <f>COUNTIFS('NBA Games 2025'!$N$2:$N$1232,AC$2,'NBA Games 2025'!$A$2:$A$1232,"&lt;="&amp;$A130)</f>
        <v>29</v>
      </c>
      <c r="AD130" s="5">
        <f>COUNTIFS('NBA Games 2025'!$N$2:$N$1232,AD$2,'NBA Games 2025'!$A$2:$A$1232,"&lt;="&amp;$A130)</f>
        <v>14</v>
      </c>
      <c r="AE130" s="5">
        <f>COUNTIFS('NBA Games 2025'!$N$2:$N$1232,AE$2,'NBA Games 2025'!$A$2:$A$1232,"&lt;="&amp;$A130)</f>
        <v>21</v>
      </c>
    </row>
    <row r="131" spans="1:31" x14ac:dyDescent="0.35">
      <c r="A131" s="7">
        <v>45724</v>
      </c>
      <c r="B131" s="5">
        <f>COUNTIFS('NBA Games 2025'!$N$2:$N$1232,B$2,'NBA Games 2025'!$A$2:$A$1232,"&lt;="&amp;$A131)</f>
        <v>53</v>
      </c>
      <c r="C131" s="5">
        <f>COUNTIFS('NBA Games 2025'!$N$2:$N$1232,C$2,'NBA Games 2025'!$A$2:$A$1232,"&lt;="&amp;$A131)</f>
        <v>39</v>
      </c>
      <c r="D131" s="5">
        <f>COUNTIFS('NBA Games 2025'!$N$2:$N$1232,D$2,'NBA Games 2025'!$A$2:$A$1232,"&lt;="&amp;$A131)</f>
        <v>41</v>
      </c>
      <c r="E131" s="5">
        <f>COUNTIFS('NBA Games 2025'!$N$2:$N$1232,E$2,'NBA Games 2025'!$A$2:$A$1232,"&lt;="&amp;$A131)</f>
        <v>52</v>
      </c>
      <c r="F131" s="5">
        <f>COUNTIFS('NBA Games 2025'!$N$2:$N$1232,F$2,'NBA Games 2025'!$A$2:$A$1232,"&lt;="&amp;$A131)</f>
        <v>30</v>
      </c>
      <c r="G131" s="5">
        <f>COUNTIFS('NBA Games 2025'!$N$2:$N$1232,G$2,'NBA Games 2025'!$A$2:$A$1232,"&lt;="&amp;$A131)</f>
        <v>26</v>
      </c>
      <c r="H131" s="5">
        <f>COUNTIFS('NBA Games 2025'!$N$2:$N$1232,H$2,'NBA Games 2025'!$A$2:$A$1232,"&lt;="&amp;$A131)</f>
        <v>35</v>
      </c>
      <c r="I131" s="5">
        <f>COUNTIFS('NBA Games 2025'!$N$2:$N$1232,I$2,'NBA Games 2025'!$A$2:$A$1232,"&lt;="&amp;$A131)</f>
        <v>46</v>
      </c>
      <c r="J131" s="5">
        <f>COUNTIFS('NBA Games 2025'!$N$2:$N$1232,J$2,'NBA Games 2025'!$A$2:$A$1232,"&lt;="&amp;$A131)</f>
        <v>40</v>
      </c>
      <c r="K131" s="5">
        <f>COUNTIFS('NBA Games 2025'!$N$2:$N$1232,K$2,'NBA Games 2025'!$A$2:$A$1232,"&lt;="&amp;$A131)</f>
        <v>33</v>
      </c>
      <c r="L131" s="5">
        <f>COUNTIFS('NBA Games 2025'!$N$2:$N$1232,L$2,'NBA Games 2025'!$A$2:$A$1232,"&lt;="&amp;$A131)</f>
        <v>37</v>
      </c>
      <c r="M131" s="5">
        <f>COUNTIFS('NBA Games 2025'!$N$2:$N$1232,M$2,'NBA Games 2025'!$A$2:$A$1232,"&lt;="&amp;$A131)</f>
        <v>35</v>
      </c>
      <c r="N131" s="5">
        <f>COUNTIFS('NBA Games 2025'!$N$2:$N$1232,N$2,'NBA Games 2025'!$A$2:$A$1232,"&lt;="&amp;$A131)</f>
        <v>36</v>
      </c>
      <c r="O131" s="5">
        <f>COUNTIFS('NBA Games 2025'!$N$2:$N$1232,O$2,'NBA Games 2025'!$A$2:$A$1232,"&lt;="&amp;$A131)</f>
        <v>39</v>
      </c>
      <c r="P131" s="5">
        <f>COUNTIFS('NBA Games 2025'!$N$2:$N$1232,P$2,'NBA Games 2025'!$A$2:$A$1232,"&lt;="&amp;$A131)</f>
        <v>32</v>
      </c>
      <c r="Q131" s="5">
        <f>COUNTIFS('NBA Games 2025'!$N$2:$N$1232,Q$2,'NBA Games 2025'!$A$2:$A$1232,"&lt;="&amp;$A131)</f>
        <v>26</v>
      </c>
      <c r="R131" s="5">
        <f>COUNTIFS('NBA Games 2025'!$N$2:$N$1232,R$2,'NBA Games 2025'!$A$2:$A$1232,"&lt;="&amp;$A131)</f>
        <v>36</v>
      </c>
      <c r="S131" s="5">
        <f>COUNTIFS('NBA Games 2025'!$N$2:$N$1232,S$2,'NBA Games 2025'!$A$2:$A$1232,"&lt;="&amp;$A131)</f>
        <v>29</v>
      </c>
      <c r="T131" s="5">
        <f>COUNTIFS('NBA Games 2025'!$N$2:$N$1232,T$2,'NBA Games 2025'!$A$2:$A$1232,"&lt;="&amp;$A131)</f>
        <v>40</v>
      </c>
      <c r="U131" s="5">
        <f>COUNTIFS('NBA Games 2025'!$N$2:$N$1232,U$2,'NBA Games 2025'!$A$2:$A$1232,"&lt;="&amp;$A131)</f>
        <v>34</v>
      </c>
      <c r="V131" s="5">
        <f>COUNTIFS('NBA Games 2025'!$N$2:$N$1232,V$2,'NBA Games 2025'!$A$2:$A$1232,"&lt;="&amp;$A131)</f>
        <v>15</v>
      </c>
      <c r="W131" s="5">
        <f>COUNTIFS('NBA Games 2025'!$N$2:$N$1232,W$2,'NBA Games 2025'!$A$2:$A$1232,"&lt;="&amp;$A131)</f>
        <v>21</v>
      </c>
      <c r="X131" s="5">
        <f>COUNTIFS('NBA Games 2025'!$N$2:$N$1232,X$2,'NBA Games 2025'!$A$2:$A$1232,"&lt;="&amp;$A131)</f>
        <v>28</v>
      </c>
      <c r="Y131" s="5">
        <f>COUNTIFS('NBA Games 2025'!$N$2:$N$1232,Y$2,'NBA Games 2025'!$A$2:$A$1232,"&lt;="&amp;$A131)</f>
        <v>29</v>
      </c>
      <c r="Z131" s="5">
        <f>COUNTIFS('NBA Games 2025'!$N$2:$N$1232,Z$2,'NBA Games 2025'!$A$2:$A$1232,"&lt;="&amp;$A131)</f>
        <v>17</v>
      </c>
      <c r="AA131" s="5">
        <f>COUNTIFS('NBA Games 2025'!$N$2:$N$1232,AA$2,'NBA Games 2025'!$A$2:$A$1232,"&lt;="&amp;$A131)</f>
        <v>21</v>
      </c>
      <c r="AB131" s="5">
        <f>COUNTIFS('NBA Games 2025'!$N$2:$N$1232,AB$2,'NBA Games 2025'!$A$2:$A$1232,"&lt;="&amp;$A131)</f>
        <v>13</v>
      </c>
      <c r="AC131" s="5">
        <f>COUNTIFS('NBA Games 2025'!$N$2:$N$1232,AC$2,'NBA Games 2025'!$A$2:$A$1232,"&lt;="&amp;$A131)</f>
        <v>30</v>
      </c>
      <c r="AD131" s="5">
        <f>COUNTIFS('NBA Games 2025'!$N$2:$N$1232,AD$2,'NBA Games 2025'!$A$2:$A$1232,"&lt;="&amp;$A131)</f>
        <v>15</v>
      </c>
      <c r="AE131" s="5">
        <f>COUNTIFS('NBA Games 2025'!$N$2:$N$1232,AE$2,'NBA Games 2025'!$A$2:$A$1232,"&lt;="&amp;$A131)</f>
        <v>21</v>
      </c>
    </row>
    <row r="132" spans="1:31" x14ac:dyDescent="0.35">
      <c r="A132" s="7">
        <v>45725</v>
      </c>
      <c r="B132" s="5">
        <f>COUNTIFS('NBA Games 2025'!$N$2:$N$1232,B$2,'NBA Games 2025'!$A$2:$A$1232,"&lt;="&amp;$A132)</f>
        <v>54</v>
      </c>
      <c r="C132" s="5">
        <f>COUNTIFS('NBA Games 2025'!$N$2:$N$1232,C$2,'NBA Games 2025'!$A$2:$A$1232,"&lt;="&amp;$A132)</f>
        <v>40</v>
      </c>
      <c r="D132" s="5">
        <f>COUNTIFS('NBA Games 2025'!$N$2:$N$1232,D$2,'NBA Games 2025'!$A$2:$A$1232,"&lt;="&amp;$A132)</f>
        <v>41</v>
      </c>
      <c r="E132" s="5">
        <f>COUNTIFS('NBA Games 2025'!$N$2:$N$1232,E$2,'NBA Games 2025'!$A$2:$A$1232,"&lt;="&amp;$A132)</f>
        <v>53</v>
      </c>
      <c r="F132" s="5">
        <f>COUNTIFS('NBA Games 2025'!$N$2:$N$1232,F$2,'NBA Games 2025'!$A$2:$A$1232,"&lt;="&amp;$A132)</f>
        <v>30</v>
      </c>
      <c r="G132" s="5">
        <f>COUNTIFS('NBA Games 2025'!$N$2:$N$1232,G$2,'NBA Games 2025'!$A$2:$A$1232,"&lt;="&amp;$A132)</f>
        <v>26</v>
      </c>
      <c r="H132" s="5">
        <f>COUNTIFS('NBA Games 2025'!$N$2:$N$1232,H$2,'NBA Games 2025'!$A$2:$A$1232,"&lt;="&amp;$A132)</f>
        <v>35</v>
      </c>
      <c r="I132" s="5">
        <f>COUNTIFS('NBA Games 2025'!$N$2:$N$1232,I$2,'NBA Games 2025'!$A$2:$A$1232,"&lt;="&amp;$A132)</f>
        <v>46</v>
      </c>
      <c r="J132" s="5">
        <f>COUNTIFS('NBA Games 2025'!$N$2:$N$1232,J$2,'NBA Games 2025'!$A$2:$A$1232,"&lt;="&amp;$A132)</f>
        <v>40</v>
      </c>
      <c r="K132" s="5">
        <f>COUNTIFS('NBA Games 2025'!$N$2:$N$1232,K$2,'NBA Games 2025'!$A$2:$A$1232,"&lt;="&amp;$A132)</f>
        <v>33</v>
      </c>
      <c r="L132" s="5">
        <f>COUNTIFS('NBA Games 2025'!$N$2:$N$1232,L$2,'NBA Games 2025'!$A$2:$A$1232,"&lt;="&amp;$A132)</f>
        <v>37</v>
      </c>
      <c r="M132" s="5">
        <f>COUNTIFS('NBA Games 2025'!$N$2:$N$1232,M$2,'NBA Games 2025'!$A$2:$A$1232,"&lt;="&amp;$A132)</f>
        <v>36</v>
      </c>
      <c r="N132" s="5">
        <f>COUNTIFS('NBA Games 2025'!$N$2:$N$1232,N$2,'NBA Games 2025'!$A$2:$A$1232,"&lt;="&amp;$A132)</f>
        <v>37</v>
      </c>
      <c r="O132" s="5">
        <f>COUNTIFS('NBA Games 2025'!$N$2:$N$1232,O$2,'NBA Games 2025'!$A$2:$A$1232,"&lt;="&amp;$A132)</f>
        <v>39</v>
      </c>
      <c r="P132" s="5">
        <f>COUNTIFS('NBA Games 2025'!$N$2:$N$1232,P$2,'NBA Games 2025'!$A$2:$A$1232,"&lt;="&amp;$A132)</f>
        <v>32</v>
      </c>
      <c r="Q132" s="5">
        <f>COUNTIFS('NBA Games 2025'!$N$2:$N$1232,Q$2,'NBA Games 2025'!$A$2:$A$1232,"&lt;="&amp;$A132)</f>
        <v>26</v>
      </c>
      <c r="R132" s="5">
        <f>COUNTIFS('NBA Games 2025'!$N$2:$N$1232,R$2,'NBA Games 2025'!$A$2:$A$1232,"&lt;="&amp;$A132)</f>
        <v>36</v>
      </c>
      <c r="S132" s="5">
        <f>COUNTIFS('NBA Games 2025'!$N$2:$N$1232,S$2,'NBA Games 2025'!$A$2:$A$1232,"&lt;="&amp;$A132)</f>
        <v>30</v>
      </c>
      <c r="T132" s="5">
        <f>COUNTIFS('NBA Games 2025'!$N$2:$N$1232,T$2,'NBA Games 2025'!$A$2:$A$1232,"&lt;="&amp;$A132)</f>
        <v>40</v>
      </c>
      <c r="U132" s="5">
        <f>COUNTIFS('NBA Games 2025'!$N$2:$N$1232,U$2,'NBA Games 2025'!$A$2:$A$1232,"&lt;="&amp;$A132)</f>
        <v>35</v>
      </c>
      <c r="V132" s="5">
        <f>COUNTIFS('NBA Games 2025'!$N$2:$N$1232,V$2,'NBA Games 2025'!$A$2:$A$1232,"&lt;="&amp;$A132)</f>
        <v>15</v>
      </c>
      <c r="W132" s="5">
        <f>COUNTIFS('NBA Games 2025'!$N$2:$N$1232,W$2,'NBA Games 2025'!$A$2:$A$1232,"&lt;="&amp;$A132)</f>
        <v>21</v>
      </c>
      <c r="X132" s="5">
        <f>COUNTIFS('NBA Games 2025'!$N$2:$N$1232,X$2,'NBA Games 2025'!$A$2:$A$1232,"&lt;="&amp;$A132)</f>
        <v>28</v>
      </c>
      <c r="Y132" s="5">
        <f>COUNTIFS('NBA Games 2025'!$N$2:$N$1232,Y$2,'NBA Games 2025'!$A$2:$A$1232,"&lt;="&amp;$A132)</f>
        <v>29</v>
      </c>
      <c r="Z132" s="5">
        <f>COUNTIFS('NBA Games 2025'!$N$2:$N$1232,Z$2,'NBA Games 2025'!$A$2:$A$1232,"&lt;="&amp;$A132)</f>
        <v>17</v>
      </c>
      <c r="AA132" s="5">
        <f>COUNTIFS('NBA Games 2025'!$N$2:$N$1232,AA$2,'NBA Games 2025'!$A$2:$A$1232,"&lt;="&amp;$A132)</f>
        <v>22</v>
      </c>
      <c r="AB132" s="5">
        <f>COUNTIFS('NBA Games 2025'!$N$2:$N$1232,AB$2,'NBA Games 2025'!$A$2:$A$1232,"&lt;="&amp;$A132)</f>
        <v>13</v>
      </c>
      <c r="AC132" s="5">
        <f>COUNTIFS('NBA Games 2025'!$N$2:$N$1232,AC$2,'NBA Games 2025'!$A$2:$A$1232,"&lt;="&amp;$A132)</f>
        <v>30</v>
      </c>
      <c r="AD132" s="5">
        <f>COUNTIFS('NBA Games 2025'!$N$2:$N$1232,AD$2,'NBA Games 2025'!$A$2:$A$1232,"&lt;="&amp;$A132)</f>
        <v>15</v>
      </c>
      <c r="AE132" s="5">
        <f>COUNTIFS('NBA Games 2025'!$N$2:$N$1232,AE$2,'NBA Games 2025'!$A$2:$A$1232,"&lt;="&amp;$A132)</f>
        <v>21</v>
      </c>
    </row>
    <row r="133" spans="1:31" x14ac:dyDescent="0.35">
      <c r="A133" s="7">
        <v>45726</v>
      </c>
      <c r="B133" s="5">
        <f>COUNTIFS('NBA Games 2025'!$N$2:$N$1232,B$2,'NBA Games 2025'!$A$2:$A$1232,"&lt;="&amp;$A133)</f>
        <v>54</v>
      </c>
      <c r="C133" s="5">
        <f>COUNTIFS('NBA Games 2025'!$N$2:$N$1232,C$2,'NBA Games 2025'!$A$2:$A$1232,"&lt;="&amp;$A133)</f>
        <v>41</v>
      </c>
      <c r="D133" s="5">
        <f>COUNTIFS('NBA Games 2025'!$N$2:$N$1232,D$2,'NBA Games 2025'!$A$2:$A$1232,"&lt;="&amp;$A133)</f>
        <v>42</v>
      </c>
      <c r="E133" s="5">
        <f>COUNTIFS('NBA Games 2025'!$N$2:$N$1232,E$2,'NBA Games 2025'!$A$2:$A$1232,"&lt;="&amp;$A133)</f>
        <v>53</v>
      </c>
      <c r="F133" s="5">
        <f>COUNTIFS('NBA Games 2025'!$N$2:$N$1232,F$2,'NBA Games 2025'!$A$2:$A$1232,"&lt;="&amp;$A133)</f>
        <v>31</v>
      </c>
      <c r="G133" s="5">
        <f>COUNTIFS('NBA Games 2025'!$N$2:$N$1232,G$2,'NBA Games 2025'!$A$2:$A$1232,"&lt;="&amp;$A133)</f>
        <v>27</v>
      </c>
      <c r="H133" s="5">
        <f>COUNTIFS('NBA Games 2025'!$N$2:$N$1232,H$2,'NBA Games 2025'!$A$2:$A$1232,"&lt;="&amp;$A133)</f>
        <v>35</v>
      </c>
      <c r="I133" s="5">
        <f>COUNTIFS('NBA Games 2025'!$N$2:$N$1232,I$2,'NBA Games 2025'!$A$2:$A$1232,"&lt;="&amp;$A133)</f>
        <v>47</v>
      </c>
      <c r="J133" s="5">
        <f>COUNTIFS('NBA Games 2025'!$N$2:$N$1232,J$2,'NBA Games 2025'!$A$2:$A$1232,"&lt;="&amp;$A133)</f>
        <v>41</v>
      </c>
      <c r="K133" s="5">
        <f>COUNTIFS('NBA Games 2025'!$N$2:$N$1232,K$2,'NBA Games 2025'!$A$2:$A$1232,"&lt;="&amp;$A133)</f>
        <v>33</v>
      </c>
      <c r="L133" s="5">
        <f>COUNTIFS('NBA Games 2025'!$N$2:$N$1232,L$2,'NBA Games 2025'!$A$2:$A$1232,"&lt;="&amp;$A133)</f>
        <v>37</v>
      </c>
      <c r="M133" s="5">
        <f>COUNTIFS('NBA Games 2025'!$N$2:$N$1232,M$2,'NBA Games 2025'!$A$2:$A$1232,"&lt;="&amp;$A133)</f>
        <v>36</v>
      </c>
      <c r="N133" s="5">
        <f>COUNTIFS('NBA Games 2025'!$N$2:$N$1232,N$2,'NBA Games 2025'!$A$2:$A$1232,"&lt;="&amp;$A133)</f>
        <v>37</v>
      </c>
      <c r="O133" s="5">
        <f>COUNTIFS('NBA Games 2025'!$N$2:$N$1232,O$2,'NBA Games 2025'!$A$2:$A$1232,"&lt;="&amp;$A133)</f>
        <v>40</v>
      </c>
      <c r="P133" s="5">
        <f>COUNTIFS('NBA Games 2025'!$N$2:$N$1232,P$2,'NBA Games 2025'!$A$2:$A$1232,"&lt;="&amp;$A133)</f>
        <v>33</v>
      </c>
      <c r="Q133" s="5">
        <f>COUNTIFS('NBA Games 2025'!$N$2:$N$1232,Q$2,'NBA Games 2025'!$A$2:$A$1232,"&lt;="&amp;$A133)</f>
        <v>26</v>
      </c>
      <c r="R133" s="5">
        <f>COUNTIFS('NBA Games 2025'!$N$2:$N$1232,R$2,'NBA Games 2025'!$A$2:$A$1232,"&lt;="&amp;$A133)</f>
        <v>37</v>
      </c>
      <c r="S133" s="5">
        <f>COUNTIFS('NBA Games 2025'!$N$2:$N$1232,S$2,'NBA Games 2025'!$A$2:$A$1232,"&lt;="&amp;$A133)</f>
        <v>30</v>
      </c>
      <c r="T133" s="5">
        <f>COUNTIFS('NBA Games 2025'!$N$2:$N$1232,T$2,'NBA Games 2025'!$A$2:$A$1232,"&lt;="&amp;$A133)</f>
        <v>40</v>
      </c>
      <c r="U133" s="5">
        <f>COUNTIFS('NBA Games 2025'!$N$2:$N$1232,U$2,'NBA Games 2025'!$A$2:$A$1232,"&lt;="&amp;$A133)</f>
        <v>35</v>
      </c>
      <c r="V133" s="5">
        <f>COUNTIFS('NBA Games 2025'!$N$2:$N$1232,V$2,'NBA Games 2025'!$A$2:$A$1232,"&lt;="&amp;$A133)</f>
        <v>15</v>
      </c>
      <c r="W133" s="5">
        <f>COUNTIFS('NBA Games 2025'!$N$2:$N$1232,W$2,'NBA Games 2025'!$A$2:$A$1232,"&lt;="&amp;$A133)</f>
        <v>22</v>
      </c>
      <c r="X133" s="5">
        <f>COUNTIFS('NBA Games 2025'!$N$2:$N$1232,X$2,'NBA Games 2025'!$A$2:$A$1232,"&lt;="&amp;$A133)</f>
        <v>28</v>
      </c>
      <c r="Y133" s="5">
        <f>COUNTIFS('NBA Games 2025'!$N$2:$N$1232,Y$2,'NBA Games 2025'!$A$2:$A$1232,"&lt;="&amp;$A133)</f>
        <v>29</v>
      </c>
      <c r="Z133" s="5">
        <f>COUNTIFS('NBA Games 2025'!$N$2:$N$1232,Z$2,'NBA Games 2025'!$A$2:$A$1232,"&lt;="&amp;$A133)</f>
        <v>17</v>
      </c>
      <c r="AA133" s="5">
        <f>COUNTIFS('NBA Games 2025'!$N$2:$N$1232,AA$2,'NBA Games 2025'!$A$2:$A$1232,"&lt;="&amp;$A133)</f>
        <v>22</v>
      </c>
      <c r="AB133" s="5">
        <f>COUNTIFS('NBA Games 2025'!$N$2:$N$1232,AB$2,'NBA Games 2025'!$A$2:$A$1232,"&lt;="&amp;$A133)</f>
        <v>13</v>
      </c>
      <c r="AC133" s="5">
        <f>COUNTIFS('NBA Games 2025'!$N$2:$N$1232,AC$2,'NBA Games 2025'!$A$2:$A$1232,"&lt;="&amp;$A133)</f>
        <v>30</v>
      </c>
      <c r="AD133" s="5">
        <f>COUNTIFS('NBA Games 2025'!$N$2:$N$1232,AD$2,'NBA Games 2025'!$A$2:$A$1232,"&lt;="&amp;$A133)</f>
        <v>16</v>
      </c>
      <c r="AE133" s="5">
        <f>COUNTIFS('NBA Games 2025'!$N$2:$N$1232,AE$2,'NBA Games 2025'!$A$2:$A$1232,"&lt;="&amp;$A133)</f>
        <v>22</v>
      </c>
    </row>
    <row r="134" spans="1:31" x14ac:dyDescent="0.35">
      <c r="A134" s="7">
        <v>45727</v>
      </c>
      <c r="B134" s="5">
        <f>COUNTIFS('NBA Games 2025'!$N$2:$N$1232,B$2,'NBA Games 2025'!$A$2:$A$1232,"&lt;="&amp;$A134)</f>
        <v>55</v>
      </c>
      <c r="C134" s="5">
        <f>COUNTIFS('NBA Games 2025'!$N$2:$N$1232,C$2,'NBA Games 2025'!$A$2:$A$1232,"&lt;="&amp;$A134)</f>
        <v>41</v>
      </c>
      <c r="D134" s="5">
        <f>COUNTIFS('NBA Games 2025'!$N$2:$N$1232,D$2,'NBA Games 2025'!$A$2:$A$1232,"&lt;="&amp;$A134)</f>
        <v>42</v>
      </c>
      <c r="E134" s="5">
        <f>COUNTIFS('NBA Games 2025'!$N$2:$N$1232,E$2,'NBA Games 2025'!$A$2:$A$1232,"&lt;="&amp;$A134)</f>
        <v>53</v>
      </c>
      <c r="F134" s="5">
        <f>COUNTIFS('NBA Games 2025'!$N$2:$N$1232,F$2,'NBA Games 2025'!$A$2:$A$1232,"&lt;="&amp;$A134)</f>
        <v>31</v>
      </c>
      <c r="G134" s="5">
        <f>COUNTIFS('NBA Games 2025'!$N$2:$N$1232,G$2,'NBA Games 2025'!$A$2:$A$1232,"&lt;="&amp;$A134)</f>
        <v>27</v>
      </c>
      <c r="H134" s="5">
        <f>COUNTIFS('NBA Games 2025'!$N$2:$N$1232,H$2,'NBA Games 2025'!$A$2:$A$1232,"&lt;="&amp;$A134)</f>
        <v>36</v>
      </c>
      <c r="I134" s="5">
        <f>COUNTIFS('NBA Games 2025'!$N$2:$N$1232,I$2,'NBA Games 2025'!$A$2:$A$1232,"&lt;="&amp;$A134)</f>
        <v>47</v>
      </c>
      <c r="J134" s="5">
        <f>COUNTIFS('NBA Games 2025'!$N$2:$N$1232,J$2,'NBA Games 2025'!$A$2:$A$1232,"&lt;="&amp;$A134)</f>
        <v>41</v>
      </c>
      <c r="K134" s="5">
        <f>COUNTIFS('NBA Games 2025'!$N$2:$N$1232,K$2,'NBA Games 2025'!$A$2:$A$1232,"&lt;="&amp;$A134)</f>
        <v>33</v>
      </c>
      <c r="L134" s="5">
        <f>COUNTIFS('NBA Games 2025'!$N$2:$N$1232,L$2,'NBA Games 2025'!$A$2:$A$1232,"&lt;="&amp;$A134)</f>
        <v>37</v>
      </c>
      <c r="M134" s="5">
        <f>COUNTIFS('NBA Games 2025'!$N$2:$N$1232,M$2,'NBA Games 2025'!$A$2:$A$1232,"&lt;="&amp;$A134)</f>
        <v>37</v>
      </c>
      <c r="N134" s="5">
        <f>COUNTIFS('NBA Games 2025'!$N$2:$N$1232,N$2,'NBA Games 2025'!$A$2:$A$1232,"&lt;="&amp;$A134)</f>
        <v>37</v>
      </c>
      <c r="O134" s="5">
        <f>COUNTIFS('NBA Games 2025'!$N$2:$N$1232,O$2,'NBA Games 2025'!$A$2:$A$1232,"&lt;="&amp;$A134)</f>
        <v>40</v>
      </c>
      <c r="P134" s="5">
        <f>COUNTIFS('NBA Games 2025'!$N$2:$N$1232,P$2,'NBA Games 2025'!$A$2:$A$1232,"&lt;="&amp;$A134)</f>
        <v>33</v>
      </c>
      <c r="Q134" s="5">
        <f>COUNTIFS('NBA Games 2025'!$N$2:$N$1232,Q$2,'NBA Games 2025'!$A$2:$A$1232,"&lt;="&amp;$A134)</f>
        <v>26</v>
      </c>
      <c r="R134" s="5">
        <f>COUNTIFS('NBA Games 2025'!$N$2:$N$1232,R$2,'NBA Games 2025'!$A$2:$A$1232,"&lt;="&amp;$A134)</f>
        <v>37</v>
      </c>
      <c r="S134" s="5">
        <f>COUNTIFS('NBA Games 2025'!$N$2:$N$1232,S$2,'NBA Games 2025'!$A$2:$A$1232,"&lt;="&amp;$A134)</f>
        <v>30</v>
      </c>
      <c r="T134" s="5">
        <f>COUNTIFS('NBA Games 2025'!$N$2:$N$1232,T$2,'NBA Games 2025'!$A$2:$A$1232,"&lt;="&amp;$A134)</f>
        <v>40</v>
      </c>
      <c r="U134" s="5">
        <f>COUNTIFS('NBA Games 2025'!$N$2:$N$1232,U$2,'NBA Games 2025'!$A$2:$A$1232,"&lt;="&amp;$A134)</f>
        <v>35</v>
      </c>
      <c r="V134" s="5">
        <f>COUNTIFS('NBA Games 2025'!$N$2:$N$1232,V$2,'NBA Games 2025'!$A$2:$A$1232,"&lt;="&amp;$A134)</f>
        <v>15</v>
      </c>
      <c r="W134" s="5">
        <f>COUNTIFS('NBA Games 2025'!$N$2:$N$1232,W$2,'NBA Games 2025'!$A$2:$A$1232,"&lt;="&amp;$A134)</f>
        <v>22</v>
      </c>
      <c r="X134" s="5">
        <f>COUNTIFS('NBA Games 2025'!$N$2:$N$1232,X$2,'NBA Games 2025'!$A$2:$A$1232,"&lt;="&amp;$A134)</f>
        <v>28</v>
      </c>
      <c r="Y134" s="5">
        <f>COUNTIFS('NBA Games 2025'!$N$2:$N$1232,Y$2,'NBA Games 2025'!$A$2:$A$1232,"&lt;="&amp;$A134)</f>
        <v>29</v>
      </c>
      <c r="Z134" s="5">
        <f>COUNTIFS('NBA Games 2025'!$N$2:$N$1232,Z$2,'NBA Games 2025'!$A$2:$A$1232,"&lt;="&amp;$A134)</f>
        <v>18</v>
      </c>
      <c r="AA134" s="5">
        <f>COUNTIFS('NBA Games 2025'!$N$2:$N$1232,AA$2,'NBA Games 2025'!$A$2:$A$1232,"&lt;="&amp;$A134)</f>
        <v>22</v>
      </c>
      <c r="AB134" s="5">
        <f>COUNTIFS('NBA Games 2025'!$N$2:$N$1232,AB$2,'NBA Games 2025'!$A$2:$A$1232,"&lt;="&amp;$A134)</f>
        <v>13</v>
      </c>
      <c r="AC134" s="5">
        <f>COUNTIFS('NBA Games 2025'!$N$2:$N$1232,AC$2,'NBA Games 2025'!$A$2:$A$1232,"&lt;="&amp;$A134)</f>
        <v>30</v>
      </c>
      <c r="AD134" s="5">
        <f>COUNTIFS('NBA Games 2025'!$N$2:$N$1232,AD$2,'NBA Games 2025'!$A$2:$A$1232,"&lt;="&amp;$A134)</f>
        <v>16</v>
      </c>
      <c r="AE134" s="5">
        <f>COUNTIFS('NBA Games 2025'!$N$2:$N$1232,AE$2,'NBA Games 2025'!$A$2:$A$1232,"&lt;="&amp;$A134)</f>
        <v>22</v>
      </c>
    </row>
    <row r="135" spans="1:31" x14ac:dyDescent="0.35">
      <c r="A135" s="7">
        <v>45728</v>
      </c>
      <c r="B135" s="5">
        <f>COUNTIFS('NBA Games 2025'!$N$2:$N$1232,B$2,'NBA Games 2025'!$A$2:$A$1232,"&lt;="&amp;$A135)</f>
        <v>55</v>
      </c>
      <c r="C135" s="5">
        <f>COUNTIFS('NBA Games 2025'!$N$2:$N$1232,C$2,'NBA Games 2025'!$A$2:$A$1232,"&lt;="&amp;$A135)</f>
        <v>42</v>
      </c>
      <c r="D135" s="5">
        <f>COUNTIFS('NBA Games 2025'!$N$2:$N$1232,D$2,'NBA Games 2025'!$A$2:$A$1232,"&lt;="&amp;$A135)</f>
        <v>42</v>
      </c>
      <c r="E135" s="5">
        <f>COUNTIFS('NBA Games 2025'!$N$2:$N$1232,E$2,'NBA Games 2025'!$A$2:$A$1232,"&lt;="&amp;$A135)</f>
        <v>54</v>
      </c>
      <c r="F135" s="5">
        <f>COUNTIFS('NBA Games 2025'!$N$2:$N$1232,F$2,'NBA Games 2025'!$A$2:$A$1232,"&lt;="&amp;$A135)</f>
        <v>32</v>
      </c>
      <c r="G135" s="5">
        <f>COUNTIFS('NBA Games 2025'!$N$2:$N$1232,G$2,'NBA Games 2025'!$A$2:$A$1232,"&lt;="&amp;$A135)</f>
        <v>27</v>
      </c>
      <c r="H135" s="5">
        <f>COUNTIFS('NBA Games 2025'!$N$2:$N$1232,H$2,'NBA Games 2025'!$A$2:$A$1232,"&lt;="&amp;$A135)</f>
        <v>36</v>
      </c>
      <c r="I135" s="5">
        <f>COUNTIFS('NBA Games 2025'!$N$2:$N$1232,I$2,'NBA Games 2025'!$A$2:$A$1232,"&lt;="&amp;$A135)</f>
        <v>47</v>
      </c>
      <c r="J135" s="5">
        <f>COUNTIFS('NBA Games 2025'!$N$2:$N$1232,J$2,'NBA Games 2025'!$A$2:$A$1232,"&lt;="&amp;$A135)</f>
        <v>42</v>
      </c>
      <c r="K135" s="5">
        <f>COUNTIFS('NBA Games 2025'!$N$2:$N$1232,K$2,'NBA Games 2025'!$A$2:$A$1232,"&lt;="&amp;$A135)</f>
        <v>33</v>
      </c>
      <c r="L135" s="5">
        <f>COUNTIFS('NBA Games 2025'!$N$2:$N$1232,L$2,'NBA Games 2025'!$A$2:$A$1232,"&lt;="&amp;$A135)</f>
        <v>37</v>
      </c>
      <c r="M135" s="5">
        <f>COUNTIFS('NBA Games 2025'!$N$2:$N$1232,M$2,'NBA Games 2025'!$A$2:$A$1232,"&lt;="&amp;$A135)</f>
        <v>37</v>
      </c>
      <c r="N135" s="5">
        <f>COUNTIFS('NBA Games 2025'!$N$2:$N$1232,N$2,'NBA Games 2025'!$A$2:$A$1232,"&lt;="&amp;$A135)</f>
        <v>38</v>
      </c>
      <c r="O135" s="5">
        <f>COUNTIFS('NBA Games 2025'!$N$2:$N$1232,O$2,'NBA Games 2025'!$A$2:$A$1232,"&lt;="&amp;$A135)</f>
        <v>41</v>
      </c>
      <c r="P135" s="5">
        <f>COUNTIFS('NBA Games 2025'!$N$2:$N$1232,P$2,'NBA Games 2025'!$A$2:$A$1232,"&lt;="&amp;$A135)</f>
        <v>33</v>
      </c>
      <c r="Q135" s="5">
        <f>COUNTIFS('NBA Games 2025'!$N$2:$N$1232,Q$2,'NBA Games 2025'!$A$2:$A$1232,"&lt;="&amp;$A135)</f>
        <v>27</v>
      </c>
      <c r="R135" s="5">
        <f>COUNTIFS('NBA Games 2025'!$N$2:$N$1232,R$2,'NBA Games 2025'!$A$2:$A$1232,"&lt;="&amp;$A135)</f>
        <v>37</v>
      </c>
      <c r="S135" s="5">
        <f>COUNTIFS('NBA Games 2025'!$N$2:$N$1232,S$2,'NBA Games 2025'!$A$2:$A$1232,"&lt;="&amp;$A135)</f>
        <v>30</v>
      </c>
      <c r="T135" s="5">
        <f>COUNTIFS('NBA Games 2025'!$N$2:$N$1232,T$2,'NBA Games 2025'!$A$2:$A$1232,"&lt;="&amp;$A135)</f>
        <v>40</v>
      </c>
      <c r="U135" s="5">
        <f>COUNTIFS('NBA Games 2025'!$N$2:$N$1232,U$2,'NBA Games 2025'!$A$2:$A$1232,"&lt;="&amp;$A135)</f>
        <v>36</v>
      </c>
      <c r="V135" s="5">
        <f>COUNTIFS('NBA Games 2025'!$N$2:$N$1232,V$2,'NBA Games 2025'!$A$2:$A$1232,"&lt;="&amp;$A135)</f>
        <v>15</v>
      </c>
      <c r="W135" s="5">
        <f>COUNTIFS('NBA Games 2025'!$N$2:$N$1232,W$2,'NBA Games 2025'!$A$2:$A$1232,"&lt;="&amp;$A135)</f>
        <v>23</v>
      </c>
      <c r="X135" s="5">
        <f>COUNTIFS('NBA Games 2025'!$N$2:$N$1232,X$2,'NBA Games 2025'!$A$2:$A$1232,"&lt;="&amp;$A135)</f>
        <v>28</v>
      </c>
      <c r="Y135" s="5">
        <f>COUNTIFS('NBA Games 2025'!$N$2:$N$1232,Y$2,'NBA Games 2025'!$A$2:$A$1232,"&lt;="&amp;$A135)</f>
        <v>29</v>
      </c>
      <c r="Z135" s="5">
        <f>COUNTIFS('NBA Games 2025'!$N$2:$N$1232,Z$2,'NBA Games 2025'!$A$2:$A$1232,"&lt;="&amp;$A135)</f>
        <v>18</v>
      </c>
      <c r="AA135" s="5">
        <f>COUNTIFS('NBA Games 2025'!$N$2:$N$1232,AA$2,'NBA Games 2025'!$A$2:$A$1232,"&lt;="&amp;$A135)</f>
        <v>22</v>
      </c>
      <c r="AB135" s="5">
        <f>COUNTIFS('NBA Games 2025'!$N$2:$N$1232,AB$2,'NBA Games 2025'!$A$2:$A$1232,"&lt;="&amp;$A135)</f>
        <v>13</v>
      </c>
      <c r="AC135" s="5">
        <f>COUNTIFS('NBA Games 2025'!$N$2:$N$1232,AC$2,'NBA Games 2025'!$A$2:$A$1232,"&lt;="&amp;$A135)</f>
        <v>30</v>
      </c>
      <c r="AD135" s="5">
        <f>COUNTIFS('NBA Games 2025'!$N$2:$N$1232,AD$2,'NBA Games 2025'!$A$2:$A$1232,"&lt;="&amp;$A135)</f>
        <v>16</v>
      </c>
      <c r="AE135" s="5">
        <f>COUNTIFS('NBA Games 2025'!$N$2:$N$1232,AE$2,'NBA Games 2025'!$A$2:$A$1232,"&lt;="&amp;$A135)</f>
        <v>22</v>
      </c>
    </row>
    <row r="136" spans="1:31" x14ac:dyDescent="0.35">
      <c r="A136" s="7">
        <v>45729</v>
      </c>
      <c r="B136" s="5">
        <f>COUNTIFS('NBA Games 2025'!$N$2:$N$1232,B$2,'NBA Games 2025'!$A$2:$A$1232,"&lt;="&amp;$A136)</f>
        <v>55</v>
      </c>
      <c r="C136" s="5">
        <f>COUNTIFS('NBA Games 2025'!$N$2:$N$1232,C$2,'NBA Games 2025'!$A$2:$A$1232,"&lt;="&amp;$A136)</f>
        <v>42</v>
      </c>
      <c r="D136" s="5">
        <f>COUNTIFS('NBA Games 2025'!$N$2:$N$1232,D$2,'NBA Games 2025'!$A$2:$A$1232,"&lt;="&amp;$A136)</f>
        <v>42</v>
      </c>
      <c r="E136" s="5">
        <f>COUNTIFS('NBA Games 2025'!$N$2:$N$1232,E$2,'NBA Games 2025'!$A$2:$A$1232,"&lt;="&amp;$A136)</f>
        <v>54</v>
      </c>
      <c r="F136" s="5">
        <f>COUNTIFS('NBA Games 2025'!$N$2:$N$1232,F$2,'NBA Games 2025'!$A$2:$A$1232,"&lt;="&amp;$A136)</f>
        <v>32</v>
      </c>
      <c r="G136" s="5">
        <f>COUNTIFS('NBA Games 2025'!$N$2:$N$1232,G$2,'NBA Games 2025'!$A$2:$A$1232,"&lt;="&amp;$A136)</f>
        <v>28</v>
      </c>
      <c r="H136" s="5">
        <f>COUNTIFS('NBA Games 2025'!$N$2:$N$1232,H$2,'NBA Games 2025'!$A$2:$A$1232,"&lt;="&amp;$A136)</f>
        <v>36</v>
      </c>
      <c r="I136" s="5">
        <f>COUNTIFS('NBA Games 2025'!$N$2:$N$1232,I$2,'NBA Games 2025'!$A$2:$A$1232,"&lt;="&amp;$A136)</f>
        <v>47</v>
      </c>
      <c r="J136" s="5">
        <f>COUNTIFS('NBA Games 2025'!$N$2:$N$1232,J$2,'NBA Games 2025'!$A$2:$A$1232,"&lt;="&amp;$A136)</f>
        <v>42</v>
      </c>
      <c r="K136" s="5">
        <f>COUNTIFS('NBA Games 2025'!$N$2:$N$1232,K$2,'NBA Games 2025'!$A$2:$A$1232,"&lt;="&amp;$A136)</f>
        <v>33</v>
      </c>
      <c r="L136" s="5">
        <f>COUNTIFS('NBA Games 2025'!$N$2:$N$1232,L$2,'NBA Games 2025'!$A$2:$A$1232,"&lt;="&amp;$A136)</f>
        <v>38</v>
      </c>
      <c r="M136" s="5">
        <f>COUNTIFS('NBA Games 2025'!$N$2:$N$1232,M$2,'NBA Games 2025'!$A$2:$A$1232,"&lt;="&amp;$A136)</f>
        <v>37</v>
      </c>
      <c r="N136" s="5">
        <f>COUNTIFS('NBA Games 2025'!$N$2:$N$1232,N$2,'NBA Games 2025'!$A$2:$A$1232,"&lt;="&amp;$A136)</f>
        <v>38</v>
      </c>
      <c r="O136" s="5">
        <f>COUNTIFS('NBA Games 2025'!$N$2:$N$1232,O$2,'NBA Games 2025'!$A$2:$A$1232,"&lt;="&amp;$A136)</f>
        <v>41</v>
      </c>
      <c r="P136" s="5">
        <f>COUNTIFS('NBA Games 2025'!$N$2:$N$1232,P$2,'NBA Games 2025'!$A$2:$A$1232,"&lt;="&amp;$A136)</f>
        <v>33</v>
      </c>
      <c r="Q136" s="5">
        <f>COUNTIFS('NBA Games 2025'!$N$2:$N$1232,Q$2,'NBA Games 2025'!$A$2:$A$1232,"&lt;="&amp;$A136)</f>
        <v>27</v>
      </c>
      <c r="R136" s="5">
        <f>COUNTIFS('NBA Games 2025'!$N$2:$N$1232,R$2,'NBA Games 2025'!$A$2:$A$1232,"&lt;="&amp;$A136)</f>
        <v>38</v>
      </c>
      <c r="S136" s="5">
        <f>COUNTIFS('NBA Games 2025'!$N$2:$N$1232,S$2,'NBA Games 2025'!$A$2:$A$1232,"&lt;="&amp;$A136)</f>
        <v>30</v>
      </c>
      <c r="T136" s="5">
        <f>COUNTIFS('NBA Games 2025'!$N$2:$N$1232,T$2,'NBA Games 2025'!$A$2:$A$1232,"&lt;="&amp;$A136)</f>
        <v>40</v>
      </c>
      <c r="U136" s="5">
        <f>COUNTIFS('NBA Games 2025'!$N$2:$N$1232,U$2,'NBA Games 2025'!$A$2:$A$1232,"&lt;="&amp;$A136)</f>
        <v>36</v>
      </c>
      <c r="V136" s="5">
        <f>COUNTIFS('NBA Games 2025'!$N$2:$N$1232,V$2,'NBA Games 2025'!$A$2:$A$1232,"&lt;="&amp;$A136)</f>
        <v>15</v>
      </c>
      <c r="W136" s="5">
        <f>COUNTIFS('NBA Games 2025'!$N$2:$N$1232,W$2,'NBA Games 2025'!$A$2:$A$1232,"&lt;="&amp;$A136)</f>
        <v>23</v>
      </c>
      <c r="X136" s="5">
        <f>COUNTIFS('NBA Games 2025'!$N$2:$N$1232,X$2,'NBA Games 2025'!$A$2:$A$1232,"&lt;="&amp;$A136)</f>
        <v>28</v>
      </c>
      <c r="Y136" s="5">
        <f>COUNTIFS('NBA Games 2025'!$N$2:$N$1232,Y$2,'NBA Games 2025'!$A$2:$A$1232,"&lt;="&amp;$A136)</f>
        <v>29</v>
      </c>
      <c r="Z136" s="5">
        <f>COUNTIFS('NBA Games 2025'!$N$2:$N$1232,Z$2,'NBA Games 2025'!$A$2:$A$1232,"&lt;="&amp;$A136)</f>
        <v>18</v>
      </c>
      <c r="AA136" s="5">
        <f>COUNTIFS('NBA Games 2025'!$N$2:$N$1232,AA$2,'NBA Games 2025'!$A$2:$A$1232,"&lt;="&amp;$A136)</f>
        <v>22</v>
      </c>
      <c r="AB136" s="5">
        <f>COUNTIFS('NBA Games 2025'!$N$2:$N$1232,AB$2,'NBA Games 2025'!$A$2:$A$1232,"&lt;="&amp;$A136)</f>
        <v>14</v>
      </c>
      <c r="AC136" s="5">
        <f>COUNTIFS('NBA Games 2025'!$N$2:$N$1232,AC$2,'NBA Games 2025'!$A$2:$A$1232,"&lt;="&amp;$A136)</f>
        <v>31</v>
      </c>
      <c r="AD136" s="5">
        <f>COUNTIFS('NBA Games 2025'!$N$2:$N$1232,AD$2,'NBA Games 2025'!$A$2:$A$1232,"&lt;="&amp;$A136)</f>
        <v>16</v>
      </c>
      <c r="AE136" s="5">
        <f>COUNTIFS('NBA Games 2025'!$N$2:$N$1232,AE$2,'NBA Games 2025'!$A$2:$A$1232,"&lt;="&amp;$A136)</f>
        <v>22</v>
      </c>
    </row>
    <row r="137" spans="1:31" x14ac:dyDescent="0.35">
      <c r="A137" s="7">
        <v>45730</v>
      </c>
      <c r="B137" s="5">
        <f>COUNTIFS('NBA Games 2025'!$N$2:$N$1232,B$2,'NBA Games 2025'!$A$2:$A$1232,"&lt;="&amp;$A137)</f>
        <v>56</v>
      </c>
      <c r="C137" s="5">
        <f>COUNTIFS('NBA Games 2025'!$N$2:$N$1232,C$2,'NBA Games 2025'!$A$2:$A$1232,"&lt;="&amp;$A137)</f>
        <v>42</v>
      </c>
      <c r="D137" s="5">
        <f>COUNTIFS('NBA Games 2025'!$N$2:$N$1232,D$2,'NBA Games 2025'!$A$2:$A$1232,"&lt;="&amp;$A137)</f>
        <v>43</v>
      </c>
      <c r="E137" s="5">
        <f>COUNTIFS('NBA Games 2025'!$N$2:$N$1232,E$2,'NBA Games 2025'!$A$2:$A$1232,"&lt;="&amp;$A137)</f>
        <v>54</v>
      </c>
      <c r="F137" s="5">
        <f>COUNTIFS('NBA Games 2025'!$N$2:$N$1232,F$2,'NBA Games 2025'!$A$2:$A$1232,"&lt;="&amp;$A137)</f>
        <v>32</v>
      </c>
      <c r="G137" s="5">
        <f>COUNTIFS('NBA Games 2025'!$N$2:$N$1232,G$2,'NBA Games 2025'!$A$2:$A$1232,"&lt;="&amp;$A137)</f>
        <v>28</v>
      </c>
      <c r="H137" s="5">
        <f>COUNTIFS('NBA Games 2025'!$N$2:$N$1232,H$2,'NBA Games 2025'!$A$2:$A$1232,"&lt;="&amp;$A137)</f>
        <v>37</v>
      </c>
      <c r="I137" s="5">
        <f>COUNTIFS('NBA Games 2025'!$N$2:$N$1232,I$2,'NBA Games 2025'!$A$2:$A$1232,"&lt;="&amp;$A137)</f>
        <v>48</v>
      </c>
      <c r="J137" s="5">
        <f>COUNTIFS('NBA Games 2025'!$N$2:$N$1232,J$2,'NBA Games 2025'!$A$2:$A$1232,"&lt;="&amp;$A137)</f>
        <v>42</v>
      </c>
      <c r="K137" s="5">
        <f>COUNTIFS('NBA Games 2025'!$N$2:$N$1232,K$2,'NBA Games 2025'!$A$2:$A$1232,"&lt;="&amp;$A137)</f>
        <v>33</v>
      </c>
      <c r="L137" s="5">
        <f>COUNTIFS('NBA Games 2025'!$N$2:$N$1232,L$2,'NBA Games 2025'!$A$2:$A$1232,"&lt;="&amp;$A137)</f>
        <v>38</v>
      </c>
      <c r="M137" s="5">
        <f>COUNTIFS('NBA Games 2025'!$N$2:$N$1232,M$2,'NBA Games 2025'!$A$2:$A$1232,"&lt;="&amp;$A137)</f>
        <v>37</v>
      </c>
      <c r="N137" s="5">
        <f>COUNTIFS('NBA Games 2025'!$N$2:$N$1232,N$2,'NBA Games 2025'!$A$2:$A$1232,"&lt;="&amp;$A137)</f>
        <v>39</v>
      </c>
      <c r="O137" s="5">
        <f>COUNTIFS('NBA Games 2025'!$N$2:$N$1232,O$2,'NBA Games 2025'!$A$2:$A$1232,"&lt;="&amp;$A137)</f>
        <v>42</v>
      </c>
      <c r="P137" s="5">
        <f>COUNTIFS('NBA Games 2025'!$N$2:$N$1232,P$2,'NBA Games 2025'!$A$2:$A$1232,"&lt;="&amp;$A137)</f>
        <v>33</v>
      </c>
      <c r="Q137" s="5">
        <f>COUNTIFS('NBA Games 2025'!$N$2:$N$1232,Q$2,'NBA Games 2025'!$A$2:$A$1232,"&lt;="&amp;$A137)</f>
        <v>27</v>
      </c>
      <c r="R137" s="5">
        <f>COUNTIFS('NBA Games 2025'!$N$2:$N$1232,R$2,'NBA Games 2025'!$A$2:$A$1232,"&lt;="&amp;$A137)</f>
        <v>38</v>
      </c>
      <c r="S137" s="5">
        <f>COUNTIFS('NBA Games 2025'!$N$2:$N$1232,S$2,'NBA Games 2025'!$A$2:$A$1232,"&lt;="&amp;$A137)</f>
        <v>31</v>
      </c>
      <c r="T137" s="5">
        <f>COUNTIFS('NBA Games 2025'!$N$2:$N$1232,T$2,'NBA Games 2025'!$A$2:$A$1232,"&lt;="&amp;$A137)</f>
        <v>40</v>
      </c>
      <c r="U137" s="5">
        <f>COUNTIFS('NBA Games 2025'!$N$2:$N$1232,U$2,'NBA Games 2025'!$A$2:$A$1232,"&lt;="&amp;$A137)</f>
        <v>37</v>
      </c>
      <c r="V137" s="5">
        <f>COUNTIFS('NBA Games 2025'!$N$2:$N$1232,V$2,'NBA Games 2025'!$A$2:$A$1232,"&lt;="&amp;$A137)</f>
        <v>15</v>
      </c>
      <c r="W137" s="5">
        <f>COUNTIFS('NBA Games 2025'!$N$2:$N$1232,W$2,'NBA Games 2025'!$A$2:$A$1232,"&lt;="&amp;$A137)</f>
        <v>24</v>
      </c>
      <c r="X137" s="5">
        <f>COUNTIFS('NBA Games 2025'!$N$2:$N$1232,X$2,'NBA Games 2025'!$A$2:$A$1232,"&lt;="&amp;$A137)</f>
        <v>28</v>
      </c>
      <c r="Y137" s="5">
        <f>COUNTIFS('NBA Games 2025'!$N$2:$N$1232,Y$2,'NBA Games 2025'!$A$2:$A$1232,"&lt;="&amp;$A137)</f>
        <v>29</v>
      </c>
      <c r="Z137" s="5">
        <f>COUNTIFS('NBA Games 2025'!$N$2:$N$1232,Z$2,'NBA Games 2025'!$A$2:$A$1232,"&lt;="&amp;$A137)</f>
        <v>18</v>
      </c>
      <c r="AA137" s="5">
        <f>COUNTIFS('NBA Games 2025'!$N$2:$N$1232,AA$2,'NBA Games 2025'!$A$2:$A$1232,"&lt;="&amp;$A137)</f>
        <v>22</v>
      </c>
      <c r="AB137" s="5">
        <f>COUNTIFS('NBA Games 2025'!$N$2:$N$1232,AB$2,'NBA Games 2025'!$A$2:$A$1232,"&lt;="&amp;$A137)</f>
        <v>14</v>
      </c>
      <c r="AC137" s="5">
        <f>COUNTIFS('NBA Games 2025'!$N$2:$N$1232,AC$2,'NBA Games 2025'!$A$2:$A$1232,"&lt;="&amp;$A137)</f>
        <v>31</v>
      </c>
      <c r="AD137" s="5">
        <f>COUNTIFS('NBA Games 2025'!$N$2:$N$1232,AD$2,'NBA Games 2025'!$A$2:$A$1232,"&lt;="&amp;$A137)</f>
        <v>17</v>
      </c>
      <c r="AE137" s="5">
        <f>COUNTIFS('NBA Games 2025'!$N$2:$N$1232,AE$2,'NBA Games 2025'!$A$2:$A$1232,"&lt;="&amp;$A137)</f>
        <v>22</v>
      </c>
    </row>
    <row r="138" spans="1:31" x14ac:dyDescent="0.35">
      <c r="A138" s="7">
        <v>45731</v>
      </c>
      <c r="B138" s="5">
        <f>COUNTIFS('NBA Games 2025'!$N$2:$N$1232,B$2,'NBA Games 2025'!$A$2:$A$1232,"&lt;="&amp;$A138)</f>
        <v>56</v>
      </c>
      <c r="C138" s="5">
        <f>COUNTIFS('NBA Games 2025'!$N$2:$N$1232,C$2,'NBA Games 2025'!$A$2:$A$1232,"&lt;="&amp;$A138)</f>
        <v>43</v>
      </c>
      <c r="D138" s="5">
        <f>COUNTIFS('NBA Games 2025'!$N$2:$N$1232,D$2,'NBA Games 2025'!$A$2:$A$1232,"&lt;="&amp;$A138)</f>
        <v>43</v>
      </c>
      <c r="E138" s="5">
        <f>COUNTIFS('NBA Games 2025'!$N$2:$N$1232,E$2,'NBA Games 2025'!$A$2:$A$1232,"&lt;="&amp;$A138)</f>
        <v>55</v>
      </c>
      <c r="F138" s="5">
        <f>COUNTIFS('NBA Games 2025'!$N$2:$N$1232,F$2,'NBA Games 2025'!$A$2:$A$1232,"&lt;="&amp;$A138)</f>
        <v>32</v>
      </c>
      <c r="G138" s="5">
        <f>COUNTIFS('NBA Games 2025'!$N$2:$N$1232,G$2,'NBA Games 2025'!$A$2:$A$1232,"&lt;="&amp;$A138)</f>
        <v>28</v>
      </c>
      <c r="H138" s="5">
        <f>COUNTIFS('NBA Games 2025'!$N$2:$N$1232,H$2,'NBA Games 2025'!$A$2:$A$1232,"&lt;="&amp;$A138)</f>
        <v>37</v>
      </c>
      <c r="I138" s="5">
        <f>COUNTIFS('NBA Games 2025'!$N$2:$N$1232,I$2,'NBA Games 2025'!$A$2:$A$1232,"&lt;="&amp;$A138)</f>
        <v>49</v>
      </c>
      <c r="J138" s="5">
        <f>COUNTIFS('NBA Games 2025'!$N$2:$N$1232,J$2,'NBA Games 2025'!$A$2:$A$1232,"&lt;="&amp;$A138)</f>
        <v>42</v>
      </c>
      <c r="K138" s="5">
        <f>COUNTIFS('NBA Games 2025'!$N$2:$N$1232,K$2,'NBA Games 2025'!$A$2:$A$1232,"&lt;="&amp;$A138)</f>
        <v>33</v>
      </c>
      <c r="L138" s="5">
        <f>COUNTIFS('NBA Games 2025'!$N$2:$N$1232,L$2,'NBA Games 2025'!$A$2:$A$1232,"&lt;="&amp;$A138)</f>
        <v>39</v>
      </c>
      <c r="M138" s="5">
        <f>COUNTIFS('NBA Games 2025'!$N$2:$N$1232,M$2,'NBA Games 2025'!$A$2:$A$1232,"&lt;="&amp;$A138)</f>
        <v>37</v>
      </c>
      <c r="N138" s="5">
        <f>COUNTIFS('NBA Games 2025'!$N$2:$N$1232,N$2,'NBA Games 2025'!$A$2:$A$1232,"&lt;="&amp;$A138)</f>
        <v>39</v>
      </c>
      <c r="O138" s="5">
        <f>COUNTIFS('NBA Games 2025'!$N$2:$N$1232,O$2,'NBA Games 2025'!$A$2:$A$1232,"&lt;="&amp;$A138)</f>
        <v>43</v>
      </c>
      <c r="P138" s="5">
        <f>COUNTIFS('NBA Games 2025'!$N$2:$N$1232,P$2,'NBA Games 2025'!$A$2:$A$1232,"&lt;="&amp;$A138)</f>
        <v>33</v>
      </c>
      <c r="Q138" s="5">
        <f>COUNTIFS('NBA Games 2025'!$N$2:$N$1232,Q$2,'NBA Games 2025'!$A$2:$A$1232,"&lt;="&amp;$A138)</f>
        <v>28</v>
      </c>
      <c r="R138" s="5">
        <f>COUNTIFS('NBA Games 2025'!$N$2:$N$1232,R$2,'NBA Games 2025'!$A$2:$A$1232,"&lt;="&amp;$A138)</f>
        <v>39</v>
      </c>
      <c r="S138" s="5">
        <f>COUNTIFS('NBA Games 2025'!$N$2:$N$1232,S$2,'NBA Games 2025'!$A$2:$A$1232,"&lt;="&amp;$A138)</f>
        <v>31</v>
      </c>
      <c r="T138" s="5">
        <f>COUNTIFS('NBA Games 2025'!$N$2:$N$1232,T$2,'NBA Games 2025'!$A$2:$A$1232,"&lt;="&amp;$A138)</f>
        <v>40</v>
      </c>
      <c r="U138" s="5">
        <f>COUNTIFS('NBA Games 2025'!$N$2:$N$1232,U$2,'NBA Games 2025'!$A$2:$A$1232,"&lt;="&amp;$A138)</f>
        <v>37</v>
      </c>
      <c r="V138" s="5">
        <f>COUNTIFS('NBA Games 2025'!$N$2:$N$1232,V$2,'NBA Games 2025'!$A$2:$A$1232,"&lt;="&amp;$A138)</f>
        <v>15</v>
      </c>
      <c r="W138" s="5">
        <f>COUNTIFS('NBA Games 2025'!$N$2:$N$1232,W$2,'NBA Games 2025'!$A$2:$A$1232,"&lt;="&amp;$A138)</f>
        <v>24</v>
      </c>
      <c r="X138" s="5">
        <f>COUNTIFS('NBA Games 2025'!$N$2:$N$1232,X$2,'NBA Games 2025'!$A$2:$A$1232,"&lt;="&amp;$A138)</f>
        <v>28</v>
      </c>
      <c r="Y138" s="5">
        <f>COUNTIFS('NBA Games 2025'!$N$2:$N$1232,Y$2,'NBA Games 2025'!$A$2:$A$1232,"&lt;="&amp;$A138)</f>
        <v>29</v>
      </c>
      <c r="Z138" s="5">
        <f>COUNTIFS('NBA Games 2025'!$N$2:$N$1232,Z$2,'NBA Games 2025'!$A$2:$A$1232,"&lt;="&amp;$A138)</f>
        <v>18</v>
      </c>
      <c r="AA138" s="5">
        <f>COUNTIFS('NBA Games 2025'!$N$2:$N$1232,AA$2,'NBA Games 2025'!$A$2:$A$1232,"&lt;="&amp;$A138)</f>
        <v>22</v>
      </c>
      <c r="AB138" s="5">
        <f>COUNTIFS('NBA Games 2025'!$N$2:$N$1232,AB$2,'NBA Games 2025'!$A$2:$A$1232,"&lt;="&amp;$A138)</f>
        <v>15</v>
      </c>
      <c r="AC138" s="5">
        <f>COUNTIFS('NBA Games 2025'!$N$2:$N$1232,AC$2,'NBA Games 2025'!$A$2:$A$1232,"&lt;="&amp;$A138)</f>
        <v>31</v>
      </c>
      <c r="AD138" s="5">
        <f>COUNTIFS('NBA Games 2025'!$N$2:$N$1232,AD$2,'NBA Games 2025'!$A$2:$A$1232,"&lt;="&amp;$A138)</f>
        <v>17</v>
      </c>
      <c r="AE138" s="5">
        <f>COUNTIFS('NBA Games 2025'!$N$2:$N$1232,AE$2,'NBA Games 2025'!$A$2:$A$1232,"&lt;="&amp;$A138)</f>
        <v>22</v>
      </c>
    </row>
    <row r="139" spans="1:31" x14ac:dyDescent="0.35">
      <c r="A139" s="7">
        <v>45732</v>
      </c>
      <c r="B139" s="5">
        <f>COUNTIFS('NBA Games 2025'!$N$2:$N$1232,B$2,'NBA Games 2025'!$A$2:$A$1232,"&lt;="&amp;$A139)</f>
        <v>56</v>
      </c>
      <c r="C139" s="5">
        <f>COUNTIFS('NBA Games 2025'!$N$2:$N$1232,C$2,'NBA Games 2025'!$A$2:$A$1232,"&lt;="&amp;$A139)</f>
        <v>43</v>
      </c>
      <c r="D139" s="5">
        <f>COUNTIFS('NBA Games 2025'!$N$2:$N$1232,D$2,'NBA Games 2025'!$A$2:$A$1232,"&lt;="&amp;$A139)</f>
        <v>43</v>
      </c>
      <c r="E139" s="5">
        <f>COUNTIFS('NBA Games 2025'!$N$2:$N$1232,E$2,'NBA Games 2025'!$A$2:$A$1232,"&lt;="&amp;$A139)</f>
        <v>56</v>
      </c>
      <c r="F139" s="5">
        <f>COUNTIFS('NBA Games 2025'!$N$2:$N$1232,F$2,'NBA Games 2025'!$A$2:$A$1232,"&lt;="&amp;$A139)</f>
        <v>32</v>
      </c>
      <c r="G139" s="5">
        <f>COUNTIFS('NBA Games 2025'!$N$2:$N$1232,G$2,'NBA Games 2025'!$A$2:$A$1232,"&lt;="&amp;$A139)</f>
        <v>28</v>
      </c>
      <c r="H139" s="5">
        <f>COUNTIFS('NBA Games 2025'!$N$2:$N$1232,H$2,'NBA Games 2025'!$A$2:$A$1232,"&lt;="&amp;$A139)</f>
        <v>37</v>
      </c>
      <c r="I139" s="5">
        <f>COUNTIFS('NBA Games 2025'!$N$2:$N$1232,I$2,'NBA Games 2025'!$A$2:$A$1232,"&lt;="&amp;$A139)</f>
        <v>49</v>
      </c>
      <c r="J139" s="5">
        <f>COUNTIFS('NBA Games 2025'!$N$2:$N$1232,J$2,'NBA Games 2025'!$A$2:$A$1232,"&lt;="&amp;$A139)</f>
        <v>42</v>
      </c>
      <c r="K139" s="5">
        <f>COUNTIFS('NBA Games 2025'!$N$2:$N$1232,K$2,'NBA Games 2025'!$A$2:$A$1232,"&lt;="&amp;$A139)</f>
        <v>33</v>
      </c>
      <c r="L139" s="5">
        <f>COUNTIFS('NBA Games 2025'!$N$2:$N$1232,L$2,'NBA Games 2025'!$A$2:$A$1232,"&lt;="&amp;$A139)</f>
        <v>39</v>
      </c>
      <c r="M139" s="5">
        <f>COUNTIFS('NBA Games 2025'!$N$2:$N$1232,M$2,'NBA Games 2025'!$A$2:$A$1232,"&lt;="&amp;$A139)</f>
        <v>37</v>
      </c>
      <c r="N139" s="5">
        <f>COUNTIFS('NBA Games 2025'!$N$2:$N$1232,N$2,'NBA Games 2025'!$A$2:$A$1232,"&lt;="&amp;$A139)</f>
        <v>40</v>
      </c>
      <c r="O139" s="5">
        <f>COUNTIFS('NBA Games 2025'!$N$2:$N$1232,O$2,'NBA Games 2025'!$A$2:$A$1232,"&lt;="&amp;$A139)</f>
        <v>43</v>
      </c>
      <c r="P139" s="5">
        <f>COUNTIFS('NBA Games 2025'!$N$2:$N$1232,P$2,'NBA Games 2025'!$A$2:$A$1232,"&lt;="&amp;$A139)</f>
        <v>33</v>
      </c>
      <c r="Q139" s="5">
        <f>COUNTIFS('NBA Games 2025'!$N$2:$N$1232,Q$2,'NBA Games 2025'!$A$2:$A$1232,"&lt;="&amp;$A139)</f>
        <v>28</v>
      </c>
      <c r="R139" s="5">
        <f>COUNTIFS('NBA Games 2025'!$N$2:$N$1232,R$2,'NBA Games 2025'!$A$2:$A$1232,"&lt;="&amp;$A139)</f>
        <v>39</v>
      </c>
      <c r="S139" s="5">
        <f>COUNTIFS('NBA Games 2025'!$N$2:$N$1232,S$2,'NBA Games 2025'!$A$2:$A$1232,"&lt;="&amp;$A139)</f>
        <v>31</v>
      </c>
      <c r="T139" s="5">
        <f>COUNTIFS('NBA Games 2025'!$N$2:$N$1232,T$2,'NBA Games 2025'!$A$2:$A$1232,"&lt;="&amp;$A139)</f>
        <v>41</v>
      </c>
      <c r="U139" s="5">
        <f>COUNTIFS('NBA Games 2025'!$N$2:$N$1232,U$2,'NBA Games 2025'!$A$2:$A$1232,"&lt;="&amp;$A139)</f>
        <v>38</v>
      </c>
      <c r="V139" s="5">
        <f>COUNTIFS('NBA Games 2025'!$N$2:$N$1232,V$2,'NBA Games 2025'!$A$2:$A$1232,"&lt;="&amp;$A139)</f>
        <v>15</v>
      </c>
      <c r="W139" s="5">
        <f>COUNTIFS('NBA Games 2025'!$N$2:$N$1232,W$2,'NBA Games 2025'!$A$2:$A$1232,"&lt;="&amp;$A139)</f>
        <v>24</v>
      </c>
      <c r="X139" s="5">
        <f>COUNTIFS('NBA Games 2025'!$N$2:$N$1232,X$2,'NBA Games 2025'!$A$2:$A$1232,"&lt;="&amp;$A139)</f>
        <v>29</v>
      </c>
      <c r="Y139" s="5">
        <f>COUNTIFS('NBA Games 2025'!$N$2:$N$1232,Y$2,'NBA Games 2025'!$A$2:$A$1232,"&lt;="&amp;$A139)</f>
        <v>29</v>
      </c>
      <c r="Z139" s="5">
        <f>COUNTIFS('NBA Games 2025'!$N$2:$N$1232,Z$2,'NBA Games 2025'!$A$2:$A$1232,"&lt;="&amp;$A139)</f>
        <v>18</v>
      </c>
      <c r="AA139" s="5">
        <f>COUNTIFS('NBA Games 2025'!$N$2:$N$1232,AA$2,'NBA Games 2025'!$A$2:$A$1232,"&lt;="&amp;$A139)</f>
        <v>23</v>
      </c>
      <c r="AB139" s="5">
        <f>COUNTIFS('NBA Games 2025'!$N$2:$N$1232,AB$2,'NBA Games 2025'!$A$2:$A$1232,"&lt;="&amp;$A139)</f>
        <v>15</v>
      </c>
      <c r="AC139" s="5">
        <f>COUNTIFS('NBA Games 2025'!$N$2:$N$1232,AC$2,'NBA Games 2025'!$A$2:$A$1232,"&lt;="&amp;$A139)</f>
        <v>32</v>
      </c>
      <c r="AD139" s="5">
        <f>COUNTIFS('NBA Games 2025'!$N$2:$N$1232,AD$2,'NBA Games 2025'!$A$2:$A$1232,"&lt;="&amp;$A139)</f>
        <v>17</v>
      </c>
      <c r="AE139" s="5">
        <f>COUNTIFS('NBA Games 2025'!$N$2:$N$1232,AE$2,'NBA Games 2025'!$A$2:$A$1232,"&lt;="&amp;$A139)</f>
        <v>23</v>
      </c>
    </row>
    <row r="140" spans="1:31" x14ac:dyDescent="0.35">
      <c r="A140" s="7">
        <v>45733</v>
      </c>
      <c r="B140" s="5">
        <f>COUNTIFS('NBA Games 2025'!$N$2:$N$1232,B$2,'NBA Games 2025'!$A$2:$A$1232,"&lt;="&amp;$A140)</f>
        <v>56</v>
      </c>
      <c r="C140" s="5">
        <f>COUNTIFS('NBA Games 2025'!$N$2:$N$1232,C$2,'NBA Games 2025'!$A$2:$A$1232,"&lt;="&amp;$A140)</f>
        <v>43</v>
      </c>
      <c r="D140" s="5">
        <f>COUNTIFS('NBA Games 2025'!$N$2:$N$1232,D$2,'NBA Games 2025'!$A$2:$A$1232,"&lt;="&amp;$A140)</f>
        <v>44</v>
      </c>
      <c r="E140" s="5">
        <f>COUNTIFS('NBA Games 2025'!$N$2:$N$1232,E$2,'NBA Games 2025'!$A$2:$A$1232,"&lt;="&amp;$A140)</f>
        <v>56</v>
      </c>
      <c r="F140" s="5">
        <f>COUNTIFS('NBA Games 2025'!$N$2:$N$1232,F$2,'NBA Games 2025'!$A$2:$A$1232,"&lt;="&amp;$A140)</f>
        <v>32</v>
      </c>
      <c r="G140" s="5">
        <f>COUNTIFS('NBA Games 2025'!$N$2:$N$1232,G$2,'NBA Games 2025'!$A$2:$A$1232,"&lt;="&amp;$A140)</f>
        <v>29</v>
      </c>
      <c r="H140" s="5">
        <f>COUNTIFS('NBA Games 2025'!$N$2:$N$1232,H$2,'NBA Games 2025'!$A$2:$A$1232,"&lt;="&amp;$A140)</f>
        <v>38</v>
      </c>
      <c r="I140" s="5">
        <f>COUNTIFS('NBA Games 2025'!$N$2:$N$1232,I$2,'NBA Games 2025'!$A$2:$A$1232,"&lt;="&amp;$A140)</f>
        <v>49</v>
      </c>
      <c r="J140" s="5">
        <f>COUNTIFS('NBA Games 2025'!$N$2:$N$1232,J$2,'NBA Games 2025'!$A$2:$A$1232,"&lt;="&amp;$A140)</f>
        <v>43</v>
      </c>
      <c r="K140" s="5">
        <f>COUNTIFS('NBA Games 2025'!$N$2:$N$1232,K$2,'NBA Games 2025'!$A$2:$A$1232,"&lt;="&amp;$A140)</f>
        <v>34</v>
      </c>
      <c r="L140" s="5">
        <f>COUNTIFS('NBA Games 2025'!$N$2:$N$1232,L$2,'NBA Games 2025'!$A$2:$A$1232,"&lt;="&amp;$A140)</f>
        <v>39</v>
      </c>
      <c r="M140" s="5">
        <f>COUNTIFS('NBA Games 2025'!$N$2:$N$1232,M$2,'NBA Games 2025'!$A$2:$A$1232,"&lt;="&amp;$A140)</f>
        <v>38</v>
      </c>
      <c r="N140" s="5">
        <f>COUNTIFS('NBA Games 2025'!$N$2:$N$1232,N$2,'NBA Games 2025'!$A$2:$A$1232,"&lt;="&amp;$A140)</f>
        <v>40</v>
      </c>
      <c r="O140" s="5">
        <f>COUNTIFS('NBA Games 2025'!$N$2:$N$1232,O$2,'NBA Games 2025'!$A$2:$A$1232,"&lt;="&amp;$A140)</f>
        <v>44</v>
      </c>
      <c r="P140" s="5">
        <f>COUNTIFS('NBA Games 2025'!$N$2:$N$1232,P$2,'NBA Games 2025'!$A$2:$A$1232,"&lt;="&amp;$A140)</f>
        <v>33</v>
      </c>
      <c r="Q140" s="5">
        <f>COUNTIFS('NBA Games 2025'!$N$2:$N$1232,Q$2,'NBA Games 2025'!$A$2:$A$1232,"&lt;="&amp;$A140)</f>
        <v>28</v>
      </c>
      <c r="R140" s="5">
        <f>COUNTIFS('NBA Games 2025'!$N$2:$N$1232,R$2,'NBA Games 2025'!$A$2:$A$1232,"&lt;="&amp;$A140)</f>
        <v>39</v>
      </c>
      <c r="S140" s="5">
        <f>COUNTIFS('NBA Games 2025'!$N$2:$N$1232,S$2,'NBA Games 2025'!$A$2:$A$1232,"&lt;="&amp;$A140)</f>
        <v>32</v>
      </c>
      <c r="T140" s="5">
        <f>COUNTIFS('NBA Games 2025'!$N$2:$N$1232,T$2,'NBA Games 2025'!$A$2:$A$1232,"&lt;="&amp;$A140)</f>
        <v>42</v>
      </c>
      <c r="U140" s="5">
        <f>COUNTIFS('NBA Games 2025'!$N$2:$N$1232,U$2,'NBA Games 2025'!$A$2:$A$1232,"&lt;="&amp;$A140)</f>
        <v>38</v>
      </c>
      <c r="V140" s="5">
        <f>COUNTIFS('NBA Games 2025'!$N$2:$N$1232,V$2,'NBA Games 2025'!$A$2:$A$1232,"&lt;="&amp;$A140)</f>
        <v>15</v>
      </c>
      <c r="W140" s="5">
        <f>COUNTIFS('NBA Games 2025'!$N$2:$N$1232,W$2,'NBA Games 2025'!$A$2:$A$1232,"&lt;="&amp;$A140)</f>
        <v>24</v>
      </c>
      <c r="X140" s="5">
        <f>COUNTIFS('NBA Games 2025'!$N$2:$N$1232,X$2,'NBA Games 2025'!$A$2:$A$1232,"&lt;="&amp;$A140)</f>
        <v>30</v>
      </c>
      <c r="Y140" s="5">
        <f>COUNTIFS('NBA Games 2025'!$N$2:$N$1232,Y$2,'NBA Games 2025'!$A$2:$A$1232,"&lt;="&amp;$A140)</f>
        <v>29</v>
      </c>
      <c r="Z140" s="5">
        <f>COUNTIFS('NBA Games 2025'!$N$2:$N$1232,Z$2,'NBA Games 2025'!$A$2:$A$1232,"&lt;="&amp;$A140)</f>
        <v>18</v>
      </c>
      <c r="AA140" s="5">
        <f>COUNTIFS('NBA Games 2025'!$N$2:$N$1232,AA$2,'NBA Games 2025'!$A$2:$A$1232,"&lt;="&amp;$A140)</f>
        <v>23</v>
      </c>
      <c r="AB140" s="5">
        <f>COUNTIFS('NBA Games 2025'!$N$2:$N$1232,AB$2,'NBA Games 2025'!$A$2:$A$1232,"&lt;="&amp;$A140)</f>
        <v>15</v>
      </c>
      <c r="AC140" s="5">
        <f>COUNTIFS('NBA Games 2025'!$N$2:$N$1232,AC$2,'NBA Games 2025'!$A$2:$A$1232,"&lt;="&amp;$A140)</f>
        <v>32</v>
      </c>
      <c r="AD140" s="5">
        <f>COUNTIFS('NBA Games 2025'!$N$2:$N$1232,AD$2,'NBA Games 2025'!$A$2:$A$1232,"&lt;="&amp;$A140)</f>
        <v>17</v>
      </c>
      <c r="AE140" s="5">
        <f>COUNTIFS('NBA Games 2025'!$N$2:$N$1232,AE$2,'NBA Games 2025'!$A$2:$A$1232,"&lt;="&amp;$A140)</f>
        <v>23</v>
      </c>
    </row>
    <row r="141" spans="1:31" x14ac:dyDescent="0.35">
      <c r="A141" s="7">
        <v>45734</v>
      </c>
      <c r="B141" s="5">
        <f>COUNTIFS('NBA Games 2025'!$N$2:$N$1232,B$2,'NBA Games 2025'!$A$2:$A$1232,"&lt;="&amp;$A141)</f>
        <v>56</v>
      </c>
      <c r="C141" s="5">
        <f>COUNTIFS('NBA Games 2025'!$N$2:$N$1232,C$2,'NBA Games 2025'!$A$2:$A$1232,"&lt;="&amp;$A141)</f>
        <v>43</v>
      </c>
      <c r="D141" s="5">
        <f>COUNTIFS('NBA Games 2025'!$N$2:$N$1232,D$2,'NBA Games 2025'!$A$2:$A$1232,"&lt;="&amp;$A141)</f>
        <v>44</v>
      </c>
      <c r="E141" s="5">
        <f>COUNTIFS('NBA Games 2025'!$N$2:$N$1232,E$2,'NBA Games 2025'!$A$2:$A$1232,"&lt;="&amp;$A141)</f>
        <v>56</v>
      </c>
      <c r="F141" s="5">
        <f>COUNTIFS('NBA Games 2025'!$N$2:$N$1232,F$2,'NBA Games 2025'!$A$2:$A$1232,"&lt;="&amp;$A141)</f>
        <v>33</v>
      </c>
      <c r="G141" s="5">
        <f>COUNTIFS('NBA Games 2025'!$N$2:$N$1232,G$2,'NBA Games 2025'!$A$2:$A$1232,"&lt;="&amp;$A141)</f>
        <v>29</v>
      </c>
      <c r="H141" s="5">
        <f>COUNTIFS('NBA Games 2025'!$N$2:$N$1232,H$2,'NBA Games 2025'!$A$2:$A$1232,"&lt;="&amp;$A141)</f>
        <v>38</v>
      </c>
      <c r="I141" s="5">
        <f>COUNTIFS('NBA Games 2025'!$N$2:$N$1232,I$2,'NBA Games 2025'!$A$2:$A$1232,"&lt;="&amp;$A141)</f>
        <v>50</v>
      </c>
      <c r="J141" s="5">
        <f>COUNTIFS('NBA Games 2025'!$N$2:$N$1232,J$2,'NBA Games 2025'!$A$2:$A$1232,"&lt;="&amp;$A141)</f>
        <v>43</v>
      </c>
      <c r="K141" s="5">
        <f>COUNTIFS('NBA Games 2025'!$N$2:$N$1232,K$2,'NBA Games 2025'!$A$2:$A$1232,"&lt;="&amp;$A141)</f>
        <v>34</v>
      </c>
      <c r="L141" s="5">
        <f>COUNTIFS('NBA Games 2025'!$N$2:$N$1232,L$2,'NBA Games 2025'!$A$2:$A$1232,"&lt;="&amp;$A141)</f>
        <v>39</v>
      </c>
      <c r="M141" s="5">
        <f>COUNTIFS('NBA Games 2025'!$N$2:$N$1232,M$2,'NBA Games 2025'!$A$2:$A$1232,"&lt;="&amp;$A141)</f>
        <v>38</v>
      </c>
      <c r="N141" s="5">
        <f>COUNTIFS('NBA Games 2025'!$N$2:$N$1232,N$2,'NBA Games 2025'!$A$2:$A$1232,"&lt;="&amp;$A141)</f>
        <v>40</v>
      </c>
      <c r="O141" s="5">
        <f>COUNTIFS('NBA Games 2025'!$N$2:$N$1232,O$2,'NBA Games 2025'!$A$2:$A$1232,"&lt;="&amp;$A141)</f>
        <v>44</v>
      </c>
      <c r="P141" s="5">
        <f>COUNTIFS('NBA Games 2025'!$N$2:$N$1232,P$2,'NBA Games 2025'!$A$2:$A$1232,"&lt;="&amp;$A141)</f>
        <v>33</v>
      </c>
      <c r="Q141" s="5">
        <f>COUNTIFS('NBA Games 2025'!$N$2:$N$1232,Q$2,'NBA Games 2025'!$A$2:$A$1232,"&lt;="&amp;$A141)</f>
        <v>28</v>
      </c>
      <c r="R141" s="5">
        <f>COUNTIFS('NBA Games 2025'!$N$2:$N$1232,R$2,'NBA Games 2025'!$A$2:$A$1232,"&lt;="&amp;$A141)</f>
        <v>40</v>
      </c>
      <c r="S141" s="5">
        <f>COUNTIFS('NBA Games 2025'!$N$2:$N$1232,S$2,'NBA Games 2025'!$A$2:$A$1232,"&lt;="&amp;$A141)</f>
        <v>32</v>
      </c>
      <c r="T141" s="5">
        <f>COUNTIFS('NBA Games 2025'!$N$2:$N$1232,T$2,'NBA Games 2025'!$A$2:$A$1232,"&lt;="&amp;$A141)</f>
        <v>42</v>
      </c>
      <c r="U141" s="5">
        <f>COUNTIFS('NBA Games 2025'!$N$2:$N$1232,U$2,'NBA Games 2025'!$A$2:$A$1232,"&lt;="&amp;$A141)</f>
        <v>39</v>
      </c>
      <c r="V141" s="5">
        <f>COUNTIFS('NBA Games 2025'!$N$2:$N$1232,V$2,'NBA Games 2025'!$A$2:$A$1232,"&lt;="&amp;$A141)</f>
        <v>15</v>
      </c>
      <c r="W141" s="5">
        <f>COUNTIFS('NBA Games 2025'!$N$2:$N$1232,W$2,'NBA Games 2025'!$A$2:$A$1232,"&lt;="&amp;$A141)</f>
        <v>24</v>
      </c>
      <c r="X141" s="5">
        <f>COUNTIFS('NBA Games 2025'!$N$2:$N$1232,X$2,'NBA Games 2025'!$A$2:$A$1232,"&lt;="&amp;$A141)</f>
        <v>30</v>
      </c>
      <c r="Y141" s="5">
        <f>COUNTIFS('NBA Games 2025'!$N$2:$N$1232,Y$2,'NBA Games 2025'!$A$2:$A$1232,"&lt;="&amp;$A141)</f>
        <v>29</v>
      </c>
      <c r="Z141" s="5">
        <f>COUNTIFS('NBA Games 2025'!$N$2:$N$1232,Z$2,'NBA Games 2025'!$A$2:$A$1232,"&lt;="&amp;$A141)</f>
        <v>18</v>
      </c>
      <c r="AA141" s="5">
        <f>COUNTIFS('NBA Games 2025'!$N$2:$N$1232,AA$2,'NBA Games 2025'!$A$2:$A$1232,"&lt;="&amp;$A141)</f>
        <v>23</v>
      </c>
      <c r="AB141" s="5">
        <f>COUNTIFS('NBA Games 2025'!$N$2:$N$1232,AB$2,'NBA Games 2025'!$A$2:$A$1232,"&lt;="&amp;$A141)</f>
        <v>15</v>
      </c>
      <c r="AC141" s="5">
        <f>COUNTIFS('NBA Games 2025'!$N$2:$N$1232,AC$2,'NBA Games 2025'!$A$2:$A$1232,"&lt;="&amp;$A141)</f>
        <v>32</v>
      </c>
      <c r="AD141" s="5">
        <f>COUNTIFS('NBA Games 2025'!$N$2:$N$1232,AD$2,'NBA Games 2025'!$A$2:$A$1232,"&lt;="&amp;$A141)</f>
        <v>17</v>
      </c>
      <c r="AE141" s="5">
        <f>COUNTIFS('NBA Games 2025'!$N$2:$N$1232,AE$2,'NBA Games 2025'!$A$2:$A$1232,"&lt;="&amp;$A141)</f>
        <v>23</v>
      </c>
    </row>
    <row r="142" spans="1:31" x14ac:dyDescent="0.35">
      <c r="A142" s="7">
        <v>45735</v>
      </c>
      <c r="B142" s="5">
        <f>COUNTIFS('NBA Games 2025'!$N$2:$N$1232,B$2,'NBA Games 2025'!$A$2:$A$1232,"&lt;="&amp;$A142)</f>
        <v>56</v>
      </c>
      <c r="C142" s="5">
        <f>COUNTIFS('NBA Games 2025'!$N$2:$N$1232,C$2,'NBA Games 2025'!$A$2:$A$1232,"&lt;="&amp;$A142)</f>
        <v>43</v>
      </c>
      <c r="D142" s="5">
        <f>COUNTIFS('NBA Games 2025'!$N$2:$N$1232,D$2,'NBA Games 2025'!$A$2:$A$1232,"&lt;="&amp;$A142)</f>
        <v>44</v>
      </c>
      <c r="E142" s="5">
        <f>COUNTIFS('NBA Games 2025'!$N$2:$N$1232,E$2,'NBA Games 2025'!$A$2:$A$1232,"&lt;="&amp;$A142)</f>
        <v>57</v>
      </c>
      <c r="F142" s="5">
        <f>COUNTIFS('NBA Games 2025'!$N$2:$N$1232,F$2,'NBA Games 2025'!$A$2:$A$1232,"&lt;="&amp;$A142)</f>
        <v>33</v>
      </c>
      <c r="G142" s="5">
        <f>COUNTIFS('NBA Games 2025'!$N$2:$N$1232,G$2,'NBA Games 2025'!$A$2:$A$1232,"&lt;="&amp;$A142)</f>
        <v>29</v>
      </c>
      <c r="H142" s="5">
        <f>COUNTIFS('NBA Games 2025'!$N$2:$N$1232,H$2,'NBA Games 2025'!$A$2:$A$1232,"&lt;="&amp;$A142)</f>
        <v>39</v>
      </c>
      <c r="I142" s="5">
        <f>COUNTIFS('NBA Games 2025'!$N$2:$N$1232,I$2,'NBA Games 2025'!$A$2:$A$1232,"&lt;="&amp;$A142)</f>
        <v>50</v>
      </c>
      <c r="J142" s="5">
        <f>COUNTIFS('NBA Games 2025'!$N$2:$N$1232,J$2,'NBA Games 2025'!$A$2:$A$1232,"&lt;="&amp;$A142)</f>
        <v>43</v>
      </c>
      <c r="K142" s="5">
        <f>COUNTIFS('NBA Games 2025'!$N$2:$N$1232,K$2,'NBA Games 2025'!$A$2:$A$1232,"&lt;="&amp;$A142)</f>
        <v>35</v>
      </c>
      <c r="L142" s="5">
        <f>COUNTIFS('NBA Games 2025'!$N$2:$N$1232,L$2,'NBA Games 2025'!$A$2:$A$1232,"&lt;="&amp;$A142)</f>
        <v>39</v>
      </c>
      <c r="M142" s="5">
        <f>COUNTIFS('NBA Games 2025'!$N$2:$N$1232,M$2,'NBA Games 2025'!$A$2:$A$1232,"&lt;="&amp;$A142)</f>
        <v>39</v>
      </c>
      <c r="N142" s="5">
        <f>COUNTIFS('NBA Games 2025'!$N$2:$N$1232,N$2,'NBA Games 2025'!$A$2:$A$1232,"&lt;="&amp;$A142)</f>
        <v>40</v>
      </c>
      <c r="O142" s="5">
        <f>COUNTIFS('NBA Games 2025'!$N$2:$N$1232,O$2,'NBA Games 2025'!$A$2:$A$1232,"&lt;="&amp;$A142)</f>
        <v>45</v>
      </c>
      <c r="P142" s="5">
        <f>COUNTIFS('NBA Games 2025'!$N$2:$N$1232,P$2,'NBA Games 2025'!$A$2:$A$1232,"&lt;="&amp;$A142)</f>
        <v>33</v>
      </c>
      <c r="Q142" s="5">
        <f>COUNTIFS('NBA Games 2025'!$N$2:$N$1232,Q$2,'NBA Games 2025'!$A$2:$A$1232,"&lt;="&amp;$A142)</f>
        <v>29</v>
      </c>
      <c r="R142" s="5">
        <f>COUNTIFS('NBA Games 2025'!$N$2:$N$1232,R$2,'NBA Games 2025'!$A$2:$A$1232,"&lt;="&amp;$A142)</f>
        <v>40</v>
      </c>
      <c r="S142" s="5">
        <f>COUNTIFS('NBA Games 2025'!$N$2:$N$1232,S$2,'NBA Games 2025'!$A$2:$A$1232,"&lt;="&amp;$A142)</f>
        <v>33</v>
      </c>
      <c r="T142" s="5">
        <f>COUNTIFS('NBA Games 2025'!$N$2:$N$1232,T$2,'NBA Games 2025'!$A$2:$A$1232,"&lt;="&amp;$A142)</f>
        <v>43</v>
      </c>
      <c r="U142" s="5">
        <f>COUNTIFS('NBA Games 2025'!$N$2:$N$1232,U$2,'NBA Games 2025'!$A$2:$A$1232,"&lt;="&amp;$A142)</f>
        <v>39</v>
      </c>
      <c r="V142" s="5">
        <f>COUNTIFS('NBA Games 2025'!$N$2:$N$1232,V$2,'NBA Games 2025'!$A$2:$A$1232,"&lt;="&amp;$A142)</f>
        <v>16</v>
      </c>
      <c r="W142" s="5">
        <f>COUNTIFS('NBA Games 2025'!$N$2:$N$1232,W$2,'NBA Games 2025'!$A$2:$A$1232,"&lt;="&amp;$A142)</f>
        <v>24</v>
      </c>
      <c r="X142" s="5">
        <f>COUNTIFS('NBA Games 2025'!$N$2:$N$1232,X$2,'NBA Games 2025'!$A$2:$A$1232,"&lt;="&amp;$A142)</f>
        <v>31</v>
      </c>
      <c r="Y142" s="5">
        <f>COUNTIFS('NBA Games 2025'!$N$2:$N$1232,Y$2,'NBA Games 2025'!$A$2:$A$1232,"&lt;="&amp;$A142)</f>
        <v>29</v>
      </c>
      <c r="Z142" s="5">
        <f>COUNTIFS('NBA Games 2025'!$N$2:$N$1232,Z$2,'NBA Games 2025'!$A$2:$A$1232,"&lt;="&amp;$A142)</f>
        <v>19</v>
      </c>
      <c r="AA142" s="5">
        <f>COUNTIFS('NBA Games 2025'!$N$2:$N$1232,AA$2,'NBA Games 2025'!$A$2:$A$1232,"&lt;="&amp;$A142)</f>
        <v>23</v>
      </c>
      <c r="AB142" s="5">
        <f>COUNTIFS('NBA Games 2025'!$N$2:$N$1232,AB$2,'NBA Games 2025'!$A$2:$A$1232,"&lt;="&amp;$A142)</f>
        <v>15</v>
      </c>
      <c r="AC142" s="5">
        <f>COUNTIFS('NBA Games 2025'!$N$2:$N$1232,AC$2,'NBA Games 2025'!$A$2:$A$1232,"&lt;="&amp;$A142)</f>
        <v>32</v>
      </c>
      <c r="AD142" s="5">
        <f>COUNTIFS('NBA Games 2025'!$N$2:$N$1232,AD$2,'NBA Games 2025'!$A$2:$A$1232,"&lt;="&amp;$A142)</f>
        <v>17</v>
      </c>
      <c r="AE142" s="5">
        <f>COUNTIFS('NBA Games 2025'!$N$2:$N$1232,AE$2,'NBA Games 2025'!$A$2:$A$1232,"&lt;="&amp;$A142)</f>
        <v>23</v>
      </c>
    </row>
    <row r="143" spans="1:31" x14ac:dyDescent="0.35">
      <c r="A143" s="7">
        <v>45736</v>
      </c>
      <c r="B143" s="5">
        <f>COUNTIFS('NBA Games 2025'!$N$2:$N$1232,B$2,'NBA Games 2025'!$A$2:$A$1232,"&lt;="&amp;$A143)</f>
        <v>56</v>
      </c>
      <c r="C143" s="5">
        <f>COUNTIFS('NBA Games 2025'!$N$2:$N$1232,C$2,'NBA Games 2025'!$A$2:$A$1232,"&lt;="&amp;$A143)</f>
        <v>43</v>
      </c>
      <c r="D143" s="5">
        <f>COUNTIFS('NBA Games 2025'!$N$2:$N$1232,D$2,'NBA Games 2025'!$A$2:$A$1232,"&lt;="&amp;$A143)</f>
        <v>44</v>
      </c>
      <c r="E143" s="5">
        <f>COUNTIFS('NBA Games 2025'!$N$2:$N$1232,E$2,'NBA Games 2025'!$A$2:$A$1232,"&lt;="&amp;$A143)</f>
        <v>57</v>
      </c>
      <c r="F143" s="5">
        <f>COUNTIFS('NBA Games 2025'!$N$2:$N$1232,F$2,'NBA Games 2025'!$A$2:$A$1232,"&lt;="&amp;$A143)</f>
        <v>33</v>
      </c>
      <c r="G143" s="5">
        <f>COUNTIFS('NBA Games 2025'!$N$2:$N$1232,G$2,'NBA Games 2025'!$A$2:$A$1232,"&lt;="&amp;$A143)</f>
        <v>30</v>
      </c>
      <c r="H143" s="5">
        <f>COUNTIFS('NBA Games 2025'!$N$2:$N$1232,H$2,'NBA Games 2025'!$A$2:$A$1232,"&lt;="&amp;$A143)</f>
        <v>40</v>
      </c>
      <c r="I143" s="5">
        <f>COUNTIFS('NBA Games 2025'!$N$2:$N$1232,I$2,'NBA Games 2025'!$A$2:$A$1232,"&lt;="&amp;$A143)</f>
        <v>50</v>
      </c>
      <c r="J143" s="5">
        <f>COUNTIFS('NBA Games 2025'!$N$2:$N$1232,J$2,'NBA Games 2025'!$A$2:$A$1232,"&lt;="&amp;$A143)</f>
        <v>43</v>
      </c>
      <c r="K143" s="5">
        <f>COUNTIFS('NBA Games 2025'!$N$2:$N$1232,K$2,'NBA Games 2025'!$A$2:$A$1232,"&lt;="&amp;$A143)</f>
        <v>35</v>
      </c>
      <c r="L143" s="5">
        <f>COUNTIFS('NBA Games 2025'!$N$2:$N$1232,L$2,'NBA Games 2025'!$A$2:$A$1232,"&lt;="&amp;$A143)</f>
        <v>40</v>
      </c>
      <c r="M143" s="5">
        <f>COUNTIFS('NBA Games 2025'!$N$2:$N$1232,M$2,'NBA Games 2025'!$A$2:$A$1232,"&lt;="&amp;$A143)</f>
        <v>39</v>
      </c>
      <c r="N143" s="5">
        <f>COUNTIFS('NBA Games 2025'!$N$2:$N$1232,N$2,'NBA Games 2025'!$A$2:$A$1232,"&lt;="&amp;$A143)</f>
        <v>40</v>
      </c>
      <c r="O143" s="5">
        <f>COUNTIFS('NBA Games 2025'!$N$2:$N$1232,O$2,'NBA Games 2025'!$A$2:$A$1232,"&lt;="&amp;$A143)</f>
        <v>45</v>
      </c>
      <c r="P143" s="5">
        <f>COUNTIFS('NBA Games 2025'!$N$2:$N$1232,P$2,'NBA Games 2025'!$A$2:$A$1232,"&lt;="&amp;$A143)</f>
        <v>33</v>
      </c>
      <c r="Q143" s="5">
        <f>COUNTIFS('NBA Games 2025'!$N$2:$N$1232,Q$2,'NBA Games 2025'!$A$2:$A$1232,"&lt;="&amp;$A143)</f>
        <v>29</v>
      </c>
      <c r="R143" s="5">
        <f>COUNTIFS('NBA Games 2025'!$N$2:$N$1232,R$2,'NBA Games 2025'!$A$2:$A$1232,"&lt;="&amp;$A143)</f>
        <v>41</v>
      </c>
      <c r="S143" s="5">
        <f>COUNTIFS('NBA Games 2025'!$N$2:$N$1232,S$2,'NBA Games 2025'!$A$2:$A$1232,"&lt;="&amp;$A143)</f>
        <v>33</v>
      </c>
      <c r="T143" s="5">
        <f>COUNTIFS('NBA Games 2025'!$N$2:$N$1232,T$2,'NBA Games 2025'!$A$2:$A$1232,"&lt;="&amp;$A143)</f>
        <v>43</v>
      </c>
      <c r="U143" s="5">
        <f>COUNTIFS('NBA Games 2025'!$N$2:$N$1232,U$2,'NBA Games 2025'!$A$2:$A$1232,"&lt;="&amp;$A143)</f>
        <v>39</v>
      </c>
      <c r="V143" s="5">
        <f>COUNTIFS('NBA Games 2025'!$N$2:$N$1232,V$2,'NBA Games 2025'!$A$2:$A$1232,"&lt;="&amp;$A143)</f>
        <v>16</v>
      </c>
      <c r="W143" s="5">
        <f>COUNTIFS('NBA Games 2025'!$N$2:$N$1232,W$2,'NBA Games 2025'!$A$2:$A$1232,"&lt;="&amp;$A143)</f>
        <v>24</v>
      </c>
      <c r="X143" s="5">
        <f>COUNTIFS('NBA Games 2025'!$N$2:$N$1232,X$2,'NBA Games 2025'!$A$2:$A$1232,"&lt;="&amp;$A143)</f>
        <v>31</v>
      </c>
      <c r="Y143" s="5">
        <f>COUNTIFS('NBA Games 2025'!$N$2:$N$1232,Y$2,'NBA Games 2025'!$A$2:$A$1232,"&lt;="&amp;$A143)</f>
        <v>29</v>
      </c>
      <c r="Z143" s="5">
        <f>COUNTIFS('NBA Games 2025'!$N$2:$N$1232,Z$2,'NBA Games 2025'!$A$2:$A$1232,"&lt;="&amp;$A143)</f>
        <v>19</v>
      </c>
      <c r="AA143" s="5">
        <f>COUNTIFS('NBA Games 2025'!$N$2:$N$1232,AA$2,'NBA Games 2025'!$A$2:$A$1232,"&lt;="&amp;$A143)</f>
        <v>23</v>
      </c>
      <c r="AB143" s="5">
        <f>COUNTIFS('NBA Games 2025'!$N$2:$N$1232,AB$2,'NBA Games 2025'!$A$2:$A$1232,"&lt;="&amp;$A143)</f>
        <v>15</v>
      </c>
      <c r="AC143" s="5">
        <f>COUNTIFS('NBA Games 2025'!$N$2:$N$1232,AC$2,'NBA Games 2025'!$A$2:$A$1232,"&lt;="&amp;$A143)</f>
        <v>32</v>
      </c>
      <c r="AD143" s="5">
        <f>COUNTIFS('NBA Games 2025'!$N$2:$N$1232,AD$2,'NBA Games 2025'!$A$2:$A$1232,"&lt;="&amp;$A143)</f>
        <v>18</v>
      </c>
      <c r="AE143" s="5">
        <f>COUNTIFS('NBA Games 2025'!$N$2:$N$1232,AE$2,'NBA Games 2025'!$A$2:$A$1232,"&lt;="&amp;$A143)</f>
        <v>23</v>
      </c>
    </row>
    <row r="144" spans="1:31" x14ac:dyDescent="0.35">
      <c r="A144" s="7">
        <v>45737</v>
      </c>
      <c r="B144" s="5">
        <f>COUNTIFS('NBA Games 2025'!$N$2:$N$1232,B$2,'NBA Games 2025'!$A$2:$A$1232,"&lt;="&amp;$A144)</f>
        <v>56</v>
      </c>
      <c r="C144" s="5">
        <f>COUNTIFS('NBA Games 2025'!$N$2:$N$1232,C$2,'NBA Games 2025'!$A$2:$A$1232,"&lt;="&amp;$A144)</f>
        <v>43</v>
      </c>
      <c r="D144" s="5">
        <f>COUNTIFS('NBA Games 2025'!$N$2:$N$1232,D$2,'NBA Games 2025'!$A$2:$A$1232,"&lt;="&amp;$A144)</f>
        <v>44</v>
      </c>
      <c r="E144" s="5">
        <f>COUNTIFS('NBA Games 2025'!$N$2:$N$1232,E$2,'NBA Games 2025'!$A$2:$A$1232,"&lt;="&amp;$A144)</f>
        <v>58</v>
      </c>
      <c r="F144" s="5">
        <f>COUNTIFS('NBA Games 2025'!$N$2:$N$1232,F$2,'NBA Games 2025'!$A$2:$A$1232,"&lt;="&amp;$A144)</f>
        <v>33</v>
      </c>
      <c r="G144" s="5">
        <f>COUNTIFS('NBA Games 2025'!$N$2:$N$1232,G$2,'NBA Games 2025'!$A$2:$A$1232,"&lt;="&amp;$A144)</f>
        <v>30</v>
      </c>
      <c r="H144" s="5">
        <f>COUNTIFS('NBA Games 2025'!$N$2:$N$1232,H$2,'NBA Games 2025'!$A$2:$A$1232,"&lt;="&amp;$A144)</f>
        <v>40</v>
      </c>
      <c r="I144" s="5">
        <f>COUNTIFS('NBA Games 2025'!$N$2:$N$1232,I$2,'NBA Games 2025'!$A$2:$A$1232,"&lt;="&amp;$A144)</f>
        <v>51</v>
      </c>
      <c r="J144" s="5">
        <f>COUNTIFS('NBA Games 2025'!$N$2:$N$1232,J$2,'NBA Games 2025'!$A$2:$A$1232,"&lt;="&amp;$A144)</f>
        <v>43</v>
      </c>
      <c r="K144" s="5">
        <f>COUNTIFS('NBA Games 2025'!$N$2:$N$1232,K$2,'NBA Games 2025'!$A$2:$A$1232,"&lt;="&amp;$A144)</f>
        <v>35</v>
      </c>
      <c r="L144" s="5">
        <f>COUNTIFS('NBA Games 2025'!$N$2:$N$1232,L$2,'NBA Games 2025'!$A$2:$A$1232,"&lt;="&amp;$A144)</f>
        <v>40</v>
      </c>
      <c r="M144" s="5">
        <f>COUNTIFS('NBA Games 2025'!$N$2:$N$1232,M$2,'NBA Games 2025'!$A$2:$A$1232,"&lt;="&amp;$A144)</f>
        <v>39</v>
      </c>
      <c r="N144" s="5">
        <f>COUNTIFS('NBA Games 2025'!$N$2:$N$1232,N$2,'NBA Games 2025'!$A$2:$A$1232,"&lt;="&amp;$A144)</f>
        <v>41</v>
      </c>
      <c r="O144" s="5">
        <f>COUNTIFS('NBA Games 2025'!$N$2:$N$1232,O$2,'NBA Games 2025'!$A$2:$A$1232,"&lt;="&amp;$A144)</f>
        <v>46</v>
      </c>
      <c r="P144" s="5">
        <f>COUNTIFS('NBA Games 2025'!$N$2:$N$1232,P$2,'NBA Games 2025'!$A$2:$A$1232,"&lt;="&amp;$A144)</f>
        <v>34</v>
      </c>
      <c r="Q144" s="5">
        <f>COUNTIFS('NBA Games 2025'!$N$2:$N$1232,Q$2,'NBA Games 2025'!$A$2:$A$1232,"&lt;="&amp;$A144)</f>
        <v>30</v>
      </c>
      <c r="R144" s="5">
        <f>COUNTIFS('NBA Games 2025'!$N$2:$N$1232,R$2,'NBA Games 2025'!$A$2:$A$1232,"&lt;="&amp;$A144)</f>
        <v>41</v>
      </c>
      <c r="S144" s="5">
        <f>COUNTIFS('NBA Games 2025'!$N$2:$N$1232,S$2,'NBA Games 2025'!$A$2:$A$1232,"&lt;="&amp;$A144)</f>
        <v>34</v>
      </c>
      <c r="T144" s="5">
        <f>COUNTIFS('NBA Games 2025'!$N$2:$N$1232,T$2,'NBA Games 2025'!$A$2:$A$1232,"&lt;="&amp;$A144)</f>
        <v>43</v>
      </c>
      <c r="U144" s="5">
        <f>COUNTIFS('NBA Games 2025'!$N$2:$N$1232,U$2,'NBA Games 2025'!$A$2:$A$1232,"&lt;="&amp;$A144)</f>
        <v>40</v>
      </c>
      <c r="V144" s="5">
        <f>COUNTIFS('NBA Games 2025'!$N$2:$N$1232,V$2,'NBA Games 2025'!$A$2:$A$1232,"&lt;="&amp;$A144)</f>
        <v>16</v>
      </c>
      <c r="W144" s="5">
        <f>COUNTIFS('NBA Games 2025'!$N$2:$N$1232,W$2,'NBA Games 2025'!$A$2:$A$1232,"&lt;="&amp;$A144)</f>
        <v>24</v>
      </c>
      <c r="X144" s="5">
        <f>COUNTIFS('NBA Games 2025'!$N$2:$N$1232,X$2,'NBA Games 2025'!$A$2:$A$1232,"&lt;="&amp;$A144)</f>
        <v>32</v>
      </c>
      <c r="Y144" s="5">
        <f>COUNTIFS('NBA Games 2025'!$N$2:$N$1232,Y$2,'NBA Games 2025'!$A$2:$A$1232,"&lt;="&amp;$A144)</f>
        <v>29</v>
      </c>
      <c r="Z144" s="5">
        <f>COUNTIFS('NBA Games 2025'!$N$2:$N$1232,Z$2,'NBA Games 2025'!$A$2:$A$1232,"&lt;="&amp;$A144)</f>
        <v>19</v>
      </c>
      <c r="AA144" s="5">
        <f>COUNTIFS('NBA Games 2025'!$N$2:$N$1232,AA$2,'NBA Games 2025'!$A$2:$A$1232,"&lt;="&amp;$A144)</f>
        <v>23</v>
      </c>
      <c r="AB144" s="5">
        <f>COUNTIFS('NBA Games 2025'!$N$2:$N$1232,AB$2,'NBA Games 2025'!$A$2:$A$1232,"&lt;="&amp;$A144)</f>
        <v>15</v>
      </c>
      <c r="AC144" s="5">
        <f>COUNTIFS('NBA Games 2025'!$N$2:$N$1232,AC$2,'NBA Games 2025'!$A$2:$A$1232,"&lt;="&amp;$A144)</f>
        <v>33</v>
      </c>
      <c r="AD144" s="5">
        <f>COUNTIFS('NBA Games 2025'!$N$2:$N$1232,AD$2,'NBA Games 2025'!$A$2:$A$1232,"&lt;="&amp;$A144)</f>
        <v>18</v>
      </c>
      <c r="AE144" s="5">
        <f>COUNTIFS('NBA Games 2025'!$N$2:$N$1232,AE$2,'NBA Games 2025'!$A$2:$A$1232,"&lt;="&amp;$A144)</f>
        <v>23</v>
      </c>
    </row>
    <row r="145" spans="1:31" x14ac:dyDescent="0.35">
      <c r="A145" s="7">
        <v>45738</v>
      </c>
      <c r="B145" s="5">
        <f>COUNTIFS('NBA Games 2025'!$N$2:$N$1232,B$2,'NBA Games 2025'!$A$2:$A$1232,"&lt;="&amp;$A145)</f>
        <v>56</v>
      </c>
      <c r="C145" s="5">
        <f>COUNTIFS('NBA Games 2025'!$N$2:$N$1232,C$2,'NBA Games 2025'!$A$2:$A$1232,"&lt;="&amp;$A145)</f>
        <v>43</v>
      </c>
      <c r="D145" s="5">
        <f>COUNTIFS('NBA Games 2025'!$N$2:$N$1232,D$2,'NBA Games 2025'!$A$2:$A$1232,"&lt;="&amp;$A145)</f>
        <v>44</v>
      </c>
      <c r="E145" s="5">
        <f>COUNTIFS('NBA Games 2025'!$N$2:$N$1232,E$2,'NBA Games 2025'!$A$2:$A$1232,"&lt;="&amp;$A145)</f>
        <v>58</v>
      </c>
      <c r="F145" s="5">
        <f>COUNTIFS('NBA Games 2025'!$N$2:$N$1232,F$2,'NBA Games 2025'!$A$2:$A$1232,"&lt;="&amp;$A145)</f>
        <v>34</v>
      </c>
      <c r="G145" s="5">
        <f>COUNTIFS('NBA Games 2025'!$N$2:$N$1232,G$2,'NBA Games 2025'!$A$2:$A$1232,"&lt;="&amp;$A145)</f>
        <v>31</v>
      </c>
      <c r="H145" s="5">
        <f>COUNTIFS('NBA Games 2025'!$N$2:$N$1232,H$2,'NBA Games 2025'!$A$2:$A$1232,"&lt;="&amp;$A145)</f>
        <v>41</v>
      </c>
      <c r="I145" s="5">
        <f>COUNTIFS('NBA Games 2025'!$N$2:$N$1232,I$2,'NBA Games 2025'!$A$2:$A$1232,"&lt;="&amp;$A145)</f>
        <v>51</v>
      </c>
      <c r="J145" s="5">
        <f>COUNTIFS('NBA Games 2025'!$N$2:$N$1232,J$2,'NBA Games 2025'!$A$2:$A$1232,"&lt;="&amp;$A145)</f>
        <v>44</v>
      </c>
      <c r="K145" s="5">
        <f>COUNTIFS('NBA Games 2025'!$N$2:$N$1232,K$2,'NBA Games 2025'!$A$2:$A$1232,"&lt;="&amp;$A145)</f>
        <v>35</v>
      </c>
      <c r="L145" s="5">
        <f>COUNTIFS('NBA Games 2025'!$N$2:$N$1232,L$2,'NBA Games 2025'!$A$2:$A$1232,"&lt;="&amp;$A145)</f>
        <v>41</v>
      </c>
      <c r="M145" s="5">
        <f>COUNTIFS('NBA Games 2025'!$N$2:$N$1232,M$2,'NBA Games 2025'!$A$2:$A$1232,"&lt;="&amp;$A145)</f>
        <v>39</v>
      </c>
      <c r="N145" s="5">
        <f>COUNTIFS('NBA Games 2025'!$N$2:$N$1232,N$2,'NBA Games 2025'!$A$2:$A$1232,"&lt;="&amp;$A145)</f>
        <v>41</v>
      </c>
      <c r="O145" s="5">
        <f>COUNTIFS('NBA Games 2025'!$N$2:$N$1232,O$2,'NBA Games 2025'!$A$2:$A$1232,"&lt;="&amp;$A145)</f>
        <v>46</v>
      </c>
      <c r="P145" s="5">
        <f>COUNTIFS('NBA Games 2025'!$N$2:$N$1232,P$2,'NBA Games 2025'!$A$2:$A$1232,"&lt;="&amp;$A145)</f>
        <v>34</v>
      </c>
      <c r="Q145" s="5">
        <f>COUNTIFS('NBA Games 2025'!$N$2:$N$1232,Q$2,'NBA Games 2025'!$A$2:$A$1232,"&lt;="&amp;$A145)</f>
        <v>30</v>
      </c>
      <c r="R145" s="5">
        <f>COUNTIFS('NBA Games 2025'!$N$2:$N$1232,R$2,'NBA Games 2025'!$A$2:$A$1232,"&lt;="&amp;$A145)</f>
        <v>41</v>
      </c>
      <c r="S145" s="5">
        <f>COUNTIFS('NBA Games 2025'!$N$2:$N$1232,S$2,'NBA Games 2025'!$A$2:$A$1232,"&lt;="&amp;$A145)</f>
        <v>34</v>
      </c>
      <c r="T145" s="5">
        <f>COUNTIFS('NBA Games 2025'!$N$2:$N$1232,T$2,'NBA Games 2025'!$A$2:$A$1232,"&lt;="&amp;$A145)</f>
        <v>43</v>
      </c>
      <c r="U145" s="5">
        <f>COUNTIFS('NBA Games 2025'!$N$2:$N$1232,U$2,'NBA Games 2025'!$A$2:$A$1232,"&lt;="&amp;$A145)</f>
        <v>40</v>
      </c>
      <c r="V145" s="5">
        <f>COUNTIFS('NBA Games 2025'!$N$2:$N$1232,V$2,'NBA Games 2025'!$A$2:$A$1232,"&lt;="&amp;$A145)</f>
        <v>16</v>
      </c>
      <c r="W145" s="5">
        <f>COUNTIFS('NBA Games 2025'!$N$2:$N$1232,W$2,'NBA Games 2025'!$A$2:$A$1232,"&lt;="&amp;$A145)</f>
        <v>24</v>
      </c>
      <c r="X145" s="5">
        <f>COUNTIFS('NBA Games 2025'!$N$2:$N$1232,X$2,'NBA Games 2025'!$A$2:$A$1232,"&lt;="&amp;$A145)</f>
        <v>32</v>
      </c>
      <c r="Y145" s="5">
        <f>COUNTIFS('NBA Games 2025'!$N$2:$N$1232,Y$2,'NBA Games 2025'!$A$2:$A$1232,"&lt;="&amp;$A145)</f>
        <v>29</v>
      </c>
      <c r="Z145" s="5">
        <f>COUNTIFS('NBA Games 2025'!$N$2:$N$1232,Z$2,'NBA Games 2025'!$A$2:$A$1232,"&lt;="&amp;$A145)</f>
        <v>19</v>
      </c>
      <c r="AA145" s="5">
        <f>COUNTIFS('NBA Games 2025'!$N$2:$N$1232,AA$2,'NBA Games 2025'!$A$2:$A$1232,"&lt;="&amp;$A145)</f>
        <v>23</v>
      </c>
      <c r="AB145" s="5">
        <f>COUNTIFS('NBA Games 2025'!$N$2:$N$1232,AB$2,'NBA Games 2025'!$A$2:$A$1232,"&lt;="&amp;$A145)</f>
        <v>15</v>
      </c>
      <c r="AC145" s="5">
        <f>COUNTIFS('NBA Games 2025'!$N$2:$N$1232,AC$2,'NBA Games 2025'!$A$2:$A$1232,"&lt;="&amp;$A145)</f>
        <v>33</v>
      </c>
      <c r="AD145" s="5">
        <f>COUNTIFS('NBA Games 2025'!$N$2:$N$1232,AD$2,'NBA Games 2025'!$A$2:$A$1232,"&lt;="&amp;$A145)</f>
        <v>18</v>
      </c>
      <c r="AE145" s="5">
        <f>COUNTIFS('NBA Games 2025'!$N$2:$N$1232,AE$2,'NBA Games 2025'!$A$2:$A$1232,"&lt;="&amp;$A145)</f>
        <v>23</v>
      </c>
    </row>
    <row r="146" spans="1:31" x14ac:dyDescent="0.35">
      <c r="A146" s="7">
        <v>45739</v>
      </c>
      <c r="B146" s="5">
        <f>COUNTIFS('NBA Games 2025'!$N$2:$N$1232,B$2,'NBA Games 2025'!$A$2:$A$1232,"&lt;="&amp;$A146)</f>
        <v>57</v>
      </c>
      <c r="C146" s="5">
        <f>COUNTIFS('NBA Games 2025'!$N$2:$N$1232,C$2,'NBA Games 2025'!$A$2:$A$1232,"&lt;="&amp;$A146)</f>
        <v>43</v>
      </c>
      <c r="D146" s="5">
        <f>COUNTIFS('NBA Games 2025'!$N$2:$N$1232,D$2,'NBA Games 2025'!$A$2:$A$1232,"&lt;="&amp;$A146)</f>
        <v>45</v>
      </c>
      <c r="E146" s="5">
        <f>COUNTIFS('NBA Games 2025'!$N$2:$N$1232,E$2,'NBA Games 2025'!$A$2:$A$1232,"&lt;="&amp;$A146)</f>
        <v>59</v>
      </c>
      <c r="F146" s="5">
        <f>COUNTIFS('NBA Games 2025'!$N$2:$N$1232,F$2,'NBA Games 2025'!$A$2:$A$1232,"&lt;="&amp;$A146)</f>
        <v>35</v>
      </c>
      <c r="G146" s="5">
        <f>COUNTIFS('NBA Games 2025'!$N$2:$N$1232,G$2,'NBA Games 2025'!$A$2:$A$1232,"&lt;="&amp;$A146)</f>
        <v>31</v>
      </c>
      <c r="H146" s="5">
        <f>COUNTIFS('NBA Games 2025'!$N$2:$N$1232,H$2,'NBA Games 2025'!$A$2:$A$1232,"&lt;="&amp;$A146)</f>
        <v>41</v>
      </c>
      <c r="I146" s="5">
        <f>COUNTIFS('NBA Games 2025'!$N$2:$N$1232,I$2,'NBA Games 2025'!$A$2:$A$1232,"&lt;="&amp;$A146)</f>
        <v>52</v>
      </c>
      <c r="J146" s="5">
        <f>COUNTIFS('NBA Games 2025'!$N$2:$N$1232,J$2,'NBA Games 2025'!$A$2:$A$1232,"&lt;="&amp;$A146)</f>
        <v>44</v>
      </c>
      <c r="K146" s="5">
        <f>COUNTIFS('NBA Games 2025'!$N$2:$N$1232,K$2,'NBA Games 2025'!$A$2:$A$1232,"&lt;="&amp;$A146)</f>
        <v>35</v>
      </c>
      <c r="L146" s="5">
        <f>COUNTIFS('NBA Games 2025'!$N$2:$N$1232,L$2,'NBA Games 2025'!$A$2:$A$1232,"&lt;="&amp;$A146)</f>
        <v>41</v>
      </c>
      <c r="M146" s="5">
        <f>COUNTIFS('NBA Games 2025'!$N$2:$N$1232,M$2,'NBA Games 2025'!$A$2:$A$1232,"&lt;="&amp;$A146)</f>
        <v>40</v>
      </c>
      <c r="N146" s="5">
        <f>COUNTIFS('NBA Games 2025'!$N$2:$N$1232,N$2,'NBA Games 2025'!$A$2:$A$1232,"&lt;="&amp;$A146)</f>
        <v>41</v>
      </c>
      <c r="O146" s="5">
        <f>COUNTIFS('NBA Games 2025'!$N$2:$N$1232,O$2,'NBA Games 2025'!$A$2:$A$1232,"&lt;="&amp;$A146)</f>
        <v>46</v>
      </c>
      <c r="P146" s="5">
        <f>COUNTIFS('NBA Games 2025'!$N$2:$N$1232,P$2,'NBA Games 2025'!$A$2:$A$1232,"&lt;="&amp;$A146)</f>
        <v>34</v>
      </c>
      <c r="Q146" s="5">
        <f>COUNTIFS('NBA Games 2025'!$N$2:$N$1232,Q$2,'NBA Games 2025'!$A$2:$A$1232,"&lt;="&amp;$A146)</f>
        <v>31</v>
      </c>
      <c r="R146" s="5">
        <f>COUNTIFS('NBA Games 2025'!$N$2:$N$1232,R$2,'NBA Games 2025'!$A$2:$A$1232,"&lt;="&amp;$A146)</f>
        <v>41</v>
      </c>
      <c r="S146" s="5">
        <f>COUNTIFS('NBA Games 2025'!$N$2:$N$1232,S$2,'NBA Games 2025'!$A$2:$A$1232,"&lt;="&amp;$A146)</f>
        <v>34</v>
      </c>
      <c r="T146" s="5">
        <f>COUNTIFS('NBA Games 2025'!$N$2:$N$1232,T$2,'NBA Games 2025'!$A$2:$A$1232,"&lt;="&amp;$A146)</f>
        <v>43</v>
      </c>
      <c r="U146" s="5">
        <f>COUNTIFS('NBA Games 2025'!$N$2:$N$1232,U$2,'NBA Games 2025'!$A$2:$A$1232,"&lt;="&amp;$A146)</f>
        <v>40</v>
      </c>
      <c r="V146" s="5">
        <f>COUNTIFS('NBA Games 2025'!$N$2:$N$1232,V$2,'NBA Games 2025'!$A$2:$A$1232,"&lt;="&amp;$A146)</f>
        <v>16</v>
      </c>
      <c r="W146" s="5">
        <f>COUNTIFS('NBA Games 2025'!$N$2:$N$1232,W$2,'NBA Games 2025'!$A$2:$A$1232,"&lt;="&amp;$A146)</f>
        <v>24</v>
      </c>
      <c r="X146" s="5">
        <f>COUNTIFS('NBA Games 2025'!$N$2:$N$1232,X$2,'NBA Games 2025'!$A$2:$A$1232,"&lt;="&amp;$A146)</f>
        <v>32</v>
      </c>
      <c r="Y146" s="5">
        <f>COUNTIFS('NBA Games 2025'!$N$2:$N$1232,Y$2,'NBA Games 2025'!$A$2:$A$1232,"&lt;="&amp;$A146)</f>
        <v>30</v>
      </c>
      <c r="Z146" s="5">
        <f>COUNTIFS('NBA Games 2025'!$N$2:$N$1232,Z$2,'NBA Games 2025'!$A$2:$A$1232,"&lt;="&amp;$A146)</f>
        <v>19</v>
      </c>
      <c r="AA146" s="5">
        <f>COUNTIFS('NBA Games 2025'!$N$2:$N$1232,AA$2,'NBA Games 2025'!$A$2:$A$1232,"&lt;="&amp;$A146)</f>
        <v>23</v>
      </c>
      <c r="AB146" s="5">
        <f>COUNTIFS('NBA Games 2025'!$N$2:$N$1232,AB$2,'NBA Games 2025'!$A$2:$A$1232,"&lt;="&amp;$A146)</f>
        <v>15</v>
      </c>
      <c r="AC146" s="5">
        <f>COUNTIFS('NBA Games 2025'!$N$2:$N$1232,AC$2,'NBA Games 2025'!$A$2:$A$1232,"&lt;="&amp;$A146)</f>
        <v>33</v>
      </c>
      <c r="AD146" s="5">
        <f>COUNTIFS('NBA Games 2025'!$N$2:$N$1232,AD$2,'NBA Games 2025'!$A$2:$A$1232,"&lt;="&amp;$A146)</f>
        <v>18</v>
      </c>
      <c r="AE146" s="5">
        <f>COUNTIFS('NBA Games 2025'!$N$2:$N$1232,AE$2,'NBA Games 2025'!$A$2:$A$1232,"&lt;="&amp;$A146)</f>
        <v>23</v>
      </c>
    </row>
    <row r="147" spans="1:31" x14ac:dyDescent="0.35">
      <c r="A147" s="7">
        <v>45740</v>
      </c>
      <c r="B147" s="5">
        <f>COUNTIFS('NBA Games 2025'!$N$2:$N$1232,B$2,'NBA Games 2025'!$A$2:$A$1232,"&lt;="&amp;$A147)</f>
        <v>57</v>
      </c>
      <c r="C147" s="5">
        <f>COUNTIFS('NBA Games 2025'!$N$2:$N$1232,C$2,'NBA Games 2025'!$A$2:$A$1232,"&lt;="&amp;$A147)</f>
        <v>43</v>
      </c>
      <c r="D147" s="5">
        <f>COUNTIFS('NBA Games 2025'!$N$2:$N$1232,D$2,'NBA Games 2025'!$A$2:$A$1232,"&lt;="&amp;$A147)</f>
        <v>45</v>
      </c>
      <c r="E147" s="5">
        <f>COUNTIFS('NBA Games 2025'!$N$2:$N$1232,E$2,'NBA Games 2025'!$A$2:$A$1232,"&lt;="&amp;$A147)</f>
        <v>59</v>
      </c>
      <c r="F147" s="5">
        <f>COUNTIFS('NBA Games 2025'!$N$2:$N$1232,F$2,'NBA Games 2025'!$A$2:$A$1232,"&lt;="&amp;$A147)</f>
        <v>35</v>
      </c>
      <c r="G147" s="5">
        <f>COUNTIFS('NBA Games 2025'!$N$2:$N$1232,G$2,'NBA Games 2025'!$A$2:$A$1232,"&lt;="&amp;$A147)</f>
        <v>32</v>
      </c>
      <c r="H147" s="5">
        <f>COUNTIFS('NBA Games 2025'!$N$2:$N$1232,H$2,'NBA Games 2025'!$A$2:$A$1232,"&lt;="&amp;$A147)</f>
        <v>42</v>
      </c>
      <c r="I147" s="5">
        <f>COUNTIFS('NBA Games 2025'!$N$2:$N$1232,I$2,'NBA Games 2025'!$A$2:$A$1232,"&lt;="&amp;$A147)</f>
        <v>53</v>
      </c>
      <c r="J147" s="5">
        <f>COUNTIFS('NBA Games 2025'!$N$2:$N$1232,J$2,'NBA Games 2025'!$A$2:$A$1232,"&lt;="&amp;$A147)</f>
        <v>44</v>
      </c>
      <c r="K147" s="5">
        <f>COUNTIFS('NBA Games 2025'!$N$2:$N$1232,K$2,'NBA Games 2025'!$A$2:$A$1232,"&lt;="&amp;$A147)</f>
        <v>35</v>
      </c>
      <c r="L147" s="5">
        <f>COUNTIFS('NBA Games 2025'!$N$2:$N$1232,L$2,'NBA Games 2025'!$A$2:$A$1232,"&lt;="&amp;$A147)</f>
        <v>41</v>
      </c>
      <c r="M147" s="5">
        <f>COUNTIFS('NBA Games 2025'!$N$2:$N$1232,M$2,'NBA Games 2025'!$A$2:$A$1232,"&lt;="&amp;$A147)</f>
        <v>40</v>
      </c>
      <c r="N147" s="5">
        <f>COUNTIFS('NBA Games 2025'!$N$2:$N$1232,N$2,'NBA Games 2025'!$A$2:$A$1232,"&lt;="&amp;$A147)</f>
        <v>41</v>
      </c>
      <c r="O147" s="5">
        <f>COUNTIFS('NBA Games 2025'!$N$2:$N$1232,O$2,'NBA Games 2025'!$A$2:$A$1232,"&lt;="&amp;$A147)</f>
        <v>46</v>
      </c>
      <c r="P147" s="5">
        <f>COUNTIFS('NBA Games 2025'!$N$2:$N$1232,P$2,'NBA Games 2025'!$A$2:$A$1232,"&lt;="&amp;$A147)</f>
        <v>35</v>
      </c>
      <c r="Q147" s="5">
        <f>COUNTIFS('NBA Games 2025'!$N$2:$N$1232,Q$2,'NBA Games 2025'!$A$2:$A$1232,"&lt;="&amp;$A147)</f>
        <v>31</v>
      </c>
      <c r="R147" s="5">
        <f>COUNTIFS('NBA Games 2025'!$N$2:$N$1232,R$2,'NBA Games 2025'!$A$2:$A$1232,"&lt;="&amp;$A147)</f>
        <v>41</v>
      </c>
      <c r="S147" s="5">
        <f>COUNTIFS('NBA Games 2025'!$N$2:$N$1232,S$2,'NBA Games 2025'!$A$2:$A$1232,"&lt;="&amp;$A147)</f>
        <v>35</v>
      </c>
      <c r="T147" s="5">
        <f>COUNTIFS('NBA Games 2025'!$N$2:$N$1232,T$2,'NBA Games 2025'!$A$2:$A$1232,"&lt;="&amp;$A147)</f>
        <v>43</v>
      </c>
      <c r="U147" s="5">
        <f>COUNTIFS('NBA Games 2025'!$N$2:$N$1232,U$2,'NBA Games 2025'!$A$2:$A$1232,"&lt;="&amp;$A147)</f>
        <v>40</v>
      </c>
      <c r="V147" s="5">
        <f>COUNTIFS('NBA Games 2025'!$N$2:$N$1232,V$2,'NBA Games 2025'!$A$2:$A$1232,"&lt;="&amp;$A147)</f>
        <v>16</v>
      </c>
      <c r="W147" s="5">
        <f>COUNTIFS('NBA Games 2025'!$N$2:$N$1232,W$2,'NBA Games 2025'!$A$2:$A$1232,"&lt;="&amp;$A147)</f>
        <v>25</v>
      </c>
      <c r="X147" s="5">
        <f>COUNTIFS('NBA Games 2025'!$N$2:$N$1232,X$2,'NBA Games 2025'!$A$2:$A$1232,"&lt;="&amp;$A147)</f>
        <v>32</v>
      </c>
      <c r="Y147" s="5">
        <f>COUNTIFS('NBA Games 2025'!$N$2:$N$1232,Y$2,'NBA Games 2025'!$A$2:$A$1232,"&lt;="&amp;$A147)</f>
        <v>30</v>
      </c>
      <c r="Z147" s="5">
        <f>COUNTIFS('NBA Games 2025'!$N$2:$N$1232,Z$2,'NBA Games 2025'!$A$2:$A$1232,"&lt;="&amp;$A147)</f>
        <v>20</v>
      </c>
      <c r="AA147" s="5">
        <f>COUNTIFS('NBA Games 2025'!$N$2:$N$1232,AA$2,'NBA Games 2025'!$A$2:$A$1232,"&lt;="&amp;$A147)</f>
        <v>23</v>
      </c>
      <c r="AB147" s="5">
        <f>COUNTIFS('NBA Games 2025'!$N$2:$N$1232,AB$2,'NBA Games 2025'!$A$2:$A$1232,"&lt;="&amp;$A147)</f>
        <v>15</v>
      </c>
      <c r="AC147" s="5">
        <f>COUNTIFS('NBA Games 2025'!$N$2:$N$1232,AC$2,'NBA Games 2025'!$A$2:$A$1232,"&lt;="&amp;$A147)</f>
        <v>34</v>
      </c>
      <c r="AD147" s="5">
        <f>COUNTIFS('NBA Games 2025'!$N$2:$N$1232,AD$2,'NBA Games 2025'!$A$2:$A$1232,"&lt;="&amp;$A147)</f>
        <v>18</v>
      </c>
      <c r="AE147" s="5">
        <f>COUNTIFS('NBA Games 2025'!$N$2:$N$1232,AE$2,'NBA Games 2025'!$A$2:$A$1232,"&lt;="&amp;$A147)</f>
        <v>23</v>
      </c>
    </row>
    <row r="148" spans="1:31" x14ac:dyDescent="0.35">
      <c r="A148" s="7">
        <v>45741</v>
      </c>
      <c r="B148" s="5">
        <f>COUNTIFS('NBA Games 2025'!$N$2:$N$1232,B$2,'NBA Games 2025'!$A$2:$A$1232,"&lt;="&amp;$A148)</f>
        <v>58</v>
      </c>
      <c r="C148" s="5">
        <f>COUNTIFS('NBA Games 2025'!$N$2:$N$1232,C$2,'NBA Games 2025'!$A$2:$A$1232,"&lt;="&amp;$A148)</f>
        <v>44</v>
      </c>
      <c r="D148" s="5">
        <f>COUNTIFS('NBA Games 2025'!$N$2:$N$1232,D$2,'NBA Games 2025'!$A$2:$A$1232,"&lt;="&amp;$A148)</f>
        <v>45</v>
      </c>
      <c r="E148" s="5">
        <f>COUNTIFS('NBA Games 2025'!$N$2:$N$1232,E$2,'NBA Games 2025'!$A$2:$A$1232,"&lt;="&amp;$A148)</f>
        <v>60</v>
      </c>
      <c r="F148" s="5">
        <f>COUNTIFS('NBA Games 2025'!$N$2:$N$1232,F$2,'NBA Games 2025'!$A$2:$A$1232,"&lt;="&amp;$A148)</f>
        <v>35</v>
      </c>
      <c r="G148" s="5">
        <f>COUNTIFS('NBA Games 2025'!$N$2:$N$1232,G$2,'NBA Games 2025'!$A$2:$A$1232,"&lt;="&amp;$A148)</f>
        <v>32</v>
      </c>
      <c r="H148" s="5">
        <f>COUNTIFS('NBA Games 2025'!$N$2:$N$1232,H$2,'NBA Games 2025'!$A$2:$A$1232,"&lt;="&amp;$A148)</f>
        <v>42</v>
      </c>
      <c r="I148" s="5">
        <f>COUNTIFS('NBA Games 2025'!$N$2:$N$1232,I$2,'NBA Games 2025'!$A$2:$A$1232,"&lt;="&amp;$A148)</f>
        <v>53</v>
      </c>
      <c r="J148" s="5">
        <f>COUNTIFS('NBA Games 2025'!$N$2:$N$1232,J$2,'NBA Games 2025'!$A$2:$A$1232,"&lt;="&amp;$A148)</f>
        <v>45</v>
      </c>
      <c r="K148" s="5">
        <f>COUNTIFS('NBA Games 2025'!$N$2:$N$1232,K$2,'NBA Games 2025'!$A$2:$A$1232,"&lt;="&amp;$A148)</f>
        <v>35</v>
      </c>
      <c r="L148" s="5">
        <f>COUNTIFS('NBA Games 2025'!$N$2:$N$1232,L$2,'NBA Games 2025'!$A$2:$A$1232,"&lt;="&amp;$A148)</f>
        <v>41</v>
      </c>
      <c r="M148" s="5">
        <f>COUNTIFS('NBA Games 2025'!$N$2:$N$1232,M$2,'NBA Games 2025'!$A$2:$A$1232,"&lt;="&amp;$A148)</f>
        <v>41</v>
      </c>
      <c r="N148" s="5">
        <f>COUNTIFS('NBA Games 2025'!$N$2:$N$1232,N$2,'NBA Games 2025'!$A$2:$A$1232,"&lt;="&amp;$A148)</f>
        <v>41</v>
      </c>
      <c r="O148" s="5">
        <f>COUNTIFS('NBA Games 2025'!$N$2:$N$1232,O$2,'NBA Games 2025'!$A$2:$A$1232,"&lt;="&amp;$A148)</f>
        <v>47</v>
      </c>
      <c r="P148" s="5">
        <f>COUNTIFS('NBA Games 2025'!$N$2:$N$1232,P$2,'NBA Games 2025'!$A$2:$A$1232,"&lt;="&amp;$A148)</f>
        <v>35</v>
      </c>
      <c r="Q148" s="5">
        <f>COUNTIFS('NBA Games 2025'!$N$2:$N$1232,Q$2,'NBA Games 2025'!$A$2:$A$1232,"&lt;="&amp;$A148)</f>
        <v>31</v>
      </c>
      <c r="R148" s="5">
        <f>COUNTIFS('NBA Games 2025'!$N$2:$N$1232,R$2,'NBA Games 2025'!$A$2:$A$1232,"&lt;="&amp;$A148)</f>
        <v>41</v>
      </c>
      <c r="S148" s="5">
        <f>COUNTIFS('NBA Games 2025'!$N$2:$N$1232,S$2,'NBA Games 2025'!$A$2:$A$1232,"&lt;="&amp;$A148)</f>
        <v>35</v>
      </c>
      <c r="T148" s="5">
        <f>COUNTIFS('NBA Games 2025'!$N$2:$N$1232,T$2,'NBA Games 2025'!$A$2:$A$1232,"&lt;="&amp;$A148)</f>
        <v>43</v>
      </c>
      <c r="U148" s="5">
        <f>COUNTIFS('NBA Games 2025'!$N$2:$N$1232,U$2,'NBA Games 2025'!$A$2:$A$1232,"&lt;="&amp;$A148)</f>
        <v>40</v>
      </c>
      <c r="V148" s="5">
        <f>COUNTIFS('NBA Games 2025'!$N$2:$N$1232,V$2,'NBA Games 2025'!$A$2:$A$1232,"&lt;="&amp;$A148)</f>
        <v>16</v>
      </c>
      <c r="W148" s="5">
        <f>COUNTIFS('NBA Games 2025'!$N$2:$N$1232,W$2,'NBA Games 2025'!$A$2:$A$1232,"&lt;="&amp;$A148)</f>
        <v>25</v>
      </c>
      <c r="X148" s="5">
        <f>COUNTIFS('NBA Games 2025'!$N$2:$N$1232,X$2,'NBA Games 2025'!$A$2:$A$1232,"&lt;="&amp;$A148)</f>
        <v>32</v>
      </c>
      <c r="Y148" s="5">
        <f>COUNTIFS('NBA Games 2025'!$N$2:$N$1232,Y$2,'NBA Games 2025'!$A$2:$A$1232,"&lt;="&amp;$A148)</f>
        <v>31</v>
      </c>
      <c r="Z148" s="5">
        <f>COUNTIFS('NBA Games 2025'!$N$2:$N$1232,Z$2,'NBA Games 2025'!$A$2:$A$1232,"&lt;="&amp;$A148)</f>
        <v>20</v>
      </c>
      <c r="AA148" s="5">
        <f>COUNTIFS('NBA Games 2025'!$N$2:$N$1232,AA$2,'NBA Games 2025'!$A$2:$A$1232,"&lt;="&amp;$A148)</f>
        <v>23</v>
      </c>
      <c r="AB148" s="5">
        <f>COUNTIFS('NBA Games 2025'!$N$2:$N$1232,AB$2,'NBA Games 2025'!$A$2:$A$1232,"&lt;="&amp;$A148)</f>
        <v>15</v>
      </c>
      <c r="AC148" s="5">
        <f>COUNTIFS('NBA Games 2025'!$N$2:$N$1232,AC$2,'NBA Games 2025'!$A$2:$A$1232,"&lt;="&amp;$A148)</f>
        <v>35</v>
      </c>
      <c r="AD148" s="5">
        <f>COUNTIFS('NBA Games 2025'!$N$2:$N$1232,AD$2,'NBA Games 2025'!$A$2:$A$1232,"&lt;="&amp;$A148)</f>
        <v>18</v>
      </c>
      <c r="AE148" s="5">
        <f>COUNTIFS('NBA Games 2025'!$N$2:$N$1232,AE$2,'NBA Games 2025'!$A$2:$A$1232,"&lt;="&amp;$A148)</f>
        <v>23</v>
      </c>
    </row>
    <row r="149" spans="1:31" x14ac:dyDescent="0.35">
      <c r="A149" s="7">
        <v>45742</v>
      </c>
      <c r="B149" s="5">
        <f>COUNTIFS('NBA Games 2025'!$N$2:$N$1232,B$2,'NBA Games 2025'!$A$2:$A$1232,"&lt;="&amp;$A149)</f>
        <v>58</v>
      </c>
      <c r="C149" s="5">
        <f>COUNTIFS('NBA Games 2025'!$N$2:$N$1232,C$2,'NBA Games 2025'!$A$2:$A$1232,"&lt;="&amp;$A149)</f>
        <v>44</v>
      </c>
      <c r="D149" s="5">
        <f>COUNTIFS('NBA Games 2025'!$N$2:$N$1232,D$2,'NBA Games 2025'!$A$2:$A$1232,"&lt;="&amp;$A149)</f>
        <v>46</v>
      </c>
      <c r="E149" s="5">
        <f>COUNTIFS('NBA Games 2025'!$N$2:$N$1232,E$2,'NBA Games 2025'!$A$2:$A$1232,"&lt;="&amp;$A149)</f>
        <v>60</v>
      </c>
      <c r="F149" s="5">
        <f>COUNTIFS('NBA Games 2025'!$N$2:$N$1232,F$2,'NBA Games 2025'!$A$2:$A$1232,"&lt;="&amp;$A149)</f>
        <v>35</v>
      </c>
      <c r="G149" s="5">
        <f>COUNTIFS('NBA Games 2025'!$N$2:$N$1232,G$2,'NBA Games 2025'!$A$2:$A$1232,"&lt;="&amp;$A149)</f>
        <v>32</v>
      </c>
      <c r="H149" s="5">
        <f>COUNTIFS('NBA Games 2025'!$N$2:$N$1232,H$2,'NBA Games 2025'!$A$2:$A$1232,"&lt;="&amp;$A149)</f>
        <v>42</v>
      </c>
      <c r="I149" s="5">
        <f>COUNTIFS('NBA Games 2025'!$N$2:$N$1232,I$2,'NBA Games 2025'!$A$2:$A$1232,"&lt;="&amp;$A149)</f>
        <v>54</v>
      </c>
      <c r="J149" s="5">
        <f>COUNTIFS('NBA Games 2025'!$N$2:$N$1232,J$2,'NBA Games 2025'!$A$2:$A$1232,"&lt;="&amp;$A149)</f>
        <v>45</v>
      </c>
      <c r="K149" s="5">
        <f>COUNTIFS('NBA Games 2025'!$N$2:$N$1232,K$2,'NBA Games 2025'!$A$2:$A$1232,"&lt;="&amp;$A149)</f>
        <v>35</v>
      </c>
      <c r="L149" s="5">
        <f>COUNTIFS('NBA Games 2025'!$N$2:$N$1232,L$2,'NBA Games 2025'!$A$2:$A$1232,"&lt;="&amp;$A149)</f>
        <v>41</v>
      </c>
      <c r="M149" s="5">
        <f>COUNTIFS('NBA Games 2025'!$N$2:$N$1232,M$2,'NBA Games 2025'!$A$2:$A$1232,"&lt;="&amp;$A149)</f>
        <v>41</v>
      </c>
      <c r="N149" s="5">
        <f>COUNTIFS('NBA Games 2025'!$N$2:$N$1232,N$2,'NBA Games 2025'!$A$2:$A$1232,"&lt;="&amp;$A149)</f>
        <v>41</v>
      </c>
      <c r="O149" s="5">
        <f>COUNTIFS('NBA Games 2025'!$N$2:$N$1232,O$2,'NBA Games 2025'!$A$2:$A$1232,"&lt;="&amp;$A149)</f>
        <v>47</v>
      </c>
      <c r="P149" s="5">
        <f>COUNTIFS('NBA Games 2025'!$N$2:$N$1232,P$2,'NBA Games 2025'!$A$2:$A$1232,"&lt;="&amp;$A149)</f>
        <v>35</v>
      </c>
      <c r="Q149" s="5">
        <f>COUNTIFS('NBA Games 2025'!$N$2:$N$1232,Q$2,'NBA Games 2025'!$A$2:$A$1232,"&lt;="&amp;$A149)</f>
        <v>31</v>
      </c>
      <c r="R149" s="5">
        <f>COUNTIFS('NBA Games 2025'!$N$2:$N$1232,R$2,'NBA Games 2025'!$A$2:$A$1232,"&lt;="&amp;$A149)</f>
        <v>41</v>
      </c>
      <c r="S149" s="5">
        <f>COUNTIFS('NBA Games 2025'!$N$2:$N$1232,S$2,'NBA Games 2025'!$A$2:$A$1232,"&lt;="&amp;$A149)</f>
        <v>35</v>
      </c>
      <c r="T149" s="5">
        <f>COUNTIFS('NBA Games 2025'!$N$2:$N$1232,T$2,'NBA Games 2025'!$A$2:$A$1232,"&lt;="&amp;$A149)</f>
        <v>44</v>
      </c>
      <c r="U149" s="5">
        <f>COUNTIFS('NBA Games 2025'!$N$2:$N$1232,U$2,'NBA Games 2025'!$A$2:$A$1232,"&lt;="&amp;$A149)</f>
        <v>41</v>
      </c>
      <c r="V149" s="5">
        <f>COUNTIFS('NBA Games 2025'!$N$2:$N$1232,V$2,'NBA Games 2025'!$A$2:$A$1232,"&lt;="&amp;$A149)</f>
        <v>16</v>
      </c>
      <c r="W149" s="5">
        <f>COUNTIFS('NBA Games 2025'!$N$2:$N$1232,W$2,'NBA Games 2025'!$A$2:$A$1232,"&lt;="&amp;$A149)</f>
        <v>26</v>
      </c>
      <c r="X149" s="5">
        <f>COUNTIFS('NBA Games 2025'!$N$2:$N$1232,X$2,'NBA Games 2025'!$A$2:$A$1232,"&lt;="&amp;$A149)</f>
        <v>32</v>
      </c>
      <c r="Y149" s="5">
        <f>COUNTIFS('NBA Games 2025'!$N$2:$N$1232,Y$2,'NBA Games 2025'!$A$2:$A$1232,"&lt;="&amp;$A149)</f>
        <v>31</v>
      </c>
      <c r="Z149" s="5">
        <f>COUNTIFS('NBA Games 2025'!$N$2:$N$1232,Z$2,'NBA Games 2025'!$A$2:$A$1232,"&lt;="&amp;$A149)</f>
        <v>20</v>
      </c>
      <c r="AA149" s="5">
        <f>COUNTIFS('NBA Games 2025'!$N$2:$N$1232,AA$2,'NBA Games 2025'!$A$2:$A$1232,"&lt;="&amp;$A149)</f>
        <v>23</v>
      </c>
      <c r="AB149" s="5">
        <f>COUNTIFS('NBA Games 2025'!$N$2:$N$1232,AB$2,'NBA Games 2025'!$A$2:$A$1232,"&lt;="&amp;$A149)</f>
        <v>16</v>
      </c>
      <c r="AC149" s="5">
        <f>COUNTIFS('NBA Games 2025'!$N$2:$N$1232,AC$2,'NBA Games 2025'!$A$2:$A$1232,"&lt;="&amp;$A149)</f>
        <v>35</v>
      </c>
      <c r="AD149" s="5">
        <f>COUNTIFS('NBA Games 2025'!$N$2:$N$1232,AD$2,'NBA Games 2025'!$A$2:$A$1232,"&lt;="&amp;$A149)</f>
        <v>18</v>
      </c>
      <c r="AE149" s="5">
        <f>COUNTIFS('NBA Games 2025'!$N$2:$N$1232,AE$2,'NBA Games 2025'!$A$2:$A$1232,"&lt;="&amp;$A149)</f>
        <v>23</v>
      </c>
    </row>
    <row r="150" spans="1:31" x14ac:dyDescent="0.35">
      <c r="A150" s="7">
        <v>45743</v>
      </c>
      <c r="B150" s="5">
        <f>COUNTIFS('NBA Games 2025'!$N$2:$N$1232,B$2,'NBA Games 2025'!$A$2:$A$1232,"&lt;="&amp;$A150)</f>
        <v>59</v>
      </c>
      <c r="C150" s="5">
        <f>COUNTIFS('NBA Games 2025'!$N$2:$N$1232,C$2,'NBA Games 2025'!$A$2:$A$1232,"&lt;="&amp;$A150)</f>
        <v>44</v>
      </c>
      <c r="D150" s="5">
        <f>COUNTIFS('NBA Games 2025'!$N$2:$N$1232,D$2,'NBA Games 2025'!$A$2:$A$1232,"&lt;="&amp;$A150)</f>
        <v>46</v>
      </c>
      <c r="E150" s="5">
        <f>COUNTIFS('NBA Games 2025'!$N$2:$N$1232,E$2,'NBA Games 2025'!$A$2:$A$1232,"&lt;="&amp;$A150)</f>
        <v>61</v>
      </c>
      <c r="F150" s="5">
        <f>COUNTIFS('NBA Games 2025'!$N$2:$N$1232,F$2,'NBA Games 2025'!$A$2:$A$1232,"&lt;="&amp;$A150)</f>
        <v>35</v>
      </c>
      <c r="G150" s="5">
        <f>COUNTIFS('NBA Games 2025'!$N$2:$N$1232,G$2,'NBA Games 2025'!$A$2:$A$1232,"&lt;="&amp;$A150)</f>
        <v>33</v>
      </c>
      <c r="H150" s="5">
        <f>COUNTIFS('NBA Games 2025'!$N$2:$N$1232,H$2,'NBA Games 2025'!$A$2:$A$1232,"&lt;="&amp;$A150)</f>
        <v>43</v>
      </c>
      <c r="I150" s="5">
        <f>COUNTIFS('NBA Games 2025'!$N$2:$N$1232,I$2,'NBA Games 2025'!$A$2:$A$1232,"&lt;="&amp;$A150)</f>
        <v>54</v>
      </c>
      <c r="J150" s="5">
        <f>COUNTIFS('NBA Games 2025'!$N$2:$N$1232,J$2,'NBA Games 2025'!$A$2:$A$1232,"&lt;="&amp;$A150)</f>
        <v>45</v>
      </c>
      <c r="K150" s="5">
        <f>COUNTIFS('NBA Games 2025'!$N$2:$N$1232,K$2,'NBA Games 2025'!$A$2:$A$1232,"&lt;="&amp;$A150)</f>
        <v>36</v>
      </c>
      <c r="L150" s="5">
        <f>COUNTIFS('NBA Games 2025'!$N$2:$N$1232,L$2,'NBA Games 2025'!$A$2:$A$1232,"&lt;="&amp;$A150)</f>
        <v>41</v>
      </c>
      <c r="M150" s="5">
        <f>COUNTIFS('NBA Games 2025'!$N$2:$N$1232,M$2,'NBA Games 2025'!$A$2:$A$1232,"&lt;="&amp;$A150)</f>
        <v>41</v>
      </c>
      <c r="N150" s="5">
        <f>COUNTIFS('NBA Games 2025'!$N$2:$N$1232,N$2,'NBA Games 2025'!$A$2:$A$1232,"&lt;="&amp;$A150)</f>
        <v>41</v>
      </c>
      <c r="O150" s="5">
        <f>COUNTIFS('NBA Games 2025'!$N$2:$N$1232,O$2,'NBA Games 2025'!$A$2:$A$1232,"&lt;="&amp;$A150)</f>
        <v>48</v>
      </c>
      <c r="P150" s="5">
        <f>COUNTIFS('NBA Games 2025'!$N$2:$N$1232,P$2,'NBA Games 2025'!$A$2:$A$1232,"&lt;="&amp;$A150)</f>
        <v>36</v>
      </c>
      <c r="Q150" s="5">
        <f>COUNTIFS('NBA Games 2025'!$N$2:$N$1232,Q$2,'NBA Games 2025'!$A$2:$A$1232,"&lt;="&amp;$A150)</f>
        <v>31</v>
      </c>
      <c r="R150" s="5">
        <f>COUNTIFS('NBA Games 2025'!$N$2:$N$1232,R$2,'NBA Games 2025'!$A$2:$A$1232,"&lt;="&amp;$A150)</f>
        <v>41</v>
      </c>
      <c r="S150" s="5">
        <f>COUNTIFS('NBA Games 2025'!$N$2:$N$1232,S$2,'NBA Games 2025'!$A$2:$A$1232,"&lt;="&amp;$A150)</f>
        <v>35</v>
      </c>
      <c r="T150" s="5">
        <f>COUNTIFS('NBA Games 2025'!$N$2:$N$1232,T$2,'NBA Games 2025'!$A$2:$A$1232,"&lt;="&amp;$A150)</f>
        <v>44</v>
      </c>
      <c r="U150" s="5">
        <f>COUNTIFS('NBA Games 2025'!$N$2:$N$1232,U$2,'NBA Games 2025'!$A$2:$A$1232,"&lt;="&amp;$A150)</f>
        <v>41</v>
      </c>
      <c r="V150" s="5">
        <f>COUNTIFS('NBA Games 2025'!$N$2:$N$1232,V$2,'NBA Games 2025'!$A$2:$A$1232,"&lt;="&amp;$A150)</f>
        <v>16</v>
      </c>
      <c r="W150" s="5">
        <f>COUNTIFS('NBA Games 2025'!$N$2:$N$1232,W$2,'NBA Games 2025'!$A$2:$A$1232,"&lt;="&amp;$A150)</f>
        <v>26</v>
      </c>
      <c r="X150" s="5">
        <f>COUNTIFS('NBA Games 2025'!$N$2:$N$1232,X$2,'NBA Games 2025'!$A$2:$A$1232,"&lt;="&amp;$A150)</f>
        <v>32</v>
      </c>
      <c r="Y150" s="5">
        <f>COUNTIFS('NBA Games 2025'!$N$2:$N$1232,Y$2,'NBA Games 2025'!$A$2:$A$1232,"&lt;="&amp;$A150)</f>
        <v>32</v>
      </c>
      <c r="Z150" s="5">
        <f>COUNTIFS('NBA Games 2025'!$N$2:$N$1232,Z$2,'NBA Games 2025'!$A$2:$A$1232,"&lt;="&amp;$A150)</f>
        <v>20</v>
      </c>
      <c r="AA150" s="5">
        <f>COUNTIFS('NBA Games 2025'!$N$2:$N$1232,AA$2,'NBA Games 2025'!$A$2:$A$1232,"&lt;="&amp;$A150)</f>
        <v>23</v>
      </c>
      <c r="AB150" s="5">
        <f>COUNTIFS('NBA Games 2025'!$N$2:$N$1232,AB$2,'NBA Games 2025'!$A$2:$A$1232,"&lt;="&amp;$A150)</f>
        <v>16</v>
      </c>
      <c r="AC150" s="5">
        <f>COUNTIFS('NBA Games 2025'!$N$2:$N$1232,AC$2,'NBA Games 2025'!$A$2:$A$1232,"&lt;="&amp;$A150)</f>
        <v>35</v>
      </c>
      <c r="AD150" s="5">
        <f>COUNTIFS('NBA Games 2025'!$N$2:$N$1232,AD$2,'NBA Games 2025'!$A$2:$A$1232,"&lt;="&amp;$A150)</f>
        <v>18</v>
      </c>
      <c r="AE150" s="5">
        <f>COUNTIFS('NBA Games 2025'!$N$2:$N$1232,AE$2,'NBA Games 2025'!$A$2:$A$1232,"&lt;="&amp;$A150)</f>
        <v>23</v>
      </c>
    </row>
    <row r="151" spans="1:31" x14ac:dyDescent="0.35">
      <c r="A151" s="7">
        <v>45744</v>
      </c>
      <c r="B151" s="5">
        <f>COUNTIFS('NBA Games 2025'!$N$2:$N$1232,B$2,'NBA Games 2025'!$A$2:$A$1232,"&lt;="&amp;$A151)</f>
        <v>59</v>
      </c>
      <c r="C151" s="5">
        <f>COUNTIFS('NBA Games 2025'!$N$2:$N$1232,C$2,'NBA Games 2025'!$A$2:$A$1232,"&lt;="&amp;$A151)</f>
        <v>44</v>
      </c>
      <c r="D151" s="5">
        <f>COUNTIFS('NBA Games 2025'!$N$2:$N$1232,D$2,'NBA Games 2025'!$A$2:$A$1232,"&lt;="&amp;$A151)</f>
        <v>47</v>
      </c>
      <c r="E151" s="5">
        <f>COUNTIFS('NBA Games 2025'!$N$2:$N$1232,E$2,'NBA Games 2025'!$A$2:$A$1232,"&lt;="&amp;$A151)</f>
        <v>61</v>
      </c>
      <c r="F151" s="5">
        <f>COUNTIFS('NBA Games 2025'!$N$2:$N$1232,F$2,'NBA Games 2025'!$A$2:$A$1232,"&lt;="&amp;$A151)</f>
        <v>35</v>
      </c>
      <c r="G151" s="5">
        <f>COUNTIFS('NBA Games 2025'!$N$2:$N$1232,G$2,'NBA Games 2025'!$A$2:$A$1232,"&lt;="&amp;$A151)</f>
        <v>33</v>
      </c>
      <c r="H151" s="5">
        <f>COUNTIFS('NBA Games 2025'!$N$2:$N$1232,H$2,'NBA Games 2025'!$A$2:$A$1232,"&lt;="&amp;$A151)</f>
        <v>43</v>
      </c>
      <c r="I151" s="5">
        <f>COUNTIFS('NBA Games 2025'!$N$2:$N$1232,I$2,'NBA Games 2025'!$A$2:$A$1232,"&lt;="&amp;$A151)</f>
        <v>54</v>
      </c>
      <c r="J151" s="5">
        <f>COUNTIFS('NBA Games 2025'!$N$2:$N$1232,J$2,'NBA Games 2025'!$A$2:$A$1232,"&lt;="&amp;$A151)</f>
        <v>46</v>
      </c>
      <c r="K151" s="5">
        <f>COUNTIFS('NBA Games 2025'!$N$2:$N$1232,K$2,'NBA Games 2025'!$A$2:$A$1232,"&lt;="&amp;$A151)</f>
        <v>36</v>
      </c>
      <c r="L151" s="5">
        <f>COUNTIFS('NBA Games 2025'!$N$2:$N$1232,L$2,'NBA Games 2025'!$A$2:$A$1232,"&lt;="&amp;$A151)</f>
        <v>41</v>
      </c>
      <c r="M151" s="5">
        <f>COUNTIFS('NBA Games 2025'!$N$2:$N$1232,M$2,'NBA Games 2025'!$A$2:$A$1232,"&lt;="&amp;$A151)</f>
        <v>42</v>
      </c>
      <c r="N151" s="5">
        <f>COUNTIFS('NBA Games 2025'!$N$2:$N$1232,N$2,'NBA Games 2025'!$A$2:$A$1232,"&lt;="&amp;$A151)</f>
        <v>42</v>
      </c>
      <c r="O151" s="5">
        <f>COUNTIFS('NBA Games 2025'!$N$2:$N$1232,O$2,'NBA Games 2025'!$A$2:$A$1232,"&lt;="&amp;$A151)</f>
        <v>48</v>
      </c>
      <c r="P151" s="5">
        <f>COUNTIFS('NBA Games 2025'!$N$2:$N$1232,P$2,'NBA Games 2025'!$A$2:$A$1232,"&lt;="&amp;$A151)</f>
        <v>36</v>
      </c>
      <c r="Q151" s="5">
        <f>COUNTIFS('NBA Games 2025'!$N$2:$N$1232,Q$2,'NBA Games 2025'!$A$2:$A$1232,"&lt;="&amp;$A151)</f>
        <v>31</v>
      </c>
      <c r="R151" s="5">
        <f>COUNTIFS('NBA Games 2025'!$N$2:$N$1232,R$2,'NBA Games 2025'!$A$2:$A$1232,"&lt;="&amp;$A151)</f>
        <v>42</v>
      </c>
      <c r="S151" s="5">
        <f>COUNTIFS('NBA Games 2025'!$N$2:$N$1232,S$2,'NBA Games 2025'!$A$2:$A$1232,"&lt;="&amp;$A151)</f>
        <v>35</v>
      </c>
      <c r="T151" s="5">
        <f>COUNTIFS('NBA Games 2025'!$N$2:$N$1232,T$2,'NBA Games 2025'!$A$2:$A$1232,"&lt;="&amp;$A151)</f>
        <v>44</v>
      </c>
      <c r="U151" s="5">
        <f>COUNTIFS('NBA Games 2025'!$N$2:$N$1232,U$2,'NBA Games 2025'!$A$2:$A$1232,"&lt;="&amp;$A151)</f>
        <v>42</v>
      </c>
      <c r="V151" s="5">
        <f>COUNTIFS('NBA Games 2025'!$N$2:$N$1232,V$2,'NBA Games 2025'!$A$2:$A$1232,"&lt;="&amp;$A151)</f>
        <v>16</v>
      </c>
      <c r="W151" s="5">
        <f>COUNTIFS('NBA Games 2025'!$N$2:$N$1232,W$2,'NBA Games 2025'!$A$2:$A$1232,"&lt;="&amp;$A151)</f>
        <v>27</v>
      </c>
      <c r="X151" s="5">
        <f>COUNTIFS('NBA Games 2025'!$N$2:$N$1232,X$2,'NBA Games 2025'!$A$2:$A$1232,"&lt;="&amp;$A151)</f>
        <v>32</v>
      </c>
      <c r="Y151" s="5">
        <f>COUNTIFS('NBA Games 2025'!$N$2:$N$1232,Y$2,'NBA Games 2025'!$A$2:$A$1232,"&lt;="&amp;$A151)</f>
        <v>32</v>
      </c>
      <c r="Z151" s="5">
        <f>COUNTIFS('NBA Games 2025'!$N$2:$N$1232,Z$2,'NBA Games 2025'!$A$2:$A$1232,"&lt;="&amp;$A151)</f>
        <v>20</v>
      </c>
      <c r="AA151" s="5">
        <f>COUNTIFS('NBA Games 2025'!$N$2:$N$1232,AA$2,'NBA Games 2025'!$A$2:$A$1232,"&lt;="&amp;$A151)</f>
        <v>23</v>
      </c>
      <c r="AB151" s="5">
        <f>COUNTIFS('NBA Games 2025'!$N$2:$N$1232,AB$2,'NBA Games 2025'!$A$2:$A$1232,"&lt;="&amp;$A151)</f>
        <v>16</v>
      </c>
      <c r="AC151" s="5">
        <f>COUNTIFS('NBA Games 2025'!$N$2:$N$1232,AC$2,'NBA Games 2025'!$A$2:$A$1232,"&lt;="&amp;$A151)</f>
        <v>35</v>
      </c>
      <c r="AD151" s="5">
        <f>COUNTIFS('NBA Games 2025'!$N$2:$N$1232,AD$2,'NBA Games 2025'!$A$2:$A$1232,"&lt;="&amp;$A151)</f>
        <v>18</v>
      </c>
      <c r="AE151" s="5">
        <f>COUNTIFS('NBA Games 2025'!$N$2:$N$1232,AE$2,'NBA Games 2025'!$A$2:$A$1232,"&lt;="&amp;$A151)</f>
        <v>23</v>
      </c>
    </row>
    <row r="152" spans="1:31" x14ac:dyDescent="0.35">
      <c r="A152" s="7">
        <v>45745</v>
      </c>
      <c r="B152" s="5">
        <f>COUNTIFS('NBA Games 2025'!$N$2:$N$1232,B$2,'NBA Games 2025'!$A$2:$A$1232,"&lt;="&amp;$A152)</f>
        <v>59</v>
      </c>
      <c r="C152" s="5">
        <f>COUNTIFS('NBA Games 2025'!$N$2:$N$1232,C$2,'NBA Games 2025'!$A$2:$A$1232,"&lt;="&amp;$A152)</f>
        <v>44</v>
      </c>
      <c r="D152" s="5">
        <f>COUNTIFS('NBA Games 2025'!$N$2:$N$1232,D$2,'NBA Games 2025'!$A$2:$A$1232,"&lt;="&amp;$A152)</f>
        <v>47</v>
      </c>
      <c r="E152" s="5">
        <f>COUNTIFS('NBA Games 2025'!$N$2:$N$1232,E$2,'NBA Games 2025'!$A$2:$A$1232,"&lt;="&amp;$A152)</f>
        <v>62</v>
      </c>
      <c r="F152" s="5">
        <f>COUNTIFS('NBA Games 2025'!$N$2:$N$1232,F$2,'NBA Games 2025'!$A$2:$A$1232,"&lt;="&amp;$A152)</f>
        <v>35</v>
      </c>
      <c r="G152" s="5">
        <f>COUNTIFS('NBA Games 2025'!$N$2:$N$1232,G$2,'NBA Games 2025'!$A$2:$A$1232,"&lt;="&amp;$A152)</f>
        <v>33</v>
      </c>
      <c r="H152" s="5">
        <f>COUNTIFS('NBA Games 2025'!$N$2:$N$1232,H$2,'NBA Games 2025'!$A$2:$A$1232,"&lt;="&amp;$A152)</f>
        <v>43</v>
      </c>
      <c r="I152" s="5">
        <f>COUNTIFS('NBA Games 2025'!$N$2:$N$1232,I$2,'NBA Games 2025'!$A$2:$A$1232,"&lt;="&amp;$A152)</f>
        <v>55</v>
      </c>
      <c r="J152" s="5">
        <f>COUNTIFS('NBA Games 2025'!$N$2:$N$1232,J$2,'NBA Games 2025'!$A$2:$A$1232,"&lt;="&amp;$A152)</f>
        <v>46</v>
      </c>
      <c r="K152" s="5">
        <f>COUNTIFS('NBA Games 2025'!$N$2:$N$1232,K$2,'NBA Games 2025'!$A$2:$A$1232,"&lt;="&amp;$A152)</f>
        <v>36</v>
      </c>
      <c r="L152" s="5">
        <f>COUNTIFS('NBA Games 2025'!$N$2:$N$1232,L$2,'NBA Games 2025'!$A$2:$A$1232,"&lt;="&amp;$A152)</f>
        <v>41</v>
      </c>
      <c r="M152" s="5">
        <f>COUNTIFS('NBA Games 2025'!$N$2:$N$1232,M$2,'NBA Games 2025'!$A$2:$A$1232,"&lt;="&amp;$A152)</f>
        <v>42</v>
      </c>
      <c r="N152" s="5">
        <f>COUNTIFS('NBA Games 2025'!$N$2:$N$1232,N$2,'NBA Games 2025'!$A$2:$A$1232,"&lt;="&amp;$A152)</f>
        <v>42</v>
      </c>
      <c r="O152" s="5">
        <f>COUNTIFS('NBA Games 2025'!$N$2:$N$1232,O$2,'NBA Games 2025'!$A$2:$A$1232,"&lt;="&amp;$A152)</f>
        <v>48</v>
      </c>
      <c r="P152" s="5">
        <f>COUNTIFS('NBA Games 2025'!$N$2:$N$1232,P$2,'NBA Games 2025'!$A$2:$A$1232,"&lt;="&amp;$A152)</f>
        <v>37</v>
      </c>
      <c r="Q152" s="5">
        <f>COUNTIFS('NBA Games 2025'!$N$2:$N$1232,Q$2,'NBA Games 2025'!$A$2:$A$1232,"&lt;="&amp;$A152)</f>
        <v>31</v>
      </c>
      <c r="R152" s="5">
        <f>COUNTIFS('NBA Games 2025'!$N$2:$N$1232,R$2,'NBA Games 2025'!$A$2:$A$1232,"&lt;="&amp;$A152)</f>
        <v>42</v>
      </c>
      <c r="S152" s="5">
        <f>COUNTIFS('NBA Games 2025'!$N$2:$N$1232,S$2,'NBA Games 2025'!$A$2:$A$1232,"&lt;="&amp;$A152)</f>
        <v>35</v>
      </c>
      <c r="T152" s="5">
        <f>COUNTIFS('NBA Games 2025'!$N$2:$N$1232,T$2,'NBA Games 2025'!$A$2:$A$1232,"&lt;="&amp;$A152)</f>
        <v>45</v>
      </c>
      <c r="U152" s="5">
        <f>COUNTIFS('NBA Games 2025'!$N$2:$N$1232,U$2,'NBA Games 2025'!$A$2:$A$1232,"&lt;="&amp;$A152)</f>
        <v>42</v>
      </c>
      <c r="V152" s="5">
        <f>COUNTIFS('NBA Games 2025'!$N$2:$N$1232,V$2,'NBA Games 2025'!$A$2:$A$1232,"&lt;="&amp;$A152)</f>
        <v>16</v>
      </c>
      <c r="W152" s="5">
        <f>COUNTIFS('NBA Games 2025'!$N$2:$N$1232,W$2,'NBA Games 2025'!$A$2:$A$1232,"&lt;="&amp;$A152)</f>
        <v>27</v>
      </c>
      <c r="X152" s="5">
        <f>COUNTIFS('NBA Games 2025'!$N$2:$N$1232,X$2,'NBA Games 2025'!$A$2:$A$1232,"&lt;="&amp;$A152)</f>
        <v>32</v>
      </c>
      <c r="Y152" s="5">
        <f>COUNTIFS('NBA Games 2025'!$N$2:$N$1232,Y$2,'NBA Games 2025'!$A$2:$A$1232,"&lt;="&amp;$A152)</f>
        <v>33</v>
      </c>
      <c r="Z152" s="5">
        <f>COUNTIFS('NBA Games 2025'!$N$2:$N$1232,Z$2,'NBA Games 2025'!$A$2:$A$1232,"&lt;="&amp;$A152)</f>
        <v>20</v>
      </c>
      <c r="AA152" s="5">
        <f>COUNTIFS('NBA Games 2025'!$N$2:$N$1232,AA$2,'NBA Games 2025'!$A$2:$A$1232,"&lt;="&amp;$A152)</f>
        <v>23</v>
      </c>
      <c r="AB152" s="5">
        <f>COUNTIFS('NBA Games 2025'!$N$2:$N$1232,AB$2,'NBA Games 2025'!$A$2:$A$1232,"&lt;="&amp;$A152)</f>
        <v>16</v>
      </c>
      <c r="AC152" s="5">
        <f>COUNTIFS('NBA Games 2025'!$N$2:$N$1232,AC$2,'NBA Games 2025'!$A$2:$A$1232,"&lt;="&amp;$A152)</f>
        <v>36</v>
      </c>
      <c r="AD152" s="5">
        <f>COUNTIFS('NBA Games 2025'!$N$2:$N$1232,AD$2,'NBA Games 2025'!$A$2:$A$1232,"&lt;="&amp;$A152)</f>
        <v>18</v>
      </c>
      <c r="AE152" s="5">
        <f>COUNTIFS('NBA Games 2025'!$N$2:$N$1232,AE$2,'NBA Games 2025'!$A$2:$A$1232,"&lt;="&amp;$A152)</f>
        <v>24</v>
      </c>
    </row>
    <row r="153" spans="1:31" x14ac:dyDescent="0.35">
      <c r="A153" s="7">
        <v>45746</v>
      </c>
      <c r="B153" s="5">
        <f>COUNTIFS('NBA Games 2025'!$N$2:$N$1232,B$2,'NBA Games 2025'!$A$2:$A$1232,"&lt;="&amp;$A153)</f>
        <v>60</v>
      </c>
      <c r="C153" s="5">
        <f>COUNTIFS('NBA Games 2025'!$N$2:$N$1232,C$2,'NBA Games 2025'!$A$2:$A$1232,"&lt;="&amp;$A153)</f>
        <v>44</v>
      </c>
      <c r="D153" s="5">
        <f>COUNTIFS('NBA Games 2025'!$N$2:$N$1232,D$2,'NBA Games 2025'!$A$2:$A$1232,"&lt;="&amp;$A153)</f>
        <v>47</v>
      </c>
      <c r="E153" s="5">
        <f>COUNTIFS('NBA Games 2025'!$N$2:$N$1232,E$2,'NBA Games 2025'!$A$2:$A$1232,"&lt;="&amp;$A153)</f>
        <v>62</v>
      </c>
      <c r="F153" s="5">
        <f>COUNTIFS('NBA Games 2025'!$N$2:$N$1232,F$2,'NBA Games 2025'!$A$2:$A$1232,"&lt;="&amp;$A153)</f>
        <v>36</v>
      </c>
      <c r="G153" s="5">
        <f>COUNTIFS('NBA Games 2025'!$N$2:$N$1232,G$2,'NBA Games 2025'!$A$2:$A$1232,"&lt;="&amp;$A153)</f>
        <v>33</v>
      </c>
      <c r="H153" s="5">
        <f>COUNTIFS('NBA Games 2025'!$N$2:$N$1232,H$2,'NBA Games 2025'!$A$2:$A$1232,"&lt;="&amp;$A153)</f>
        <v>43</v>
      </c>
      <c r="I153" s="5">
        <f>COUNTIFS('NBA Games 2025'!$N$2:$N$1232,I$2,'NBA Games 2025'!$A$2:$A$1232,"&lt;="&amp;$A153)</f>
        <v>55</v>
      </c>
      <c r="J153" s="5">
        <f>COUNTIFS('NBA Games 2025'!$N$2:$N$1232,J$2,'NBA Games 2025'!$A$2:$A$1232,"&lt;="&amp;$A153)</f>
        <v>47</v>
      </c>
      <c r="K153" s="5">
        <f>COUNTIFS('NBA Games 2025'!$N$2:$N$1232,K$2,'NBA Games 2025'!$A$2:$A$1232,"&lt;="&amp;$A153)</f>
        <v>36</v>
      </c>
      <c r="L153" s="5">
        <f>COUNTIFS('NBA Games 2025'!$N$2:$N$1232,L$2,'NBA Games 2025'!$A$2:$A$1232,"&lt;="&amp;$A153)</f>
        <v>41</v>
      </c>
      <c r="M153" s="5">
        <f>COUNTIFS('NBA Games 2025'!$N$2:$N$1232,M$2,'NBA Games 2025'!$A$2:$A$1232,"&lt;="&amp;$A153)</f>
        <v>42</v>
      </c>
      <c r="N153" s="5">
        <f>COUNTIFS('NBA Games 2025'!$N$2:$N$1232,N$2,'NBA Games 2025'!$A$2:$A$1232,"&lt;="&amp;$A153)</f>
        <v>43</v>
      </c>
      <c r="O153" s="5">
        <f>COUNTIFS('NBA Games 2025'!$N$2:$N$1232,O$2,'NBA Games 2025'!$A$2:$A$1232,"&lt;="&amp;$A153)</f>
        <v>49</v>
      </c>
      <c r="P153" s="5">
        <f>COUNTIFS('NBA Games 2025'!$N$2:$N$1232,P$2,'NBA Games 2025'!$A$2:$A$1232,"&lt;="&amp;$A153)</f>
        <v>37</v>
      </c>
      <c r="Q153" s="5">
        <f>COUNTIFS('NBA Games 2025'!$N$2:$N$1232,Q$2,'NBA Games 2025'!$A$2:$A$1232,"&lt;="&amp;$A153)</f>
        <v>31</v>
      </c>
      <c r="R153" s="5">
        <f>COUNTIFS('NBA Games 2025'!$N$2:$N$1232,R$2,'NBA Games 2025'!$A$2:$A$1232,"&lt;="&amp;$A153)</f>
        <v>43</v>
      </c>
      <c r="S153" s="5">
        <f>COUNTIFS('NBA Games 2025'!$N$2:$N$1232,S$2,'NBA Games 2025'!$A$2:$A$1232,"&lt;="&amp;$A153)</f>
        <v>35</v>
      </c>
      <c r="T153" s="5">
        <f>COUNTIFS('NBA Games 2025'!$N$2:$N$1232,T$2,'NBA Games 2025'!$A$2:$A$1232,"&lt;="&amp;$A153)</f>
        <v>45</v>
      </c>
      <c r="U153" s="5">
        <f>COUNTIFS('NBA Games 2025'!$N$2:$N$1232,U$2,'NBA Games 2025'!$A$2:$A$1232,"&lt;="&amp;$A153)</f>
        <v>42</v>
      </c>
      <c r="V153" s="5">
        <f>COUNTIFS('NBA Games 2025'!$N$2:$N$1232,V$2,'NBA Games 2025'!$A$2:$A$1232,"&lt;="&amp;$A153)</f>
        <v>16</v>
      </c>
      <c r="W153" s="5">
        <f>COUNTIFS('NBA Games 2025'!$N$2:$N$1232,W$2,'NBA Games 2025'!$A$2:$A$1232,"&lt;="&amp;$A153)</f>
        <v>28</v>
      </c>
      <c r="X153" s="5">
        <f>COUNTIFS('NBA Games 2025'!$N$2:$N$1232,X$2,'NBA Games 2025'!$A$2:$A$1232,"&lt;="&amp;$A153)</f>
        <v>32</v>
      </c>
      <c r="Y153" s="5">
        <f>COUNTIFS('NBA Games 2025'!$N$2:$N$1232,Y$2,'NBA Games 2025'!$A$2:$A$1232,"&lt;="&amp;$A153)</f>
        <v>33</v>
      </c>
      <c r="Z153" s="5">
        <f>COUNTIFS('NBA Games 2025'!$N$2:$N$1232,Z$2,'NBA Games 2025'!$A$2:$A$1232,"&lt;="&amp;$A153)</f>
        <v>21</v>
      </c>
      <c r="AA153" s="5">
        <f>COUNTIFS('NBA Games 2025'!$N$2:$N$1232,AA$2,'NBA Games 2025'!$A$2:$A$1232,"&lt;="&amp;$A153)</f>
        <v>23</v>
      </c>
      <c r="AB153" s="5">
        <f>COUNTIFS('NBA Games 2025'!$N$2:$N$1232,AB$2,'NBA Games 2025'!$A$2:$A$1232,"&lt;="&amp;$A153)</f>
        <v>16</v>
      </c>
      <c r="AC153" s="5">
        <f>COUNTIFS('NBA Games 2025'!$N$2:$N$1232,AC$2,'NBA Games 2025'!$A$2:$A$1232,"&lt;="&amp;$A153)</f>
        <v>36</v>
      </c>
      <c r="AD153" s="5">
        <f>COUNTIFS('NBA Games 2025'!$N$2:$N$1232,AD$2,'NBA Games 2025'!$A$2:$A$1232,"&lt;="&amp;$A153)</f>
        <v>18</v>
      </c>
      <c r="AE153" s="5">
        <f>COUNTIFS('NBA Games 2025'!$N$2:$N$1232,AE$2,'NBA Games 2025'!$A$2:$A$1232,"&lt;="&amp;$A153)</f>
        <v>24</v>
      </c>
    </row>
    <row r="154" spans="1:31" x14ac:dyDescent="0.35">
      <c r="A154" s="7">
        <v>45747</v>
      </c>
      <c r="B154" s="5">
        <f>COUNTIFS('NBA Games 2025'!$N$2:$N$1232,B$2,'NBA Games 2025'!$A$2:$A$1232,"&lt;="&amp;$A154)</f>
        <v>60</v>
      </c>
      <c r="C154" s="5">
        <f>COUNTIFS('NBA Games 2025'!$N$2:$N$1232,C$2,'NBA Games 2025'!$A$2:$A$1232,"&lt;="&amp;$A154)</f>
        <v>44</v>
      </c>
      <c r="D154" s="5">
        <f>COUNTIFS('NBA Games 2025'!$N$2:$N$1232,D$2,'NBA Games 2025'!$A$2:$A$1232,"&lt;="&amp;$A154)</f>
        <v>47</v>
      </c>
      <c r="E154" s="5">
        <f>COUNTIFS('NBA Games 2025'!$N$2:$N$1232,E$2,'NBA Games 2025'!$A$2:$A$1232,"&lt;="&amp;$A154)</f>
        <v>63</v>
      </c>
      <c r="F154" s="5">
        <f>COUNTIFS('NBA Games 2025'!$N$2:$N$1232,F$2,'NBA Games 2025'!$A$2:$A$1232,"&lt;="&amp;$A154)</f>
        <v>36</v>
      </c>
      <c r="G154" s="5">
        <f>COUNTIFS('NBA Games 2025'!$N$2:$N$1232,G$2,'NBA Games 2025'!$A$2:$A$1232,"&lt;="&amp;$A154)</f>
        <v>33</v>
      </c>
      <c r="H154" s="5">
        <f>COUNTIFS('NBA Games 2025'!$N$2:$N$1232,H$2,'NBA Games 2025'!$A$2:$A$1232,"&lt;="&amp;$A154)</f>
        <v>44</v>
      </c>
      <c r="I154" s="5">
        <f>COUNTIFS('NBA Games 2025'!$N$2:$N$1232,I$2,'NBA Games 2025'!$A$2:$A$1232,"&lt;="&amp;$A154)</f>
        <v>56</v>
      </c>
      <c r="J154" s="5">
        <f>COUNTIFS('NBA Games 2025'!$N$2:$N$1232,J$2,'NBA Games 2025'!$A$2:$A$1232,"&lt;="&amp;$A154)</f>
        <v>47</v>
      </c>
      <c r="K154" s="5">
        <f>COUNTIFS('NBA Games 2025'!$N$2:$N$1232,K$2,'NBA Games 2025'!$A$2:$A$1232,"&lt;="&amp;$A154)</f>
        <v>36</v>
      </c>
      <c r="L154" s="5">
        <f>COUNTIFS('NBA Games 2025'!$N$2:$N$1232,L$2,'NBA Games 2025'!$A$2:$A$1232,"&lt;="&amp;$A154)</f>
        <v>41</v>
      </c>
      <c r="M154" s="5">
        <f>COUNTIFS('NBA Games 2025'!$N$2:$N$1232,M$2,'NBA Games 2025'!$A$2:$A$1232,"&lt;="&amp;$A154)</f>
        <v>42</v>
      </c>
      <c r="N154" s="5">
        <f>COUNTIFS('NBA Games 2025'!$N$2:$N$1232,N$2,'NBA Games 2025'!$A$2:$A$1232,"&lt;="&amp;$A154)</f>
        <v>43</v>
      </c>
      <c r="O154" s="5">
        <f>COUNTIFS('NBA Games 2025'!$N$2:$N$1232,O$2,'NBA Games 2025'!$A$2:$A$1232,"&lt;="&amp;$A154)</f>
        <v>49</v>
      </c>
      <c r="P154" s="5">
        <f>COUNTIFS('NBA Games 2025'!$N$2:$N$1232,P$2,'NBA Games 2025'!$A$2:$A$1232,"&lt;="&amp;$A154)</f>
        <v>37</v>
      </c>
      <c r="Q154" s="5">
        <f>COUNTIFS('NBA Games 2025'!$N$2:$N$1232,Q$2,'NBA Games 2025'!$A$2:$A$1232,"&lt;="&amp;$A154)</f>
        <v>31</v>
      </c>
      <c r="R154" s="5">
        <f>COUNTIFS('NBA Games 2025'!$N$2:$N$1232,R$2,'NBA Games 2025'!$A$2:$A$1232,"&lt;="&amp;$A154)</f>
        <v>43</v>
      </c>
      <c r="S154" s="5">
        <f>COUNTIFS('NBA Games 2025'!$N$2:$N$1232,S$2,'NBA Games 2025'!$A$2:$A$1232,"&lt;="&amp;$A154)</f>
        <v>35</v>
      </c>
      <c r="T154" s="5">
        <f>COUNTIFS('NBA Games 2025'!$N$2:$N$1232,T$2,'NBA Games 2025'!$A$2:$A$1232,"&lt;="&amp;$A154)</f>
        <v>46</v>
      </c>
      <c r="U154" s="5">
        <f>COUNTIFS('NBA Games 2025'!$N$2:$N$1232,U$2,'NBA Games 2025'!$A$2:$A$1232,"&lt;="&amp;$A154)</f>
        <v>43</v>
      </c>
      <c r="V154" s="5">
        <f>COUNTIFS('NBA Games 2025'!$N$2:$N$1232,V$2,'NBA Games 2025'!$A$2:$A$1232,"&lt;="&amp;$A154)</f>
        <v>16</v>
      </c>
      <c r="W154" s="5">
        <f>COUNTIFS('NBA Games 2025'!$N$2:$N$1232,W$2,'NBA Games 2025'!$A$2:$A$1232,"&lt;="&amp;$A154)</f>
        <v>28</v>
      </c>
      <c r="X154" s="5">
        <f>COUNTIFS('NBA Games 2025'!$N$2:$N$1232,X$2,'NBA Games 2025'!$A$2:$A$1232,"&lt;="&amp;$A154)</f>
        <v>32</v>
      </c>
      <c r="Y154" s="5">
        <f>COUNTIFS('NBA Games 2025'!$N$2:$N$1232,Y$2,'NBA Games 2025'!$A$2:$A$1232,"&lt;="&amp;$A154)</f>
        <v>34</v>
      </c>
      <c r="Z154" s="5">
        <f>COUNTIFS('NBA Games 2025'!$N$2:$N$1232,Z$2,'NBA Games 2025'!$A$2:$A$1232,"&lt;="&amp;$A154)</f>
        <v>21</v>
      </c>
      <c r="AA154" s="5">
        <f>COUNTIFS('NBA Games 2025'!$N$2:$N$1232,AA$2,'NBA Games 2025'!$A$2:$A$1232,"&lt;="&amp;$A154)</f>
        <v>23</v>
      </c>
      <c r="AB154" s="5">
        <f>COUNTIFS('NBA Games 2025'!$N$2:$N$1232,AB$2,'NBA Games 2025'!$A$2:$A$1232,"&lt;="&amp;$A154)</f>
        <v>16</v>
      </c>
      <c r="AC154" s="5">
        <f>COUNTIFS('NBA Games 2025'!$N$2:$N$1232,AC$2,'NBA Games 2025'!$A$2:$A$1232,"&lt;="&amp;$A154)</f>
        <v>36</v>
      </c>
      <c r="AD154" s="5">
        <f>COUNTIFS('NBA Games 2025'!$N$2:$N$1232,AD$2,'NBA Games 2025'!$A$2:$A$1232,"&lt;="&amp;$A154)</f>
        <v>19</v>
      </c>
      <c r="AE154" s="5">
        <f>COUNTIFS('NBA Games 2025'!$N$2:$N$1232,AE$2,'NBA Games 2025'!$A$2:$A$1232,"&lt;="&amp;$A154)</f>
        <v>25</v>
      </c>
    </row>
    <row r="155" spans="1:31" x14ac:dyDescent="0.35">
      <c r="A155" s="7">
        <v>45748</v>
      </c>
      <c r="B155" s="5">
        <f>COUNTIFS('NBA Games 2025'!$N$2:$N$1232,B$2,'NBA Games 2025'!$A$2:$A$1232,"&lt;="&amp;$A155)</f>
        <v>60</v>
      </c>
      <c r="C155" s="5">
        <f>COUNTIFS('NBA Games 2025'!$N$2:$N$1232,C$2,'NBA Games 2025'!$A$2:$A$1232,"&lt;="&amp;$A155)</f>
        <v>44</v>
      </c>
      <c r="D155" s="5">
        <f>COUNTIFS('NBA Games 2025'!$N$2:$N$1232,D$2,'NBA Games 2025'!$A$2:$A$1232,"&lt;="&amp;$A155)</f>
        <v>47</v>
      </c>
      <c r="E155" s="5">
        <f>COUNTIFS('NBA Games 2025'!$N$2:$N$1232,E$2,'NBA Games 2025'!$A$2:$A$1232,"&lt;="&amp;$A155)</f>
        <v>63</v>
      </c>
      <c r="F155" s="5">
        <f>COUNTIFS('NBA Games 2025'!$N$2:$N$1232,F$2,'NBA Games 2025'!$A$2:$A$1232,"&lt;="&amp;$A155)</f>
        <v>36</v>
      </c>
      <c r="G155" s="5">
        <f>COUNTIFS('NBA Games 2025'!$N$2:$N$1232,G$2,'NBA Games 2025'!$A$2:$A$1232,"&lt;="&amp;$A155)</f>
        <v>34</v>
      </c>
      <c r="H155" s="5">
        <f>COUNTIFS('NBA Games 2025'!$N$2:$N$1232,H$2,'NBA Games 2025'!$A$2:$A$1232,"&lt;="&amp;$A155)</f>
        <v>44</v>
      </c>
      <c r="I155" s="5">
        <f>COUNTIFS('NBA Games 2025'!$N$2:$N$1232,I$2,'NBA Games 2025'!$A$2:$A$1232,"&lt;="&amp;$A155)</f>
        <v>56</v>
      </c>
      <c r="J155" s="5">
        <f>COUNTIFS('NBA Games 2025'!$N$2:$N$1232,J$2,'NBA Games 2025'!$A$2:$A$1232,"&lt;="&amp;$A155)</f>
        <v>48</v>
      </c>
      <c r="K155" s="5">
        <f>COUNTIFS('NBA Games 2025'!$N$2:$N$1232,K$2,'NBA Games 2025'!$A$2:$A$1232,"&lt;="&amp;$A155)</f>
        <v>36</v>
      </c>
      <c r="L155" s="5">
        <f>COUNTIFS('NBA Games 2025'!$N$2:$N$1232,L$2,'NBA Games 2025'!$A$2:$A$1232,"&lt;="&amp;$A155)</f>
        <v>42</v>
      </c>
      <c r="M155" s="5">
        <f>COUNTIFS('NBA Games 2025'!$N$2:$N$1232,M$2,'NBA Games 2025'!$A$2:$A$1232,"&lt;="&amp;$A155)</f>
        <v>42</v>
      </c>
      <c r="N155" s="5">
        <f>COUNTIFS('NBA Games 2025'!$N$2:$N$1232,N$2,'NBA Games 2025'!$A$2:$A$1232,"&lt;="&amp;$A155)</f>
        <v>44</v>
      </c>
      <c r="O155" s="5">
        <f>COUNTIFS('NBA Games 2025'!$N$2:$N$1232,O$2,'NBA Games 2025'!$A$2:$A$1232,"&lt;="&amp;$A155)</f>
        <v>49</v>
      </c>
      <c r="P155" s="5">
        <f>COUNTIFS('NBA Games 2025'!$N$2:$N$1232,P$2,'NBA Games 2025'!$A$2:$A$1232,"&lt;="&amp;$A155)</f>
        <v>37</v>
      </c>
      <c r="Q155" s="5">
        <f>COUNTIFS('NBA Games 2025'!$N$2:$N$1232,Q$2,'NBA Games 2025'!$A$2:$A$1232,"&lt;="&amp;$A155)</f>
        <v>31</v>
      </c>
      <c r="R155" s="5">
        <f>COUNTIFS('NBA Games 2025'!$N$2:$N$1232,R$2,'NBA Games 2025'!$A$2:$A$1232,"&lt;="&amp;$A155)</f>
        <v>44</v>
      </c>
      <c r="S155" s="5">
        <f>COUNTIFS('NBA Games 2025'!$N$2:$N$1232,S$2,'NBA Games 2025'!$A$2:$A$1232,"&lt;="&amp;$A155)</f>
        <v>35</v>
      </c>
      <c r="T155" s="5">
        <f>COUNTIFS('NBA Games 2025'!$N$2:$N$1232,T$2,'NBA Games 2025'!$A$2:$A$1232,"&lt;="&amp;$A155)</f>
        <v>46</v>
      </c>
      <c r="U155" s="5">
        <f>COUNTIFS('NBA Games 2025'!$N$2:$N$1232,U$2,'NBA Games 2025'!$A$2:$A$1232,"&lt;="&amp;$A155)</f>
        <v>43</v>
      </c>
      <c r="V155" s="5">
        <f>COUNTIFS('NBA Games 2025'!$N$2:$N$1232,V$2,'NBA Games 2025'!$A$2:$A$1232,"&lt;="&amp;$A155)</f>
        <v>16</v>
      </c>
      <c r="W155" s="5">
        <f>COUNTIFS('NBA Games 2025'!$N$2:$N$1232,W$2,'NBA Games 2025'!$A$2:$A$1232,"&lt;="&amp;$A155)</f>
        <v>28</v>
      </c>
      <c r="X155" s="5">
        <f>COUNTIFS('NBA Games 2025'!$N$2:$N$1232,X$2,'NBA Games 2025'!$A$2:$A$1232,"&lt;="&amp;$A155)</f>
        <v>33</v>
      </c>
      <c r="Y155" s="5">
        <f>COUNTIFS('NBA Games 2025'!$N$2:$N$1232,Y$2,'NBA Games 2025'!$A$2:$A$1232,"&lt;="&amp;$A155)</f>
        <v>34</v>
      </c>
      <c r="Z155" s="5">
        <f>COUNTIFS('NBA Games 2025'!$N$2:$N$1232,Z$2,'NBA Games 2025'!$A$2:$A$1232,"&lt;="&amp;$A155)</f>
        <v>21</v>
      </c>
      <c r="AA155" s="5">
        <f>COUNTIFS('NBA Games 2025'!$N$2:$N$1232,AA$2,'NBA Games 2025'!$A$2:$A$1232,"&lt;="&amp;$A155)</f>
        <v>23</v>
      </c>
      <c r="AB155" s="5">
        <f>COUNTIFS('NBA Games 2025'!$N$2:$N$1232,AB$2,'NBA Games 2025'!$A$2:$A$1232,"&lt;="&amp;$A155)</f>
        <v>16</v>
      </c>
      <c r="AC155" s="5">
        <f>COUNTIFS('NBA Games 2025'!$N$2:$N$1232,AC$2,'NBA Games 2025'!$A$2:$A$1232,"&lt;="&amp;$A155)</f>
        <v>37</v>
      </c>
      <c r="AD155" s="5">
        <f>COUNTIFS('NBA Games 2025'!$N$2:$N$1232,AD$2,'NBA Games 2025'!$A$2:$A$1232,"&lt;="&amp;$A155)</f>
        <v>19</v>
      </c>
      <c r="AE155" s="5">
        <f>COUNTIFS('NBA Games 2025'!$N$2:$N$1232,AE$2,'NBA Games 2025'!$A$2:$A$1232,"&lt;="&amp;$A155)</f>
        <v>25</v>
      </c>
    </row>
    <row r="156" spans="1:31" x14ac:dyDescent="0.35">
      <c r="A156" s="7">
        <v>45749</v>
      </c>
      <c r="B156" s="5">
        <f>COUNTIFS('NBA Games 2025'!$N$2:$N$1232,B$2,'NBA Games 2025'!$A$2:$A$1232,"&lt;="&amp;$A156)</f>
        <v>61</v>
      </c>
      <c r="C156" s="5">
        <f>COUNTIFS('NBA Games 2025'!$N$2:$N$1232,C$2,'NBA Games 2025'!$A$2:$A$1232,"&lt;="&amp;$A156)</f>
        <v>44</v>
      </c>
      <c r="D156" s="5">
        <f>COUNTIFS('NBA Games 2025'!$N$2:$N$1232,D$2,'NBA Games 2025'!$A$2:$A$1232,"&lt;="&amp;$A156)</f>
        <v>47</v>
      </c>
      <c r="E156" s="5">
        <f>COUNTIFS('NBA Games 2025'!$N$2:$N$1232,E$2,'NBA Games 2025'!$A$2:$A$1232,"&lt;="&amp;$A156)</f>
        <v>64</v>
      </c>
      <c r="F156" s="5">
        <f>COUNTIFS('NBA Games 2025'!$N$2:$N$1232,F$2,'NBA Games 2025'!$A$2:$A$1232,"&lt;="&amp;$A156)</f>
        <v>36</v>
      </c>
      <c r="G156" s="5">
        <f>COUNTIFS('NBA Games 2025'!$N$2:$N$1232,G$2,'NBA Games 2025'!$A$2:$A$1232,"&lt;="&amp;$A156)</f>
        <v>34</v>
      </c>
      <c r="H156" s="5">
        <f>COUNTIFS('NBA Games 2025'!$N$2:$N$1232,H$2,'NBA Games 2025'!$A$2:$A$1232,"&lt;="&amp;$A156)</f>
        <v>45</v>
      </c>
      <c r="I156" s="5">
        <f>COUNTIFS('NBA Games 2025'!$N$2:$N$1232,I$2,'NBA Games 2025'!$A$2:$A$1232,"&lt;="&amp;$A156)</f>
        <v>56</v>
      </c>
      <c r="J156" s="5">
        <f>COUNTIFS('NBA Games 2025'!$N$2:$N$1232,J$2,'NBA Games 2025'!$A$2:$A$1232,"&lt;="&amp;$A156)</f>
        <v>48</v>
      </c>
      <c r="K156" s="5">
        <f>COUNTIFS('NBA Games 2025'!$N$2:$N$1232,K$2,'NBA Games 2025'!$A$2:$A$1232,"&lt;="&amp;$A156)</f>
        <v>36</v>
      </c>
      <c r="L156" s="5">
        <f>COUNTIFS('NBA Games 2025'!$N$2:$N$1232,L$2,'NBA Games 2025'!$A$2:$A$1232,"&lt;="&amp;$A156)</f>
        <v>42</v>
      </c>
      <c r="M156" s="5">
        <f>COUNTIFS('NBA Games 2025'!$N$2:$N$1232,M$2,'NBA Games 2025'!$A$2:$A$1232,"&lt;="&amp;$A156)</f>
        <v>42</v>
      </c>
      <c r="N156" s="5">
        <f>COUNTIFS('NBA Games 2025'!$N$2:$N$1232,N$2,'NBA Games 2025'!$A$2:$A$1232,"&lt;="&amp;$A156)</f>
        <v>44</v>
      </c>
      <c r="O156" s="5">
        <f>COUNTIFS('NBA Games 2025'!$N$2:$N$1232,O$2,'NBA Games 2025'!$A$2:$A$1232,"&lt;="&amp;$A156)</f>
        <v>50</v>
      </c>
      <c r="P156" s="5">
        <f>COUNTIFS('NBA Games 2025'!$N$2:$N$1232,P$2,'NBA Games 2025'!$A$2:$A$1232,"&lt;="&amp;$A156)</f>
        <v>38</v>
      </c>
      <c r="Q156" s="5">
        <f>COUNTIFS('NBA Games 2025'!$N$2:$N$1232,Q$2,'NBA Games 2025'!$A$2:$A$1232,"&lt;="&amp;$A156)</f>
        <v>32</v>
      </c>
      <c r="R156" s="5">
        <f>COUNTIFS('NBA Games 2025'!$N$2:$N$1232,R$2,'NBA Games 2025'!$A$2:$A$1232,"&lt;="&amp;$A156)</f>
        <v>44</v>
      </c>
      <c r="S156" s="5">
        <f>COUNTIFS('NBA Games 2025'!$N$2:$N$1232,S$2,'NBA Games 2025'!$A$2:$A$1232,"&lt;="&amp;$A156)</f>
        <v>35</v>
      </c>
      <c r="T156" s="5">
        <f>COUNTIFS('NBA Games 2025'!$N$2:$N$1232,T$2,'NBA Games 2025'!$A$2:$A$1232,"&lt;="&amp;$A156)</f>
        <v>46</v>
      </c>
      <c r="U156" s="5">
        <f>COUNTIFS('NBA Games 2025'!$N$2:$N$1232,U$2,'NBA Games 2025'!$A$2:$A$1232,"&lt;="&amp;$A156)</f>
        <v>44</v>
      </c>
      <c r="V156" s="5">
        <f>COUNTIFS('NBA Games 2025'!$N$2:$N$1232,V$2,'NBA Games 2025'!$A$2:$A$1232,"&lt;="&amp;$A156)</f>
        <v>16</v>
      </c>
      <c r="W156" s="5">
        <f>COUNTIFS('NBA Games 2025'!$N$2:$N$1232,W$2,'NBA Games 2025'!$A$2:$A$1232,"&lt;="&amp;$A156)</f>
        <v>28</v>
      </c>
      <c r="X156" s="5">
        <f>COUNTIFS('NBA Games 2025'!$N$2:$N$1232,X$2,'NBA Games 2025'!$A$2:$A$1232,"&lt;="&amp;$A156)</f>
        <v>33</v>
      </c>
      <c r="Y156" s="5">
        <f>COUNTIFS('NBA Games 2025'!$N$2:$N$1232,Y$2,'NBA Games 2025'!$A$2:$A$1232,"&lt;="&amp;$A156)</f>
        <v>35</v>
      </c>
      <c r="Z156" s="5">
        <f>COUNTIFS('NBA Games 2025'!$N$2:$N$1232,Z$2,'NBA Games 2025'!$A$2:$A$1232,"&lt;="&amp;$A156)</f>
        <v>21</v>
      </c>
      <c r="AA156" s="5">
        <f>COUNTIFS('NBA Games 2025'!$N$2:$N$1232,AA$2,'NBA Games 2025'!$A$2:$A$1232,"&lt;="&amp;$A156)</f>
        <v>23</v>
      </c>
      <c r="AB156" s="5">
        <f>COUNTIFS('NBA Games 2025'!$N$2:$N$1232,AB$2,'NBA Games 2025'!$A$2:$A$1232,"&lt;="&amp;$A156)</f>
        <v>17</v>
      </c>
      <c r="AC156" s="5">
        <f>COUNTIFS('NBA Games 2025'!$N$2:$N$1232,AC$2,'NBA Games 2025'!$A$2:$A$1232,"&lt;="&amp;$A156)</f>
        <v>37</v>
      </c>
      <c r="AD156" s="5">
        <f>COUNTIFS('NBA Games 2025'!$N$2:$N$1232,AD$2,'NBA Games 2025'!$A$2:$A$1232,"&lt;="&amp;$A156)</f>
        <v>19</v>
      </c>
      <c r="AE156" s="5">
        <f>COUNTIFS('NBA Games 2025'!$N$2:$N$1232,AE$2,'NBA Games 2025'!$A$2:$A$1232,"&lt;="&amp;$A156)</f>
        <v>25</v>
      </c>
    </row>
    <row r="157" spans="1:31" x14ac:dyDescent="0.35">
      <c r="A157" s="7">
        <v>45750</v>
      </c>
      <c r="B157" s="5">
        <f>COUNTIFS('NBA Games 2025'!$N$2:$N$1232,B$2,'NBA Games 2025'!$A$2:$A$1232,"&lt;="&amp;$A157)</f>
        <v>61</v>
      </c>
      <c r="C157" s="5">
        <f>COUNTIFS('NBA Games 2025'!$N$2:$N$1232,C$2,'NBA Games 2025'!$A$2:$A$1232,"&lt;="&amp;$A157)</f>
        <v>45</v>
      </c>
      <c r="D157" s="5">
        <f>COUNTIFS('NBA Games 2025'!$N$2:$N$1232,D$2,'NBA Games 2025'!$A$2:$A$1232,"&lt;="&amp;$A157)</f>
        <v>47</v>
      </c>
      <c r="E157" s="5">
        <f>COUNTIFS('NBA Games 2025'!$N$2:$N$1232,E$2,'NBA Games 2025'!$A$2:$A$1232,"&lt;="&amp;$A157)</f>
        <v>64</v>
      </c>
      <c r="F157" s="5">
        <f>COUNTIFS('NBA Games 2025'!$N$2:$N$1232,F$2,'NBA Games 2025'!$A$2:$A$1232,"&lt;="&amp;$A157)</f>
        <v>36</v>
      </c>
      <c r="G157" s="5">
        <f>COUNTIFS('NBA Games 2025'!$N$2:$N$1232,G$2,'NBA Games 2025'!$A$2:$A$1232,"&lt;="&amp;$A157)</f>
        <v>34</v>
      </c>
      <c r="H157" s="5">
        <f>COUNTIFS('NBA Games 2025'!$N$2:$N$1232,H$2,'NBA Games 2025'!$A$2:$A$1232,"&lt;="&amp;$A157)</f>
        <v>45</v>
      </c>
      <c r="I157" s="5">
        <f>COUNTIFS('NBA Games 2025'!$N$2:$N$1232,I$2,'NBA Games 2025'!$A$2:$A$1232,"&lt;="&amp;$A157)</f>
        <v>56</v>
      </c>
      <c r="J157" s="5">
        <f>COUNTIFS('NBA Games 2025'!$N$2:$N$1232,J$2,'NBA Games 2025'!$A$2:$A$1232,"&lt;="&amp;$A157)</f>
        <v>48</v>
      </c>
      <c r="K157" s="5">
        <f>COUNTIFS('NBA Games 2025'!$N$2:$N$1232,K$2,'NBA Games 2025'!$A$2:$A$1232,"&lt;="&amp;$A157)</f>
        <v>36</v>
      </c>
      <c r="L157" s="5">
        <f>COUNTIFS('NBA Games 2025'!$N$2:$N$1232,L$2,'NBA Games 2025'!$A$2:$A$1232,"&lt;="&amp;$A157)</f>
        <v>43</v>
      </c>
      <c r="M157" s="5">
        <f>COUNTIFS('NBA Games 2025'!$N$2:$N$1232,M$2,'NBA Games 2025'!$A$2:$A$1232,"&lt;="&amp;$A157)</f>
        <v>42</v>
      </c>
      <c r="N157" s="5">
        <f>COUNTIFS('NBA Games 2025'!$N$2:$N$1232,N$2,'NBA Games 2025'!$A$2:$A$1232,"&lt;="&amp;$A157)</f>
        <v>45</v>
      </c>
      <c r="O157" s="5">
        <f>COUNTIFS('NBA Games 2025'!$N$2:$N$1232,O$2,'NBA Games 2025'!$A$2:$A$1232,"&lt;="&amp;$A157)</f>
        <v>50</v>
      </c>
      <c r="P157" s="5">
        <f>COUNTIFS('NBA Games 2025'!$N$2:$N$1232,P$2,'NBA Games 2025'!$A$2:$A$1232,"&lt;="&amp;$A157)</f>
        <v>38</v>
      </c>
      <c r="Q157" s="5">
        <f>COUNTIFS('NBA Games 2025'!$N$2:$N$1232,Q$2,'NBA Games 2025'!$A$2:$A$1232,"&lt;="&amp;$A157)</f>
        <v>32</v>
      </c>
      <c r="R157" s="5">
        <f>COUNTIFS('NBA Games 2025'!$N$2:$N$1232,R$2,'NBA Games 2025'!$A$2:$A$1232,"&lt;="&amp;$A157)</f>
        <v>45</v>
      </c>
      <c r="S157" s="5">
        <f>COUNTIFS('NBA Games 2025'!$N$2:$N$1232,S$2,'NBA Games 2025'!$A$2:$A$1232,"&lt;="&amp;$A157)</f>
        <v>35</v>
      </c>
      <c r="T157" s="5">
        <f>COUNTIFS('NBA Games 2025'!$N$2:$N$1232,T$2,'NBA Games 2025'!$A$2:$A$1232,"&lt;="&amp;$A157)</f>
        <v>46</v>
      </c>
      <c r="U157" s="5">
        <f>COUNTIFS('NBA Games 2025'!$N$2:$N$1232,U$2,'NBA Games 2025'!$A$2:$A$1232,"&lt;="&amp;$A157)</f>
        <v>44</v>
      </c>
      <c r="V157" s="5">
        <f>COUNTIFS('NBA Games 2025'!$N$2:$N$1232,V$2,'NBA Games 2025'!$A$2:$A$1232,"&lt;="&amp;$A157)</f>
        <v>16</v>
      </c>
      <c r="W157" s="5">
        <f>COUNTIFS('NBA Games 2025'!$N$2:$N$1232,W$2,'NBA Games 2025'!$A$2:$A$1232,"&lt;="&amp;$A157)</f>
        <v>28</v>
      </c>
      <c r="X157" s="5">
        <f>COUNTIFS('NBA Games 2025'!$N$2:$N$1232,X$2,'NBA Games 2025'!$A$2:$A$1232,"&lt;="&amp;$A157)</f>
        <v>34</v>
      </c>
      <c r="Y157" s="5">
        <f>COUNTIFS('NBA Games 2025'!$N$2:$N$1232,Y$2,'NBA Games 2025'!$A$2:$A$1232,"&lt;="&amp;$A157)</f>
        <v>35</v>
      </c>
      <c r="Z157" s="5">
        <f>COUNTIFS('NBA Games 2025'!$N$2:$N$1232,Z$2,'NBA Games 2025'!$A$2:$A$1232,"&lt;="&amp;$A157)</f>
        <v>21</v>
      </c>
      <c r="AA157" s="5">
        <f>COUNTIFS('NBA Games 2025'!$N$2:$N$1232,AA$2,'NBA Games 2025'!$A$2:$A$1232,"&lt;="&amp;$A157)</f>
        <v>23</v>
      </c>
      <c r="AB157" s="5">
        <f>COUNTIFS('NBA Games 2025'!$N$2:$N$1232,AB$2,'NBA Games 2025'!$A$2:$A$1232,"&lt;="&amp;$A157)</f>
        <v>17</v>
      </c>
      <c r="AC157" s="5">
        <f>COUNTIFS('NBA Games 2025'!$N$2:$N$1232,AC$2,'NBA Games 2025'!$A$2:$A$1232,"&lt;="&amp;$A157)</f>
        <v>38</v>
      </c>
      <c r="AD157" s="5">
        <f>COUNTIFS('NBA Games 2025'!$N$2:$N$1232,AD$2,'NBA Games 2025'!$A$2:$A$1232,"&lt;="&amp;$A157)</f>
        <v>19</v>
      </c>
      <c r="AE157" s="5">
        <f>COUNTIFS('NBA Games 2025'!$N$2:$N$1232,AE$2,'NBA Games 2025'!$A$2:$A$1232,"&lt;="&amp;$A157)</f>
        <v>25</v>
      </c>
    </row>
    <row r="158" spans="1:31" x14ac:dyDescent="0.35">
      <c r="A158" s="7">
        <v>45751</v>
      </c>
      <c r="B158" s="5">
        <f>COUNTIFS('NBA Games 2025'!$N$2:$N$1232,B$2,'NBA Games 2025'!$A$2:$A$1232,"&lt;="&amp;$A158)</f>
        <v>62</v>
      </c>
      <c r="C158" s="5">
        <f>COUNTIFS('NBA Games 2025'!$N$2:$N$1232,C$2,'NBA Games 2025'!$A$2:$A$1232,"&lt;="&amp;$A158)</f>
        <v>45</v>
      </c>
      <c r="D158" s="5">
        <f>COUNTIFS('NBA Games 2025'!$N$2:$N$1232,D$2,'NBA Games 2025'!$A$2:$A$1232,"&lt;="&amp;$A158)</f>
        <v>47</v>
      </c>
      <c r="E158" s="5">
        <f>COUNTIFS('NBA Games 2025'!$N$2:$N$1232,E$2,'NBA Games 2025'!$A$2:$A$1232,"&lt;="&amp;$A158)</f>
        <v>64</v>
      </c>
      <c r="F158" s="5">
        <f>COUNTIFS('NBA Games 2025'!$N$2:$N$1232,F$2,'NBA Games 2025'!$A$2:$A$1232,"&lt;="&amp;$A158)</f>
        <v>36</v>
      </c>
      <c r="G158" s="5">
        <f>COUNTIFS('NBA Games 2025'!$N$2:$N$1232,G$2,'NBA Games 2025'!$A$2:$A$1232,"&lt;="&amp;$A158)</f>
        <v>35</v>
      </c>
      <c r="H158" s="5">
        <f>COUNTIFS('NBA Games 2025'!$N$2:$N$1232,H$2,'NBA Games 2025'!$A$2:$A$1232,"&lt;="&amp;$A158)</f>
        <v>46</v>
      </c>
      <c r="I158" s="5">
        <f>COUNTIFS('NBA Games 2025'!$N$2:$N$1232,I$2,'NBA Games 2025'!$A$2:$A$1232,"&lt;="&amp;$A158)</f>
        <v>57</v>
      </c>
      <c r="J158" s="5">
        <f>COUNTIFS('NBA Games 2025'!$N$2:$N$1232,J$2,'NBA Games 2025'!$A$2:$A$1232,"&lt;="&amp;$A158)</f>
        <v>48</v>
      </c>
      <c r="K158" s="5">
        <f>COUNTIFS('NBA Games 2025'!$N$2:$N$1232,K$2,'NBA Games 2025'!$A$2:$A$1232,"&lt;="&amp;$A158)</f>
        <v>37</v>
      </c>
      <c r="L158" s="5">
        <f>COUNTIFS('NBA Games 2025'!$N$2:$N$1232,L$2,'NBA Games 2025'!$A$2:$A$1232,"&lt;="&amp;$A158)</f>
        <v>43</v>
      </c>
      <c r="M158" s="5">
        <f>COUNTIFS('NBA Games 2025'!$N$2:$N$1232,M$2,'NBA Games 2025'!$A$2:$A$1232,"&lt;="&amp;$A158)</f>
        <v>43</v>
      </c>
      <c r="N158" s="5">
        <f>COUNTIFS('NBA Games 2025'!$N$2:$N$1232,N$2,'NBA Games 2025'!$A$2:$A$1232,"&lt;="&amp;$A158)</f>
        <v>45</v>
      </c>
      <c r="O158" s="5">
        <f>COUNTIFS('NBA Games 2025'!$N$2:$N$1232,O$2,'NBA Games 2025'!$A$2:$A$1232,"&lt;="&amp;$A158)</f>
        <v>51</v>
      </c>
      <c r="P158" s="5">
        <f>COUNTIFS('NBA Games 2025'!$N$2:$N$1232,P$2,'NBA Games 2025'!$A$2:$A$1232,"&lt;="&amp;$A158)</f>
        <v>38</v>
      </c>
      <c r="Q158" s="5">
        <f>COUNTIFS('NBA Games 2025'!$N$2:$N$1232,Q$2,'NBA Games 2025'!$A$2:$A$1232,"&lt;="&amp;$A158)</f>
        <v>32</v>
      </c>
      <c r="R158" s="5">
        <f>COUNTIFS('NBA Games 2025'!$N$2:$N$1232,R$2,'NBA Games 2025'!$A$2:$A$1232,"&lt;="&amp;$A158)</f>
        <v>46</v>
      </c>
      <c r="S158" s="5">
        <f>COUNTIFS('NBA Games 2025'!$N$2:$N$1232,S$2,'NBA Games 2025'!$A$2:$A$1232,"&lt;="&amp;$A158)</f>
        <v>35</v>
      </c>
      <c r="T158" s="5">
        <f>COUNTIFS('NBA Games 2025'!$N$2:$N$1232,T$2,'NBA Games 2025'!$A$2:$A$1232,"&lt;="&amp;$A158)</f>
        <v>47</v>
      </c>
      <c r="U158" s="5">
        <f>COUNTIFS('NBA Games 2025'!$N$2:$N$1232,U$2,'NBA Games 2025'!$A$2:$A$1232,"&lt;="&amp;$A158)</f>
        <v>45</v>
      </c>
      <c r="V158" s="5">
        <f>COUNTIFS('NBA Games 2025'!$N$2:$N$1232,V$2,'NBA Games 2025'!$A$2:$A$1232,"&lt;="&amp;$A158)</f>
        <v>16</v>
      </c>
      <c r="W158" s="5">
        <f>COUNTIFS('NBA Games 2025'!$N$2:$N$1232,W$2,'NBA Games 2025'!$A$2:$A$1232,"&lt;="&amp;$A158)</f>
        <v>28</v>
      </c>
      <c r="X158" s="5">
        <f>COUNTIFS('NBA Games 2025'!$N$2:$N$1232,X$2,'NBA Games 2025'!$A$2:$A$1232,"&lt;="&amp;$A158)</f>
        <v>34</v>
      </c>
      <c r="Y158" s="5">
        <f>COUNTIFS('NBA Games 2025'!$N$2:$N$1232,Y$2,'NBA Games 2025'!$A$2:$A$1232,"&lt;="&amp;$A158)</f>
        <v>35</v>
      </c>
      <c r="Z158" s="5">
        <f>COUNTIFS('NBA Games 2025'!$N$2:$N$1232,Z$2,'NBA Games 2025'!$A$2:$A$1232,"&lt;="&amp;$A158)</f>
        <v>21</v>
      </c>
      <c r="AA158" s="5">
        <f>COUNTIFS('NBA Games 2025'!$N$2:$N$1232,AA$2,'NBA Games 2025'!$A$2:$A$1232,"&lt;="&amp;$A158)</f>
        <v>23</v>
      </c>
      <c r="AB158" s="5">
        <f>COUNTIFS('NBA Games 2025'!$N$2:$N$1232,AB$2,'NBA Games 2025'!$A$2:$A$1232,"&lt;="&amp;$A158)</f>
        <v>17</v>
      </c>
      <c r="AC158" s="5">
        <f>COUNTIFS('NBA Games 2025'!$N$2:$N$1232,AC$2,'NBA Games 2025'!$A$2:$A$1232,"&lt;="&amp;$A158)</f>
        <v>38</v>
      </c>
      <c r="AD158" s="5">
        <f>COUNTIFS('NBA Games 2025'!$N$2:$N$1232,AD$2,'NBA Games 2025'!$A$2:$A$1232,"&lt;="&amp;$A158)</f>
        <v>19</v>
      </c>
      <c r="AE158" s="5">
        <f>COUNTIFS('NBA Games 2025'!$N$2:$N$1232,AE$2,'NBA Games 2025'!$A$2:$A$1232,"&lt;="&amp;$A158)</f>
        <v>25</v>
      </c>
    </row>
    <row r="159" spans="1:31" x14ac:dyDescent="0.35">
      <c r="A159" s="7">
        <v>45752</v>
      </c>
      <c r="B159" s="5">
        <f>COUNTIFS('NBA Games 2025'!$N$2:$N$1232,B$2,'NBA Games 2025'!$A$2:$A$1232,"&lt;="&amp;$A159)</f>
        <v>62</v>
      </c>
      <c r="C159" s="5">
        <f>COUNTIFS('NBA Games 2025'!$N$2:$N$1232,C$2,'NBA Games 2025'!$A$2:$A$1232,"&lt;="&amp;$A159)</f>
        <v>46</v>
      </c>
      <c r="D159" s="5">
        <f>COUNTIFS('NBA Games 2025'!$N$2:$N$1232,D$2,'NBA Games 2025'!$A$2:$A$1232,"&lt;="&amp;$A159)</f>
        <v>47</v>
      </c>
      <c r="E159" s="5">
        <f>COUNTIFS('NBA Games 2025'!$N$2:$N$1232,E$2,'NBA Games 2025'!$A$2:$A$1232,"&lt;="&amp;$A159)</f>
        <v>64</v>
      </c>
      <c r="F159" s="5">
        <f>COUNTIFS('NBA Games 2025'!$N$2:$N$1232,F$2,'NBA Games 2025'!$A$2:$A$1232,"&lt;="&amp;$A159)</f>
        <v>36</v>
      </c>
      <c r="G159" s="5">
        <f>COUNTIFS('NBA Games 2025'!$N$2:$N$1232,G$2,'NBA Games 2025'!$A$2:$A$1232,"&lt;="&amp;$A159)</f>
        <v>35</v>
      </c>
      <c r="H159" s="5">
        <f>COUNTIFS('NBA Games 2025'!$N$2:$N$1232,H$2,'NBA Games 2025'!$A$2:$A$1232,"&lt;="&amp;$A159)</f>
        <v>46</v>
      </c>
      <c r="I159" s="5">
        <f>COUNTIFS('NBA Games 2025'!$N$2:$N$1232,I$2,'NBA Games 2025'!$A$2:$A$1232,"&lt;="&amp;$A159)</f>
        <v>57</v>
      </c>
      <c r="J159" s="5">
        <f>COUNTIFS('NBA Games 2025'!$N$2:$N$1232,J$2,'NBA Games 2025'!$A$2:$A$1232,"&lt;="&amp;$A159)</f>
        <v>49</v>
      </c>
      <c r="K159" s="5">
        <f>COUNTIFS('NBA Games 2025'!$N$2:$N$1232,K$2,'NBA Games 2025'!$A$2:$A$1232,"&lt;="&amp;$A159)</f>
        <v>37</v>
      </c>
      <c r="L159" s="5">
        <f>COUNTIFS('NBA Games 2025'!$N$2:$N$1232,L$2,'NBA Games 2025'!$A$2:$A$1232,"&lt;="&amp;$A159)</f>
        <v>44</v>
      </c>
      <c r="M159" s="5">
        <f>COUNTIFS('NBA Games 2025'!$N$2:$N$1232,M$2,'NBA Games 2025'!$A$2:$A$1232,"&lt;="&amp;$A159)</f>
        <v>43</v>
      </c>
      <c r="N159" s="5">
        <f>COUNTIFS('NBA Games 2025'!$N$2:$N$1232,N$2,'NBA Games 2025'!$A$2:$A$1232,"&lt;="&amp;$A159)</f>
        <v>46</v>
      </c>
      <c r="O159" s="5">
        <f>COUNTIFS('NBA Games 2025'!$N$2:$N$1232,O$2,'NBA Games 2025'!$A$2:$A$1232,"&lt;="&amp;$A159)</f>
        <v>51</v>
      </c>
      <c r="P159" s="5">
        <f>COUNTIFS('NBA Games 2025'!$N$2:$N$1232,P$2,'NBA Games 2025'!$A$2:$A$1232,"&lt;="&amp;$A159)</f>
        <v>38</v>
      </c>
      <c r="Q159" s="5">
        <f>COUNTIFS('NBA Games 2025'!$N$2:$N$1232,Q$2,'NBA Games 2025'!$A$2:$A$1232,"&lt;="&amp;$A159)</f>
        <v>32</v>
      </c>
      <c r="R159" s="5">
        <f>COUNTIFS('NBA Games 2025'!$N$2:$N$1232,R$2,'NBA Games 2025'!$A$2:$A$1232,"&lt;="&amp;$A159)</f>
        <v>46</v>
      </c>
      <c r="S159" s="5">
        <f>COUNTIFS('NBA Games 2025'!$N$2:$N$1232,S$2,'NBA Games 2025'!$A$2:$A$1232,"&lt;="&amp;$A159)</f>
        <v>35</v>
      </c>
      <c r="T159" s="5">
        <f>COUNTIFS('NBA Games 2025'!$N$2:$N$1232,T$2,'NBA Games 2025'!$A$2:$A$1232,"&lt;="&amp;$A159)</f>
        <v>47</v>
      </c>
      <c r="U159" s="5">
        <f>COUNTIFS('NBA Games 2025'!$N$2:$N$1232,U$2,'NBA Games 2025'!$A$2:$A$1232,"&lt;="&amp;$A159)</f>
        <v>46</v>
      </c>
      <c r="V159" s="5">
        <f>COUNTIFS('NBA Games 2025'!$N$2:$N$1232,V$2,'NBA Games 2025'!$A$2:$A$1232,"&lt;="&amp;$A159)</f>
        <v>16</v>
      </c>
      <c r="W159" s="5">
        <f>COUNTIFS('NBA Games 2025'!$N$2:$N$1232,W$2,'NBA Games 2025'!$A$2:$A$1232,"&lt;="&amp;$A159)</f>
        <v>28</v>
      </c>
      <c r="X159" s="5">
        <f>COUNTIFS('NBA Games 2025'!$N$2:$N$1232,X$2,'NBA Games 2025'!$A$2:$A$1232,"&lt;="&amp;$A159)</f>
        <v>34</v>
      </c>
      <c r="Y159" s="5">
        <f>COUNTIFS('NBA Games 2025'!$N$2:$N$1232,Y$2,'NBA Games 2025'!$A$2:$A$1232,"&lt;="&amp;$A159)</f>
        <v>35</v>
      </c>
      <c r="Z159" s="5">
        <f>COUNTIFS('NBA Games 2025'!$N$2:$N$1232,Z$2,'NBA Games 2025'!$A$2:$A$1232,"&lt;="&amp;$A159)</f>
        <v>21</v>
      </c>
      <c r="AA159" s="5">
        <f>COUNTIFS('NBA Games 2025'!$N$2:$N$1232,AA$2,'NBA Games 2025'!$A$2:$A$1232,"&lt;="&amp;$A159)</f>
        <v>23</v>
      </c>
      <c r="AB159" s="5">
        <f>COUNTIFS('NBA Games 2025'!$N$2:$N$1232,AB$2,'NBA Games 2025'!$A$2:$A$1232,"&lt;="&amp;$A159)</f>
        <v>17</v>
      </c>
      <c r="AC159" s="5">
        <f>COUNTIFS('NBA Games 2025'!$N$2:$N$1232,AC$2,'NBA Games 2025'!$A$2:$A$1232,"&lt;="&amp;$A159)</f>
        <v>38</v>
      </c>
      <c r="AD159" s="5">
        <f>COUNTIFS('NBA Games 2025'!$N$2:$N$1232,AD$2,'NBA Games 2025'!$A$2:$A$1232,"&lt;="&amp;$A159)</f>
        <v>19</v>
      </c>
      <c r="AE159" s="5">
        <f>COUNTIFS('NBA Games 2025'!$N$2:$N$1232,AE$2,'NBA Games 2025'!$A$2:$A$1232,"&lt;="&amp;$A159)</f>
        <v>25</v>
      </c>
    </row>
    <row r="160" spans="1:31" x14ac:dyDescent="0.35">
      <c r="A160" s="7">
        <v>45753</v>
      </c>
      <c r="B160" s="5">
        <f>COUNTIFS('NBA Games 2025'!$N$2:$N$1232,B$2,'NBA Games 2025'!$A$2:$A$1232,"&lt;="&amp;$A160)</f>
        <v>62</v>
      </c>
      <c r="C160" s="5">
        <f>COUNTIFS('NBA Games 2025'!$N$2:$N$1232,C$2,'NBA Games 2025'!$A$2:$A$1232,"&lt;="&amp;$A160)</f>
        <v>46</v>
      </c>
      <c r="D160" s="5">
        <f>COUNTIFS('NBA Games 2025'!$N$2:$N$1232,D$2,'NBA Games 2025'!$A$2:$A$1232,"&lt;="&amp;$A160)</f>
        <v>47</v>
      </c>
      <c r="E160" s="5">
        <f>COUNTIFS('NBA Games 2025'!$N$2:$N$1232,E$2,'NBA Games 2025'!$A$2:$A$1232,"&lt;="&amp;$A160)</f>
        <v>64</v>
      </c>
      <c r="F160" s="5">
        <f>COUNTIFS('NBA Games 2025'!$N$2:$N$1232,F$2,'NBA Games 2025'!$A$2:$A$1232,"&lt;="&amp;$A160)</f>
        <v>37</v>
      </c>
      <c r="G160" s="5">
        <f>COUNTIFS('NBA Games 2025'!$N$2:$N$1232,G$2,'NBA Games 2025'!$A$2:$A$1232,"&lt;="&amp;$A160)</f>
        <v>36</v>
      </c>
      <c r="H160" s="5">
        <f>COUNTIFS('NBA Games 2025'!$N$2:$N$1232,H$2,'NBA Games 2025'!$A$2:$A$1232,"&lt;="&amp;$A160)</f>
        <v>47</v>
      </c>
      <c r="I160" s="5">
        <f>COUNTIFS('NBA Games 2025'!$N$2:$N$1232,I$2,'NBA Games 2025'!$A$2:$A$1232,"&lt;="&amp;$A160)</f>
        <v>58</v>
      </c>
      <c r="J160" s="5">
        <f>COUNTIFS('NBA Games 2025'!$N$2:$N$1232,J$2,'NBA Games 2025'!$A$2:$A$1232,"&lt;="&amp;$A160)</f>
        <v>50</v>
      </c>
      <c r="K160" s="5">
        <f>COUNTIFS('NBA Games 2025'!$N$2:$N$1232,K$2,'NBA Games 2025'!$A$2:$A$1232,"&lt;="&amp;$A160)</f>
        <v>38</v>
      </c>
      <c r="L160" s="5">
        <f>COUNTIFS('NBA Games 2025'!$N$2:$N$1232,L$2,'NBA Games 2025'!$A$2:$A$1232,"&lt;="&amp;$A160)</f>
        <v>45</v>
      </c>
      <c r="M160" s="5">
        <f>COUNTIFS('NBA Games 2025'!$N$2:$N$1232,M$2,'NBA Games 2025'!$A$2:$A$1232,"&lt;="&amp;$A160)</f>
        <v>43</v>
      </c>
      <c r="N160" s="5">
        <f>COUNTIFS('NBA Games 2025'!$N$2:$N$1232,N$2,'NBA Games 2025'!$A$2:$A$1232,"&lt;="&amp;$A160)</f>
        <v>46</v>
      </c>
      <c r="O160" s="5">
        <f>COUNTIFS('NBA Games 2025'!$N$2:$N$1232,O$2,'NBA Games 2025'!$A$2:$A$1232,"&lt;="&amp;$A160)</f>
        <v>52</v>
      </c>
      <c r="P160" s="5">
        <f>COUNTIFS('NBA Games 2025'!$N$2:$N$1232,P$2,'NBA Games 2025'!$A$2:$A$1232,"&lt;="&amp;$A160)</f>
        <v>38</v>
      </c>
      <c r="Q160" s="5">
        <f>COUNTIFS('NBA Games 2025'!$N$2:$N$1232,Q$2,'NBA Games 2025'!$A$2:$A$1232,"&lt;="&amp;$A160)</f>
        <v>32</v>
      </c>
      <c r="R160" s="5">
        <f>COUNTIFS('NBA Games 2025'!$N$2:$N$1232,R$2,'NBA Games 2025'!$A$2:$A$1232,"&lt;="&amp;$A160)</f>
        <v>46</v>
      </c>
      <c r="S160" s="5">
        <f>COUNTIFS('NBA Games 2025'!$N$2:$N$1232,S$2,'NBA Games 2025'!$A$2:$A$1232,"&lt;="&amp;$A160)</f>
        <v>35</v>
      </c>
      <c r="T160" s="5">
        <f>COUNTIFS('NBA Games 2025'!$N$2:$N$1232,T$2,'NBA Games 2025'!$A$2:$A$1232,"&lt;="&amp;$A160)</f>
        <v>48</v>
      </c>
      <c r="U160" s="5">
        <f>COUNTIFS('NBA Games 2025'!$N$2:$N$1232,U$2,'NBA Games 2025'!$A$2:$A$1232,"&lt;="&amp;$A160)</f>
        <v>46</v>
      </c>
      <c r="V160" s="5">
        <f>COUNTIFS('NBA Games 2025'!$N$2:$N$1232,V$2,'NBA Games 2025'!$A$2:$A$1232,"&lt;="&amp;$A160)</f>
        <v>16</v>
      </c>
      <c r="W160" s="5">
        <f>COUNTIFS('NBA Games 2025'!$N$2:$N$1232,W$2,'NBA Games 2025'!$A$2:$A$1232,"&lt;="&amp;$A160)</f>
        <v>29</v>
      </c>
      <c r="X160" s="5">
        <f>COUNTIFS('NBA Games 2025'!$N$2:$N$1232,X$2,'NBA Games 2025'!$A$2:$A$1232,"&lt;="&amp;$A160)</f>
        <v>35</v>
      </c>
      <c r="Y160" s="5">
        <f>COUNTIFS('NBA Games 2025'!$N$2:$N$1232,Y$2,'NBA Games 2025'!$A$2:$A$1232,"&lt;="&amp;$A160)</f>
        <v>35</v>
      </c>
      <c r="Z160" s="5">
        <f>COUNTIFS('NBA Games 2025'!$N$2:$N$1232,Z$2,'NBA Games 2025'!$A$2:$A$1232,"&lt;="&amp;$A160)</f>
        <v>21</v>
      </c>
      <c r="AA160" s="5">
        <f>COUNTIFS('NBA Games 2025'!$N$2:$N$1232,AA$2,'NBA Games 2025'!$A$2:$A$1232,"&lt;="&amp;$A160)</f>
        <v>23</v>
      </c>
      <c r="AB160" s="5">
        <f>COUNTIFS('NBA Games 2025'!$N$2:$N$1232,AB$2,'NBA Games 2025'!$A$2:$A$1232,"&lt;="&amp;$A160)</f>
        <v>17</v>
      </c>
      <c r="AC160" s="5">
        <f>COUNTIFS('NBA Games 2025'!$N$2:$N$1232,AC$2,'NBA Games 2025'!$A$2:$A$1232,"&lt;="&amp;$A160)</f>
        <v>38</v>
      </c>
      <c r="AD160" s="5">
        <f>COUNTIFS('NBA Games 2025'!$N$2:$N$1232,AD$2,'NBA Games 2025'!$A$2:$A$1232,"&lt;="&amp;$A160)</f>
        <v>19</v>
      </c>
      <c r="AE160" s="5">
        <f>COUNTIFS('NBA Games 2025'!$N$2:$N$1232,AE$2,'NBA Games 2025'!$A$2:$A$1232,"&lt;="&amp;$A160)</f>
        <v>25</v>
      </c>
    </row>
    <row r="161" spans="1:31" x14ac:dyDescent="0.35">
      <c r="A161" s="7">
        <v>45754</v>
      </c>
      <c r="B161" s="5">
        <f>COUNTIFS('NBA Games 2025'!$N$2:$N$1232,B$2,'NBA Games 2025'!$A$2:$A$1232,"&lt;="&amp;$A161)</f>
        <v>62</v>
      </c>
      <c r="C161" s="5">
        <f>COUNTIFS('NBA Games 2025'!$N$2:$N$1232,C$2,'NBA Games 2025'!$A$2:$A$1232,"&lt;="&amp;$A161)</f>
        <v>46</v>
      </c>
      <c r="D161" s="5">
        <f>COUNTIFS('NBA Games 2025'!$N$2:$N$1232,D$2,'NBA Games 2025'!$A$2:$A$1232,"&lt;="&amp;$A161)</f>
        <v>47</v>
      </c>
      <c r="E161" s="5">
        <f>COUNTIFS('NBA Games 2025'!$N$2:$N$1232,E$2,'NBA Games 2025'!$A$2:$A$1232,"&lt;="&amp;$A161)</f>
        <v>64</v>
      </c>
      <c r="F161" s="5">
        <f>COUNTIFS('NBA Games 2025'!$N$2:$N$1232,F$2,'NBA Games 2025'!$A$2:$A$1232,"&lt;="&amp;$A161)</f>
        <v>37</v>
      </c>
      <c r="G161" s="5">
        <f>COUNTIFS('NBA Games 2025'!$N$2:$N$1232,G$2,'NBA Games 2025'!$A$2:$A$1232,"&lt;="&amp;$A161)</f>
        <v>36</v>
      </c>
      <c r="H161" s="5">
        <f>COUNTIFS('NBA Games 2025'!$N$2:$N$1232,H$2,'NBA Games 2025'!$A$2:$A$1232,"&lt;="&amp;$A161)</f>
        <v>47</v>
      </c>
      <c r="I161" s="5">
        <f>COUNTIFS('NBA Games 2025'!$N$2:$N$1232,I$2,'NBA Games 2025'!$A$2:$A$1232,"&lt;="&amp;$A161)</f>
        <v>58</v>
      </c>
      <c r="J161" s="5">
        <f>COUNTIFS('NBA Games 2025'!$N$2:$N$1232,J$2,'NBA Games 2025'!$A$2:$A$1232,"&lt;="&amp;$A161)</f>
        <v>50</v>
      </c>
      <c r="K161" s="5">
        <f>COUNTIFS('NBA Games 2025'!$N$2:$N$1232,K$2,'NBA Games 2025'!$A$2:$A$1232,"&lt;="&amp;$A161)</f>
        <v>39</v>
      </c>
      <c r="L161" s="5">
        <f>COUNTIFS('NBA Games 2025'!$N$2:$N$1232,L$2,'NBA Games 2025'!$A$2:$A$1232,"&lt;="&amp;$A161)</f>
        <v>45</v>
      </c>
      <c r="M161" s="5">
        <f>COUNTIFS('NBA Games 2025'!$N$2:$N$1232,M$2,'NBA Games 2025'!$A$2:$A$1232,"&lt;="&amp;$A161)</f>
        <v>43</v>
      </c>
      <c r="N161" s="5">
        <f>COUNTIFS('NBA Games 2025'!$N$2:$N$1232,N$2,'NBA Games 2025'!$A$2:$A$1232,"&lt;="&amp;$A161)</f>
        <v>46</v>
      </c>
      <c r="O161" s="5">
        <f>COUNTIFS('NBA Games 2025'!$N$2:$N$1232,O$2,'NBA Games 2025'!$A$2:$A$1232,"&lt;="&amp;$A161)</f>
        <v>52</v>
      </c>
      <c r="P161" s="5">
        <f>COUNTIFS('NBA Games 2025'!$N$2:$N$1232,P$2,'NBA Games 2025'!$A$2:$A$1232,"&lt;="&amp;$A161)</f>
        <v>38</v>
      </c>
      <c r="Q161" s="5">
        <f>COUNTIFS('NBA Games 2025'!$N$2:$N$1232,Q$2,'NBA Games 2025'!$A$2:$A$1232,"&lt;="&amp;$A161)</f>
        <v>32</v>
      </c>
      <c r="R161" s="5">
        <f>COUNTIFS('NBA Games 2025'!$N$2:$N$1232,R$2,'NBA Games 2025'!$A$2:$A$1232,"&lt;="&amp;$A161)</f>
        <v>46</v>
      </c>
      <c r="S161" s="5">
        <f>COUNTIFS('NBA Games 2025'!$N$2:$N$1232,S$2,'NBA Games 2025'!$A$2:$A$1232,"&lt;="&amp;$A161)</f>
        <v>35</v>
      </c>
      <c r="T161" s="5">
        <f>COUNTIFS('NBA Games 2025'!$N$2:$N$1232,T$2,'NBA Games 2025'!$A$2:$A$1232,"&lt;="&amp;$A161)</f>
        <v>48</v>
      </c>
      <c r="U161" s="5">
        <f>COUNTIFS('NBA Games 2025'!$N$2:$N$1232,U$2,'NBA Games 2025'!$A$2:$A$1232,"&lt;="&amp;$A161)</f>
        <v>46</v>
      </c>
      <c r="V161" s="5">
        <f>COUNTIFS('NBA Games 2025'!$N$2:$N$1232,V$2,'NBA Games 2025'!$A$2:$A$1232,"&lt;="&amp;$A161)</f>
        <v>16</v>
      </c>
      <c r="W161" s="5">
        <f>COUNTIFS('NBA Games 2025'!$N$2:$N$1232,W$2,'NBA Games 2025'!$A$2:$A$1232,"&lt;="&amp;$A161)</f>
        <v>29</v>
      </c>
      <c r="X161" s="5">
        <f>COUNTIFS('NBA Games 2025'!$N$2:$N$1232,X$2,'NBA Games 2025'!$A$2:$A$1232,"&lt;="&amp;$A161)</f>
        <v>35</v>
      </c>
      <c r="Y161" s="5">
        <f>COUNTIFS('NBA Games 2025'!$N$2:$N$1232,Y$2,'NBA Games 2025'!$A$2:$A$1232,"&lt;="&amp;$A161)</f>
        <v>36</v>
      </c>
      <c r="Z161" s="5">
        <f>COUNTIFS('NBA Games 2025'!$N$2:$N$1232,Z$2,'NBA Games 2025'!$A$2:$A$1232,"&lt;="&amp;$A161)</f>
        <v>21</v>
      </c>
      <c r="AA161" s="5">
        <f>COUNTIFS('NBA Games 2025'!$N$2:$N$1232,AA$2,'NBA Games 2025'!$A$2:$A$1232,"&lt;="&amp;$A161)</f>
        <v>23</v>
      </c>
      <c r="AB161" s="5">
        <f>COUNTIFS('NBA Games 2025'!$N$2:$N$1232,AB$2,'NBA Games 2025'!$A$2:$A$1232,"&lt;="&amp;$A161)</f>
        <v>17</v>
      </c>
      <c r="AC161" s="5">
        <f>COUNTIFS('NBA Games 2025'!$N$2:$N$1232,AC$2,'NBA Games 2025'!$A$2:$A$1232,"&lt;="&amp;$A161)</f>
        <v>38</v>
      </c>
      <c r="AD161" s="5">
        <f>COUNTIFS('NBA Games 2025'!$N$2:$N$1232,AD$2,'NBA Games 2025'!$A$2:$A$1232,"&lt;="&amp;$A161)</f>
        <v>19</v>
      </c>
      <c r="AE161" s="5">
        <f>COUNTIFS('NBA Games 2025'!$N$2:$N$1232,AE$2,'NBA Games 2025'!$A$2:$A$1232,"&lt;="&amp;$A161)</f>
        <v>25</v>
      </c>
    </row>
    <row r="162" spans="1:31" x14ac:dyDescent="0.35">
      <c r="A162" s="7">
        <v>45755</v>
      </c>
      <c r="B162" s="5">
        <f>COUNTIFS('NBA Games 2025'!$N$2:$N$1232,B$2,'NBA Games 2025'!$A$2:$A$1232,"&lt;="&amp;$A162)</f>
        <v>63</v>
      </c>
      <c r="C162" s="5">
        <f>COUNTIFS('NBA Games 2025'!$N$2:$N$1232,C$2,'NBA Games 2025'!$A$2:$A$1232,"&lt;="&amp;$A162)</f>
        <v>47</v>
      </c>
      <c r="D162" s="5">
        <f>COUNTIFS('NBA Games 2025'!$N$2:$N$1232,D$2,'NBA Games 2025'!$A$2:$A$1232,"&lt;="&amp;$A162)</f>
        <v>47</v>
      </c>
      <c r="E162" s="5">
        <f>COUNTIFS('NBA Games 2025'!$N$2:$N$1232,E$2,'NBA Games 2025'!$A$2:$A$1232,"&lt;="&amp;$A162)</f>
        <v>65</v>
      </c>
      <c r="F162" s="5">
        <f>COUNTIFS('NBA Games 2025'!$N$2:$N$1232,F$2,'NBA Games 2025'!$A$2:$A$1232,"&lt;="&amp;$A162)</f>
        <v>37</v>
      </c>
      <c r="G162" s="5">
        <f>COUNTIFS('NBA Games 2025'!$N$2:$N$1232,G$2,'NBA Games 2025'!$A$2:$A$1232,"&lt;="&amp;$A162)</f>
        <v>36</v>
      </c>
      <c r="H162" s="5">
        <f>COUNTIFS('NBA Games 2025'!$N$2:$N$1232,H$2,'NBA Games 2025'!$A$2:$A$1232,"&lt;="&amp;$A162)</f>
        <v>48</v>
      </c>
      <c r="I162" s="5">
        <f>COUNTIFS('NBA Games 2025'!$N$2:$N$1232,I$2,'NBA Games 2025'!$A$2:$A$1232,"&lt;="&amp;$A162)</f>
        <v>59</v>
      </c>
      <c r="J162" s="5">
        <f>COUNTIFS('NBA Games 2025'!$N$2:$N$1232,J$2,'NBA Games 2025'!$A$2:$A$1232,"&lt;="&amp;$A162)</f>
        <v>50</v>
      </c>
      <c r="K162" s="5">
        <f>COUNTIFS('NBA Games 2025'!$N$2:$N$1232,K$2,'NBA Games 2025'!$A$2:$A$1232,"&lt;="&amp;$A162)</f>
        <v>39</v>
      </c>
      <c r="L162" s="5">
        <f>COUNTIFS('NBA Games 2025'!$N$2:$N$1232,L$2,'NBA Games 2025'!$A$2:$A$1232,"&lt;="&amp;$A162)</f>
        <v>46</v>
      </c>
      <c r="M162" s="5">
        <f>COUNTIFS('NBA Games 2025'!$N$2:$N$1232,M$2,'NBA Games 2025'!$A$2:$A$1232,"&lt;="&amp;$A162)</f>
        <v>43</v>
      </c>
      <c r="N162" s="5">
        <f>COUNTIFS('NBA Games 2025'!$N$2:$N$1232,N$2,'NBA Games 2025'!$A$2:$A$1232,"&lt;="&amp;$A162)</f>
        <v>46</v>
      </c>
      <c r="O162" s="5">
        <f>COUNTIFS('NBA Games 2025'!$N$2:$N$1232,O$2,'NBA Games 2025'!$A$2:$A$1232,"&lt;="&amp;$A162)</f>
        <v>52</v>
      </c>
      <c r="P162" s="5">
        <f>COUNTIFS('NBA Games 2025'!$N$2:$N$1232,P$2,'NBA Games 2025'!$A$2:$A$1232,"&lt;="&amp;$A162)</f>
        <v>38</v>
      </c>
      <c r="Q162" s="5">
        <f>COUNTIFS('NBA Games 2025'!$N$2:$N$1232,Q$2,'NBA Games 2025'!$A$2:$A$1232,"&lt;="&amp;$A162)</f>
        <v>32</v>
      </c>
      <c r="R162" s="5">
        <f>COUNTIFS('NBA Games 2025'!$N$2:$N$1232,R$2,'NBA Games 2025'!$A$2:$A$1232,"&lt;="&amp;$A162)</f>
        <v>47</v>
      </c>
      <c r="S162" s="5">
        <f>COUNTIFS('NBA Games 2025'!$N$2:$N$1232,S$2,'NBA Games 2025'!$A$2:$A$1232,"&lt;="&amp;$A162)</f>
        <v>35</v>
      </c>
      <c r="T162" s="5">
        <f>COUNTIFS('NBA Games 2025'!$N$2:$N$1232,T$2,'NBA Games 2025'!$A$2:$A$1232,"&lt;="&amp;$A162)</f>
        <v>48</v>
      </c>
      <c r="U162" s="5">
        <f>COUNTIFS('NBA Games 2025'!$N$2:$N$1232,U$2,'NBA Games 2025'!$A$2:$A$1232,"&lt;="&amp;$A162)</f>
        <v>47</v>
      </c>
      <c r="V162" s="5">
        <f>COUNTIFS('NBA Games 2025'!$N$2:$N$1232,V$2,'NBA Games 2025'!$A$2:$A$1232,"&lt;="&amp;$A162)</f>
        <v>16</v>
      </c>
      <c r="W162" s="5">
        <f>COUNTIFS('NBA Games 2025'!$N$2:$N$1232,W$2,'NBA Games 2025'!$A$2:$A$1232,"&lt;="&amp;$A162)</f>
        <v>29</v>
      </c>
      <c r="X162" s="5">
        <f>COUNTIFS('NBA Games 2025'!$N$2:$N$1232,X$2,'NBA Games 2025'!$A$2:$A$1232,"&lt;="&amp;$A162)</f>
        <v>35</v>
      </c>
      <c r="Y162" s="5">
        <f>COUNTIFS('NBA Games 2025'!$N$2:$N$1232,Y$2,'NBA Games 2025'!$A$2:$A$1232,"&lt;="&amp;$A162)</f>
        <v>36</v>
      </c>
      <c r="Z162" s="5">
        <f>COUNTIFS('NBA Games 2025'!$N$2:$N$1232,Z$2,'NBA Games 2025'!$A$2:$A$1232,"&lt;="&amp;$A162)</f>
        <v>21</v>
      </c>
      <c r="AA162" s="5">
        <f>COUNTIFS('NBA Games 2025'!$N$2:$N$1232,AA$2,'NBA Games 2025'!$A$2:$A$1232,"&lt;="&amp;$A162)</f>
        <v>23</v>
      </c>
      <c r="AB162" s="5">
        <f>COUNTIFS('NBA Games 2025'!$N$2:$N$1232,AB$2,'NBA Games 2025'!$A$2:$A$1232,"&lt;="&amp;$A162)</f>
        <v>17</v>
      </c>
      <c r="AC162" s="5">
        <f>COUNTIFS('NBA Games 2025'!$N$2:$N$1232,AC$2,'NBA Games 2025'!$A$2:$A$1232,"&lt;="&amp;$A162)</f>
        <v>39</v>
      </c>
      <c r="AD162" s="5">
        <f>COUNTIFS('NBA Games 2025'!$N$2:$N$1232,AD$2,'NBA Games 2025'!$A$2:$A$1232,"&lt;="&amp;$A162)</f>
        <v>19</v>
      </c>
      <c r="AE162" s="5">
        <f>COUNTIFS('NBA Games 2025'!$N$2:$N$1232,AE$2,'NBA Games 2025'!$A$2:$A$1232,"&lt;="&amp;$A162)</f>
        <v>26</v>
      </c>
    </row>
    <row r="163" spans="1:31" x14ac:dyDescent="0.35">
      <c r="A163" s="7">
        <v>45756</v>
      </c>
      <c r="B163" s="5">
        <f>COUNTIFS('NBA Games 2025'!$N$2:$N$1232,B$2,'NBA Games 2025'!$A$2:$A$1232,"&lt;="&amp;$A163)</f>
        <v>63</v>
      </c>
      <c r="C163" s="5">
        <f>COUNTIFS('NBA Games 2025'!$N$2:$N$1232,C$2,'NBA Games 2025'!$A$2:$A$1232,"&lt;="&amp;$A163)</f>
        <v>47</v>
      </c>
      <c r="D163" s="5">
        <f>COUNTIFS('NBA Games 2025'!$N$2:$N$1232,D$2,'NBA Games 2025'!$A$2:$A$1232,"&lt;="&amp;$A163)</f>
        <v>48</v>
      </c>
      <c r="E163" s="5">
        <f>COUNTIFS('NBA Games 2025'!$N$2:$N$1232,E$2,'NBA Games 2025'!$A$2:$A$1232,"&lt;="&amp;$A163)</f>
        <v>66</v>
      </c>
      <c r="F163" s="5">
        <f>COUNTIFS('NBA Games 2025'!$N$2:$N$1232,F$2,'NBA Games 2025'!$A$2:$A$1232,"&lt;="&amp;$A163)</f>
        <v>37</v>
      </c>
      <c r="G163" s="5">
        <f>COUNTIFS('NBA Games 2025'!$N$2:$N$1232,G$2,'NBA Games 2025'!$A$2:$A$1232,"&lt;="&amp;$A163)</f>
        <v>37</v>
      </c>
      <c r="H163" s="5">
        <f>COUNTIFS('NBA Games 2025'!$N$2:$N$1232,H$2,'NBA Games 2025'!$A$2:$A$1232,"&lt;="&amp;$A163)</f>
        <v>48</v>
      </c>
      <c r="I163" s="5">
        <f>COUNTIFS('NBA Games 2025'!$N$2:$N$1232,I$2,'NBA Games 2025'!$A$2:$A$1232,"&lt;="&amp;$A163)</f>
        <v>59</v>
      </c>
      <c r="J163" s="5">
        <f>COUNTIFS('NBA Games 2025'!$N$2:$N$1232,J$2,'NBA Games 2025'!$A$2:$A$1232,"&lt;="&amp;$A163)</f>
        <v>50</v>
      </c>
      <c r="K163" s="5">
        <f>COUNTIFS('NBA Games 2025'!$N$2:$N$1232,K$2,'NBA Games 2025'!$A$2:$A$1232,"&lt;="&amp;$A163)</f>
        <v>39</v>
      </c>
      <c r="L163" s="5">
        <f>COUNTIFS('NBA Games 2025'!$N$2:$N$1232,L$2,'NBA Games 2025'!$A$2:$A$1232,"&lt;="&amp;$A163)</f>
        <v>46</v>
      </c>
      <c r="M163" s="5">
        <f>COUNTIFS('NBA Games 2025'!$N$2:$N$1232,M$2,'NBA Games 2025'!$A$2:$A$1232,"&lt;="&amp;$A163)</f>
        <v>43</v>
      </c>
      <c r="N163" s="5">
        <f>COUNTIFS('NBA Games 2025'!$N$2:$N$1232,N$2,'NBA Games 2025'!$A$2:$A$1232,"&lt;="&amp;$A163)</f>
        <v>46</v>
      </c>
      <c r="O163" s="5">
        <f>COUNTIFS('NBA Games 2025'!$N$2:$N$1232,O$2,'NBA Games 2025'!$A$2:$A$1232,"&lt;="&amp;$A163)</f>
        <v>52</v>
      </c>
      <c r="P163" s="5">
        <f>COUNTIFS('NBA Games 2025'!$N$2:$N$1232,P$2,'NBA Games 2025'!$A$2:$A$1232,"&lt;="&amp;$A163)</f>
        <v>38</v>
      </c>
      <c r="Q163" s="5">
        <f>COUNTIFS('NBA Games 2025'!$N$2:$N$1232,Q$2,'NBA Games 2025'!$A$2:$A$1232,"&lt;="&amp;$A163)</f>
        <v>33</v>
      </c>
      <c r="R163" s="5">
        <f>COUNTIFS('NBA Games 2025'!$N$2:$N$1232,R$2,'NBA Games 2025'!$A$2:$A$1232,"&lt;="&amp;$A163)</f>
        <v>47</v>
      </c>
      <c r="S163" s="5">
        <f>COUNTIFS('NBA Games 2025'!$N$2:$N$1232,S$2,'NBA Games 2025'!$A$2:$A$1232,"&lt;="&amp;$A163)</f>
        <v>35</v>
      </c>
      <c r="T163" s="5">
        <f>COUNTIFS('NBA Games 2025'!$N$2:$N$1232,T$2,'NBA Games 2025'!$A$2:$A$1232,"&lt;="&amp;$A163)</f>
        <v>49</v>
      </c>
      <c r="U163" s="5">
        <f>COUNTIFS('NBA Games 2025'!$N$2:$N$1232,U$2,'NBA Games 2025'!$A$2:$A$1232,"&lt;="&amp;$A163)</f>
        <v>48</v>
      </c>
      <c r="V163" s="5">
        <f>COUNTIFS('NBA Games 2025'!$N$2:$N$1232,V$2,'NBA Games 2025'!$A$2:$A$1232,"&lt;="&amp;$A163)</f>
        <v>17</v>
      </c>
      <c r="W163" s="5">
        <f>COUNTIFS('NBA Games 2025'!$N$2:$N$1232,W$2,'NBA Games 2025'!$A$2:$A$1232,"&lt;="&amp;$A163)</f>
        <v>30</v>
      </c>
      <c r="X163" s="5">
        <f>COUNTIFS('NBA Games 2025'!$N$2:$N$1232,X$2,'NBA Games 2025'!$A$2:$A$1232,"&lt;="&amp;$A163)</f>
        <v>35</v>
      </c>
      <c r="Y163" s="5">
        <f>COUNTIFS('NBA Games 2025'!$N$2:$N$1232,Y$2,'NBA Games 2025'!$A$2:$A$1232,"&lt;="&amp;$A163)</f>
        <v>36</v>
      </c>
      <c r="Z163" s="5">
        <f>COUNTIFS('NBA Games 2025'!$N$2:$N$1232,Z$2,'NBA Games 2025'!$A$2:$A$1232,"&lt;="&amp;$A163)</f>
        <v>21</v>
      </c>
      <c r="AA163" s="5">
        <f>COUNTIFS('NBA Games 2025'!$N$2:$N$1232,AA$2,'NBA Games 2025'!$A$2:$A$1232,"&lt;="&amp;$A163)</f>
        <v>24</v>
      </c>
      <c r="AB163" s="5">
        <f>COUNTIFS('NBA Games 2025'!$N$2:$N$1232,AB$2,'NBA Games 2025'!$A$2:$A$1232,"&lt;="&amp;$A163)</f>
        <v>17</v>
      </c>
      <c r="AC163" s="5">
        <f>COUNTIFS('NBA Games 2025'!$N$2:$N$1232,AC$2,'NBA Games 2025'!$A$2:$A$1232,"&lt;="&amp;$A163)</f>
        <v>40</v>
      </c>
      <c r="AD163" s="5">
        <f>COUNTIFS('NBA Games 2025'!$N$2:$N$1232,AD$2,'NBA Games 2025'!$A$2:$A$1232,"&lt;="&amp;$A163)</f>
        <v>19</v>
      </c>
      <c r="AE163" s="5">
        <f>COUNTIFS('NBA Games 2025'!$N$2:$N$1232,AE$2,'NBA Games 2025'!$A$2:$A$1232,"&lt;="&amp;$A163)</f>
        <v>26</v>
      </c>
    </row>
    <row r="164" spans="1:31" x14ac:dyDescent="0.35">
      <c r="A164" s="7">
        <v>45757</v>
      </c>
      <c r="B164" s="5">
        <f>COUNTIFS('NBA Games 2025'!$N$2:$N$1232,B$2,'NBA Games 2025'!$A$2:$A$1232,"&lt;="&amp;$A164)</f>
        <v>63</v>
      </c>
      <c r="C164" s="5">
        <f>COUNTIFS('NBA Games 2025'!$N$2:$N$1232,C$2,'NBA Games 2025'!$A$2:$A$1232,"&lt;="&amp;$A164)</f>
        <v>47</v>
      </c>
      <c r="D164" s="5">
        <f>COUNTIFS('NBA Games 2025'!$N$2:$N$1232,D$2,'NBA Games 2025'!$A$2:$A$1232,"&lt;="&amp;$A164)</f>
        <v>48</v>
      </c>
      <c r="E164" s="5">
        <f>COUNTIFS('NBA Games 2025'!$N$2:$N$1232,E$2,'NBA Games 2025'!$A$2:$A$1232,"&lt;="&amp;$A164)</f>
        <v>66</v>
      </c>
      <c r="F164" s="5">
        <f>COUNTIFS('NBA Games 2025'!$N$2:$N$1232,F$2,'NBA Games 2025'!$A$2:$A$1232,"&lt;="&amp;$A164)</f>
        <v>38</v>
      </c>
      <c r="G164" s="5">
        <f>COUNTIFS('NBA Games 2025'!$N$2:$N$1232,G$2,'NBA Games 2025'!$A$2:$A$1232,"&lt;="&amp;$A164)</f>
        <v>37</v>
      </c>
      <c r="H164" s="5">
        <f>COUNTIFS('NBA Games 2025'!$N$2:$N$1232,H$2,'NBA Games 2025'!$A$2:$A$1232,"&lt;="&amp;$A164)</f>
        <v>49</v>
      </c>
      <c r="I164" s="5">
        <f>COUNTIFS('NBA Games 2025'!$N$2:$N$1232,I$2,'NBA Games 2025'!$A$2:$A$1232,"&lt;="&amp;$A164)</f>
        <v>59</v>
      </c>
      <c r="J164" s="5">
        <f>COUNTIFS('NBA Games 2025'!$N$2:$N$1232,J$2,'NBA Games 2025'!$A$2:$A$1232,"&lt;="&amp;$A164)</f>
        <v>50</v>
      </c>
      <c r="K164" s="5">
        <f>COUNTIFS('NBA Games 2025'!$N$2:$N$1232,K$2,'NBA Games 2025'!$A$2:$A$1232,"&lt;="&amp;$A164)</f>
        <v>39</v>
      </c>
      <c r="L164" s="5">
        <f>COUNTIFS('NBA Games 2025'!$N$2:$N$1232,L$2,'NBA Games 2025'!$A$2:$A$1232,"&lt;="&amp;$A164)</f>
        <v>47</v>
      </c>
      <c r="M164" s="5">
        <f>COUNTIFS('NBA Games 2025'!$N$2:$N$1232,M$2,'NBA Games 2025'!$A$2:$A$1232,"&lt;="&amp;$A164)</f>
        <v>44</v>
      </c>
      <c r="N164" s="5">
        <f>COUNTIFS('NBA Games 2025'!$N$2:$N$1232,N$2,'NBA Games 2025'!$A$2:$A$1232,"&lt;="&amp;$A164)</f>
        <v>47</v>
      </c>
      <c r="O164" s="5">
        <f>COUNTIFS('NBA Games 2025'!$N$2:$N$1232,O$2,'NBA Games 2025'!$A$2:$A$1232,"&lt;="&amp;$A164)</f>
        <v>52</v>
      </c>
      <c r="P164" s="5">
        <f>COUNTIFS('NBA Games 2025'!$N$2:$N$1232,P$2,'NBA Games 2025'!$A$2:$A$1232,"&lt;="&amp;$A164)</f>
        <v>38</v>
      </c>
      <c r="Q164" s="5">
        <f>COUNTIFS('NBA Games 2025'!$N$2:$N$1232,Q$2,'NBA Games 2025'!$A$2:$A$1232,"&lt;="&amp;$A164)</f>
        <v>33</v>
      </c>
      <c r="R164" s="5">
        <f>COUNTIFS('NBA Games 2025'!$N$2:$N$1232,R$2,'NBA Games 2025'!$A$2:$A$1232,"&lt;="&amp;$A164)</f>
        <v>47</v>
      </c>
      <c r="S164" s="5">
        <f>COUNTIFS('NBA Games 2025'!$N$2:$N$1232,S$2,'NBA Games 2025'!$A$2:$A$1232,"&lt;="&amp;$A164)</f>
        <v>35</v>
      </c>
      <c r="T164" s="5">
        <f>COUNTIFS('NBA Games 2025'!$N$2:$N$1232,T$2,'NBA Games 2025'!$A$2:$A$1232,"&lt;="&amp;$A164)</f>
        <v>49</v>
      </c>
      <c r="U164" s="5">
        <f>COUNTIFS('NBA Games 2025'!$N$2:$N$1232,U$2,'NBA Games 2025'!$A$2:$A$1232,"&lt;="&amp;$A164)</f>
        <v>48</v>
      </c>
      <c r="V164" s="5">
        <f>COUNTIFS('NBA Games 2025'!$N$2:$N$1232,V$2,'NBA Games 2025'!$A$2:$A$1232,"&lt;="&amp;$A164)</f>
        <v>17</v>
      </c>
      <c r="W164" s="5">
        <f>COUNTIFS('NBA Games 2025'!$N$2:$N$1232,W$2,'NBA Games 2025'!$A$2:$A$1232,"&lt;="&amp;$A164)</f>
        <v>30</v>
      </c>
      <c r="X164" s="5">
        <f>COUNTIFS('NBA Games 2025'!$N$2:$N$1232,X$2,'NBA Games 2025'!$A$2:$A$1232,"&lt;="&amp;$A164)</f>
        <v>35</v>
      </c>
      <c r="Y164" s="5">
        <f>COUNTIFS('NBA Games 2025'!$N$2:$N$1232,Y$2,'NBA Games 2025'!$A$2:$A$1232,"&lt;="&amp;$A164)</f>
        <v>36</v>
      </c>
      <c r="Z164" s="5">
        <f>COUNTIFS('NBA Games 2025'!$N$2:$N$1232,Z$2,'NBA Games 2025'!$A$2:$A$1232,"&lt;="&amp;$A164)</f>
        <v>21</v>
      </c>
      <c r="AA164" s="5">
        <f>COUNTIFS('NBA Games 2025'!$N$2:$N$1232,AA$2,'NBA Games 2025'!$A$2:$A$1232,"&lt;="&amp;$A164)</f>
        <v>24</v>
      </c>
      <c r="AB164" s="5">
        <f>COUNTIFS('NBA Games 2025'!$N$2:$N$1232,AB$2,'NBA Games 2025'!$A$2:$A$1232,"&lt;="&amp;$A164)</f>
        <v>17</v>
      </c>
      <c r="AC164" s="5">
        <f>COUNTIFS('NBA Games 2025'!$N$2:$N$1232,AC$2,'NBA Games 2025'!$A$2:$A$1232,"&lt;="&amp;$A164)</f>
        <v>40</v>
      </c>
      <c r="AD164" s="5">
        <f>COUNTIFS('NBA Games 2025'!$N$2:$N$1232,AD$2,'NBA Games 2025'!$A$2:$A$1232,"&lt;="&amp;$A164)</f>
        <v>19</v>
      </c>
      <c r="AE164" s="5">
        <f>COUNTIFS('NBA Games 2025'!$N$2:$N$1232,AE$2,'NBA Games 2025'!$A$2:$A$1232,"&lt;="&amp;$A164)</f>
        <v>26</v>
      </c>
    </row>
    <row r="165" spans="1:31" x14ac:dyDescent="0.35">
      <c r="A165" s="7">
        <v>45758</v>
      </c>
      <c r="B165" s="5">
        <f>COUNTIFS('NBA Games 2025'!$N$2:$N$1232,B$2,'NBA Games 2025'!$A$2:$A$1232,"&lt;="&amp;$A165)</f>
        <v>64</v>
      </c>
      <c r="C165" s="5">
        <f>COUNTIFS('NBA Games 2025'!$N$2:$N$1232,C$2,'NBA Games 2025'!$A$2:$A$1232,"&lt;="&amp;$A165)</f>
        <v>47</v>
      </c>
      <c r="D165" s="5">
        <f>COUNTIFS('NBA Games 2025'!$N$2:$N$1232,D$2,'NBA Games 2025'!$A$2:$A$1232,"&lt;="&amp;$A165)</f>
        <v>49</v>
      </c>
      <c r="E165" s="5">
        <f>COUNTIFS('NBA Games 2025'!$N$2:$N$1232,E$2,'NBA Games 2025'!$A$2:$A$1232,"&lt;="&amp;$A165)</f>
        <v>67</v>
      </c>
      <c r="F165" s="5">
        <f>COUNTIFS('NBA Games 2025'!$N$2:$N$1232,F$2,'NBA Games 2025'!$A$2:$A$1232,"&lt;="&amp;$A165)</f>
        <v>39</v>
      </c>
      <c r="G165" s="5">
        <f>COUNTIFS('NBA Games 2025'!$N$2:$N$1232,G$2,'NBA Games 2025'!$A$2:$A$1232,"&lt;="&amp;$A165)</f>
        <v>38</v>
      </c>
      <c r="H165" s="5">
        <f>COUNTIFS('NBA Games 2025'!$N$2:$N$1232,H$2,'NBA Games 2025'!$A$2:$A$1232,"&lt;="&amp;$A165)</f>
        <v>49</v>
      </c>
      <c r="I165" s="5">
        <f>COUNTIFS('NBA Games 2025'!$N$2:$N$1232,I$2,'NBA Games 2025'!$A$2:$A$1232,"&lt;="&amp;$A165)</f>
        <v>60</v>
      </c>
      <c r="J165" s="5">
        <f>COUNTIFS('NBA Games 2025'!$N$2:$N$1232,J$2,'NBA Games 2025'!$A$2:$A$1232,"&lt;="&amp;$A165)</f>
        <v>50</v>
      </c>
      <c r="K165" s="5">
        <f>COUNTIFS('NBA Games 2025'!$N$2:$N$1232,K$2,'NBA Games 2025'!$A$2:$A$1232,"&lt;="&amp;$A165)</f>
        <v>39</v>
      </c>
      <c r="L165" s="5">
        <f>COUNTIFS('NBA Games 2025'!$N$2:$N$1232,L$2,'NBA Games 2025'!$A$2:$A$1232,"&lt;="&amp;$A165)</f>
        <v>48</v>
      </c>
      <c r="M165" s="5">
        <f>COUNTIFS('NBA Games 2025'!$N$2:$N$1232,M$2,'NBA Games 2025'!$A$2:$A$1232,"&lt;="&amp;$A165)</f>
        <v>44</v>
      </c>
      <c r="N165" s="5">
        <f>COUNTIFS('NBA Games 2025'!$N$2:$N$1232,N$2,'NBA Games 2025'!$A$2:$A$1232,"&lt;="&amp;$A165)</f>
        <v>48</v>
      </c>
      <c r="O165" s="5">
        <f>COUNTIFS('NBA Games 2025'!$N$2:$N$1232,O$2,'NBA Games 2025'!$A$2:$A$1232,"&lt;="&amp;$A165)</f>
        <v>52</v>
      </c>
      <c r="P165" s="5">
        <f>COUNTIFS('NBA Games 2025'!$N$2:$N$1232,P$2,'NBA Games 2025'!$A$2:$A$1232,"&lt;="&amp;$A165)</f>
        <v>39</v>
      </c>
      <c r="Q165" s="5">
        <f>COUNTIFS('NBA Games 2025'!$N$2:$N$1232,Q$2,'NBA Games 2025'!$A$2:$A$1232,"&lt;="&amp;$A165)</f>
        <v>33</v>
      </c>
      <c r="R165" s="5">
        <f>COUNTIFS('NBA Games 2025'!$N$2:$N$1232,R$2,'NBA Games 2025'!$A$2:$A$1232,"&lt;="&amp;$A165)</f>
        <v>48</v>
      </c>
      <c r="S165" s="5">
        <f>COUNTIFS('NBA Games 2025'!$N$2:$N$1232,S$2,'NBA Games 2025'!$A$2:$A$1232,"&lt;="&amp;$A165)</f>
        <v>36</v>
      </c>
      <c r="T165" s="5">
        <f>COUNTIFS('NBA Games 2025'!$N$2:$N$1232,T$2,'NBA Games 2025'!$A$2:$A$1232,"&lt;="&amp;$A165)</f>
        <v>50</v>
      </c>
      <c r="U165" s="5">
        <f>COUNTIFS('NBA Games 2025'!$N$2:$N$1232,U$2,'NBA Games 2025'!$A$2:$A$1232,"&lt;="&amp;$A165)</f>
        <v>49</v>
      </c>
      <c r="V165" s="5">
        <f>COUNTIFS('NBA Games 2025'!$N$2:$N$1232,V$2,'NBA Games 2025'!$A$2:$A$1232,"&lt;="&amp;$A165)</f>
        <v>17</v>
      </c>
      <c r="W165" s="5">
        <f>COUNTIFS('NBA Games 2025'!$N$2:$N$1232,W$2,'NBA Games 2025'!$A$2:$A$1232,"&lt;="&amp;$A165)</f>
        <v>30</v>
      </c>
      <c r="X165" s="5">
        <f>COUNTIFS('NBA Games 2025'!$N$2:$N$1232,X$2,'NBA Games 2025'!$A$2:$A$1232,"&lt;="&amp;$A165)</f>
        <v>35</v>
      </c>
      <c r="Y165" s="5">
        <f>COUNTIFS('NBA Games 2025'!$N$2:$N$1232,Y$2,'NBA Games 2025'!$A$2:$A$1232,"&lt;="&amp;$A165)</f>
        <v>37</v>
      </c>
      <c r="Z165" s="5">
        <f>COUNTIFS('NBA Games 2025'!$N$2:$N$1232,Z$2,'NBA Games 2025'!$A$2:$A$1232,"&lt;="&amp;$A165)</f>
        <v>21</v>
      </c>
      <c r="AA165" s="5">
        <f>COUNTIFS('NBA Games 2025'!$N$2:$N$1232,AA$2,'NBA Games 2025'!$A$2:$A$1232,"&lt;="&amp;$A165)</f>
        <v>24</v>
      </c>
      <c r="AB165" s="5">
        <f>COUNTIFS('NBA Games 2025'!$N$2:$N$1232,AB$2,'NBA Games 2025'!$A$2:$A$1232,"&lt;="&amp;$A165)</f>
        <v>17</v>
      </c>
      <c r="AC165" s="5">
        <f>COUNTIFS('NBA Games 2025'!$N$2:$N$1232,AC$2,'NBA Games 2025'!$A$2:$A$1232,"&lt;="&amp;$A165)</f>
        <v>41</v>
      </c>
      <c r="AD165" s="5">
        <f>COUNTIFS('NBA Games 2025'!$N$2:$N$1232,AD$2,'NBA Games 2025'!$A$2:$A$1232,"&lt;="&amp;$A165)</f>
        <v>19</v>
      </c>
      <c r="AE165" s="5">
        <f>COUNTIFS('NBA Games 2025'!$N$2:$N$1232,AE$2,'NBA Games 2025'!$A$2:$A$1232,"&lt;="&amp;$A165)</f>
        <v>26</v>
      </c>
    </row>
    <row r="166" spans="1:31" x14ac:dyDescent="0.35">
      <c r="A166" s="7">
        <v>45760</v>
      </c>
      <c r="B166" s="5">
        <f>COUNTIFS('NBA Games 2025'!$N$2:$N$1232,B$2,'NBA Games 2025'!$A$2:$A$1232,"&lt;="&amp;$A166)</f>
        <v>64</v>
      </c>
      <c r="C166" s="5">
        <f>COUNTIFS('NBA Games 2025'!$N$2:$N$1232,C$2,'NBA Games 2025'!$A$2:$A$1232,"&lt;="&amp;$A166)</f>
        <v>48</v>
      </c>
      <c r="D166" s="5">
        <f>COUNTIFS('NBA Games 2025'!$N$2:$N$1232,D$2,'NBA Games 2025'!$A$2:$A$1232,"&lt;="&amp;$A166)</f>
        <v>50</v>
      </c>
      <c r="E166" s="5">
        <f>COUNTIFS('NBA Games 2025'!$N$2:$N$1232,E$2,'NBA Games 2025'!$A$2:$A$1232,"&lt;="&amp;$A166)</f>
        <v>68</v>
      </c>
      <c r="F166" s="5">
        <f>COUNTIFS('NBA Games 2025'!$N$2:$N$1232,F$2,'NBA Games 2025'!$A$2:$A$1232,"&lt;="&amp;$A166)</f>
        <v>40</v>
      </c>
      <c r="G166" s="5">
        <f>COUNTIFS('NBA Games 2025'!$N$2:$N$1232,G$2,'NBA Games 2025'!$A$2:$A$1232,"&lt;="&amp;$A166)</f>
        <v>39</v>
      </c>
      <c r="H166" s="5">
        <f>COUNTIFS('NBA Games 2025'!$N$2:$N$1232,H$2,'NBA Games 2025'!$A$2:$A$1232,"&lt;="&amp;$A166)</f>
        <v>50</v>
      </c>
      <c r="I166" s="5">
        <f>COUNTIFS('NBA Games 2025'!$N$2:$N$1232,I$2,'NBA Games 2025'!$A$2:$A$1232,"&lt;="&amp;$A166)</f>
        <v>61</v>
      </c>
      <c r="J166" s="5">
        <f>COUNTIFS('NBA Games 2025'!$N$2:$N$1232,J$2,'NBA Games 2025'!$A$2:$A$1232,"&lt;="&amp;$A166)</f>
        <v>51</v>
      </c>
      <c r="K166" s="5">
        <f>COUNTIFS('NBA Games 2025'!$N$2:$N$1232,K$2,'NBA Games 2025'!$A$2:$A$1232,"&lt;="&amp;$A166)</f>
        <v>40</v>
      </c>
      <c r="L166" s="5">
        <f>COUNTIFS('NBA Games 2025'!$N$2:$N$1232,L$2,'NBA Games 2025'!$A$2:$A$1232,"&lt;="&amp;$A166)</f>
        <v>49</v>
      </c>
      <c r="M166" s="5">
        <f>COUNTIFS('NBA Games 2025'!$N$2:$N$1232,M$2,'NBA Games 2025'!$A$2:$A$1232,"&lt;="&amp;$A166)</f>
        <v>44</v>
      </c>
      <c r="N166" s="5">
        <f>COUNTIFS('NBA Games 2025'!$N$2:$N$1232,N$2,'NBA Games 2025'!$A$2:$A$1232,"&lt;="&amp;$A166)</f>
        <v>49</v>
      </c>
      <c r="O166" s="5">
        <f>COUNTIFS('NBA Games 2025'!$N$2:$N$1232,O$2,'NBA Games 2025'!$A$2:$A$1232,"&lt;="&amp;$A166)</f>
        <v>52</v>
      </c>
      <c r="P166" s="5">
        <f>COUNTIFS('NBA Games 2025'!$N$2:$N$1232,P$2,'NBA Games 2025'!$A$2:$A$1232,"&lt;="&amp;$A166)</f>
        <v>39</v>
      </c>
      <c r="Q166" s="5">
        <f>COUNTIFS('NBA Games 2025'!$N$2:$N$1232,Q$2,'NBA Games 2025'!$A$2:$A$1232,"&lt;="&amp;$A166)</f>
        <v>34</v>
      </c>
      <c r="R166" s="5">
        <f>COUNTIFS('NBA Games 2025'!$N$2:$N$1232,R$2,'NBA Games 2025'!$A$2:$A$1232,"&lt;="&amp;$A166)</f>
        <v>48</v>
      </c>
      <c r="S166" s="5">
        <f>COUNTIFS('NBA Games 2025'!$N$2:$N$1232,S$2,'NBA Games 2025'!$A$2:$A$1232,"&lt;="&amp;$A166)</f>
        <v>36</v>
      </c>
      <c r="T166" s="5">
        <f>COUNTIFS('NBA Games 2025'!$N$2:$N$1232,T$2,'NBA Games 2025'!$A$2:$A$1232,"&lt;="&amp;$A166)</f>
        <v>50</v>
      </c>
      <c r="U166" s="5">
        <f>COUNTIFS('NBA Games 2025'!$N$2:$N$1232,U$2,'NBA Games 2025'!$A$2:$A$1232,"&lt;="&amp;$A166)</f>
        <v>50</v>
      </c>
      <c r="V166" s="5">
        <f>COUNTIFS('NBA Games 2025'!$N$2:$N$1232,V$2,'NBA Games 2025'!$A$2:$A$1232,"&lt;="&amp;$A166)</f>
        <v>17</v>
      </c>
      <c r="W166" s="5">
        <f>COUNTIFS('NBA Games 2025'!$N$2:$N$1232,W$2,'NBA Games 2025'!$A$2:$A$1232,"&lt;="&amp;$A166)</f>
        <v>30</v>
      </c>
      <c r="X166" s="5">
        <f>COUNTIFS('NBA Games 2025'!$N$2:$N$1232,X$2,'NBA Games 2025'!$A$2:$A$1232,"&lt;="&amp;$A166)</f>
        <v>36</v>
      </c>
      <c r="Y166" s="5">
        <f>COUNTIFS('NBA Games 2025'!$N$2:$N$1232,Y$2,'NBA Games 2025'!$A$2:$A$1232,"&lt;="&amp;$A166)</f>
        <v>37</v>
      </c>
      <c r="Z166" s="5">
        <f>COUNTIFS('NBA Games 2025'!$N$2:$N$1232,Z$2,'NBA Games 2025'!$A$2:$A$1232,"&lt;="&amp;$A166)</f>
        <v>21</v>
      </c>
      <c r="AA166" s="5">
        <f>COUNTIFS('NBA Games 2025'!$N$2:$N$1232,AA$2,'NBA Games 2025'!$A$2:$A$1232,"&lt;="&amp;$A166)</f>
        <v>24</v>
      </c>
      <c r="AB166" s="5">
        <f>COUNTIFS('NBA Games 2025'!$N$2:$N$1232,AB$2,'NBA Games 2025'!$A$2:$A$1232,"&lt;="&amp;$A166)</f>
        <v>18</v>
      </c>
      <c r="AC166" s="5">
        <f>COUNTIFS('NBA Games 2025'!$N$2:$N$1232,AC$2,'NBA Games 2025'!$A$2:$A$1232,"&lt;="&amp;$A166)</f>
        <v>41</v>
      </c>
      <c r="AD166" s="5">
        <f>COUNTIFS('NBA Games 2025'!$N$2:$N$1232,AD$2,'NBA Games 2025'!$A$2:$A$1232,"&lt;="&amp;$A166)</f>
        <v>19</v>
      </c>
      <c r="AE166" s="5">
        <f>COUNTIFS('NBA Games 2025'!$N$2:$N$1232,AE$2,'NBA Games 2025'!$A$2:$A$1232,"&lt;="&amp;$A166)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09B-C020-4BAC-894C-A32071A9DDD9}">
  <dimension ref="A1:AE31"/>
  <sheetViews>
    <sheetView workbookViewId="0"/>
  </sheetViews>
  <sheetFormatPr defaultRowHeight="14.5" x14ac:dyDescent="0.35"/>
  <cols>
    <col min="1" max="1" width="22.7265625" bestFit="1" customWidth="1"/>
    <col min="2" max="5" width="6" bestFit="1" customWidth="1"/>
    <col min="6" max="9" width="3.36328125" bestFit="1" customWidth="1"/>
    <col min="10" max="18" width="6" bestFit="1" customWidth="1"/>
    <col min="19" max="19" width="3.36328125" bestFit="1" customWidth="1"/>
    <col min="20" max="21" width="6" bestFit="1" customWidth="1"/>
    <col min="22" max="22" width="3.36328125" bestFit="1" customWidth="1"/>
    <col min="23" max="24" width="6" bestFit="1" customWidth="1"/>
    <col min="25" max="25" width="3.36328125" bestFit="1" customWidth="1"/>
    <col min="26" max="28" width="6" bestFit="1" customWidth="1"/>
    <col min="29" max="29" width="3.36328125" bestFit="1" customWidth="1"/>
    <col min="30" max="30" width="6" bestFit="1" customWidth="1"/>
    <col min="31" max="31" width="3.36328125" bestFit="1" customWidth="1"/>
  </cols>
  <sheetData>
    <row r="1" spans="1:31" ht="72.5" customHeight="1" x14ac:dyDescent="0.35">
      <c r="A1" s="23"/>
      <c r="B1" s="17" t="s">
        <v>45</v>
      </c>
      <c r="C1" s="18" t="s">
        <v>48</v>
      </c>
      <c r="D1" s="18" t="s">
        <v>65</v>
      </c>
      <c r="E1" s="18" t="s">
        <v>53</v>
      </c>
      <c r="F1" s="18" t="s">
        <v>63</v>
      </c>
      <c r="G1" s="18" t="s">
        <v>47</v>
      </c>
      <c r="H1" s="18" t="s">
        <v>41</v>
      </c>
      <c r="I1" s="18" t="s">
        <v>51</v>
      </c>
      <c r="J1" s="18" t="s">
        <v>39</v>
      </c>
      <c r="K1" s="18" t="s">
        <v>62</v>
      </c>
      <c r="L1" s="18" t="s">
        <v>44</v>
      </c>
      <c r="M1" s="18" t="s">
        <v>55</v>
      </c>
      <c r="N1" s="18" t="s">
        <v>40</v>
      </c>
      <c r="O1" s="18" t="s">
        <v>60</v>
      </c>
      <c r="P1" s="18" t="s">
        <v>61</v>
      </c>
      <c r="Q1" s="18" t="s">
        <v>52</v>
      </c>
      <c r="R1" s="18" t="s">
        <v>50</v>
      </c>
      <c r="S1" s="18" t="s">
        <v>49</v>
      </c>
      <c r="T1" s="18" t="s">
        <v>68</v>
      </c>
      <c r="U1" s="18" t="s">
        <v>57</v>
      </c>
      <c r="V1" s="18" t="s">
        <v>66</v>
      </c>
      <c r="W1" s="18" t="s">
        <v>59</v>
      </c>
      <c r="X1" s="18" t="s">
        <v>67</v>
      </c>
      <c r="Y1" s="18" t="s">
        <v>58</v>
      </c>
      <c r="Z1" s="18" t="s">
        <v>56</v>
      </c>
      <c r="AA1" s="18" t="s">
        <v>54</v>
      </c>
      <c r="AB1" s="18" t="s">
        <v>64</v>
      </c>
      <c r="AC1" s="18" t="s">
        <v>43</v>
      </c>
      <c r="AD1" s="18" t="s">
        <v>46</v>
      </c>
      <c r="AE1" s="19" t="s">
        <v>42</v>
      </c>
    </row>
    <row r="2" spans="1:31" x14ac:dyDescent="0.35">
      <c r="A2" s="20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4"/>
    </row>
    <row r="3" spans="1:31" x14ac:dyDescent="0.35">
      <c r="A3" s="21" t="s">
        <v>48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4"/>
    </row>
    <row r="4" spans="1:31" x14ac:dyDescent="0.35">
      <c r="A4" s="21" t="s">
        <v>65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4"/>
    </row>
    <row r="5" spans="1:31" x14ac:dyDescent="0.35">
      <c r="A5" s="21" t="s">
        <v>53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4"/>
    </row>
    <row r="6" spans="1:31" x14ac:dyDescent="0.35">
      <c r="A6" s="21" t="s">
        <v>63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4"/>
    </row>
    <row r="7" spans="1:31" x14ac:dyDescent="0.35">
      <c r="A7" s="21" t="s">
        <v>47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4"/>
    </row>
    <row r="8" spans="1:31" x14ac:dyDescent="0.35">
      <c r="A8" s="21" t="s">
        <v>41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4"/>
    </row>
    <row r="9" spans="1:31" x14ac:dyDescent="0.35">
      <c r="A9" s="21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4"/>
    </row>
    <row r="10" spans="1:31" x14ac:dyDescent="0.35">
      <c r="A10" s="21" t="s">
        <v>39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4"/>
    </row>
    <row r="11" spans="1:31" x14ac:dyDescent="0.35">
      <c r="A11" s="21" t="s">
        <v>62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4"/>
    </row>
    <row r="12" spans="1:31" x14ac:dyDescent="0.35">
      <c r="A12" s="21" t="s">
        <v>44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4"/>
    </row>
    <row r="13" spans="1:31" x14ac:dyDescent="0.35">
      <c r="A13" s="21" t="s">
        <v>55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4"/>
    </row>
    <row r="14" spans="1:31" x14ac:dyDescent="0.35">
      <c r="A14" s="21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4"/>
    </row>
    <row r="15" spans="1:31" x14ac:dyDescent="0.35">
      <c r="A15" s="21" t="s">
        <v>60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4"/>
    </row>
    <row r="16" spans="1:31" x14ac:dyDescent="0.35">
      <c r="A16" s="21" t="s">
        <v>61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4"/>
    </row>
    <row r="17" spans="1:31" x14ac:dyDescent="0.35">
      <c r="A17" s="21" t="s">
        <v>52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4"/>
    </row>
    <row r="18" spans="1:31" x14ac:dyDescent="0.35">
      <c r="A18" s="21" t="s">
        <v>50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4"/>
    </row>
    <row r="19" spans="1:31" x14ac:dyDescent="0.35">
      <c r="A19" s="21" t="s">
        <v>49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/>
    </row>
    <row r="20" spans="1:31" x14ac:dyDescent="0.35">
      <c r="A20" s="21" t="s">
        <v>68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4"/>
    </row>
    <row r="21" spans="1:31" x14ac:dyDescent="0.35">
      <c r="A21" s="21" t="s">
        <v>57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4"/>
    </row>
    <row r="22" spans="1:31" x14ac:dyDescent="0.35">
      <c r="A22" s="21" t="s">
        <v>66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4"/>
    </row>
    <row r="23" spans="1:31" x14ac:dyDescent="0.35">
      <c r="A23" s="21" t="s">
        <v>59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"/>
    </row>
    <row r="24" spans="1:31" x14ac:dyDescent="0.35">
      <c r="A24" s="21" t="s">
        <v>67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"/>
    </row>
    <row r="25" spans="1:31" x14ac:dyDescent="0.35">
      <c r="A25" s="21" t="s">
        <v>58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"/>
    </row>
    <row r="26" spans="1:31" x14ac:dyDescent="0.35">
      <c r="A26" s="21" t="s">
        <v>56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4"/>
    </row>
    <row r="27" spans="1:31" x14ac:dyDescent="0.35">
      <c r="A27" s="21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4"/>
    </row>
    <row r="28" spans="1:31" x14ac:dyDescent="0.35">
      <c r="A28" s="21" t="s">
        <v>64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</row>
    <row r="29" spans="1:31" x14ac:dyDescent="0.35">
      <c r="A29" s="21" t="s">
        <v>43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/>
    </row>
    <row r="30" spans="1:31" x14ac:dyDescent="0.35">
      <c r="A30" s="21" t="s">
        <v>46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"/>
    </row>
    <row r="31" spans="1:31" x14ac:dyDescent="0.35">
      <c r="A31" s="22" t="s">
        <v>42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 Games 2025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Szczubiala</dc:creator>
  <cp:lastModifiedBy>Piotr Szczubiala</cp:lastModifiedBy>
  <dcterms:created xsi:type="dcterms:W3CDTF">2025-05-10T11:43:25Z</dcterms:created>
  <dcterms:modified xsi:type="dcterms:W3CDTF">2025-05-11T11:09:31Z</dcterms:modified>
</cp:coreProperties>
</file>