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iago\Desktop\VM Shared Folder\Github\DataVis\DataVis2021\"/>
    </mc:Choice>
  </mc:AlternateContent>
  <xr:revisionPtr revIDLastSave="0" documentId="13_ncr:1_{CDFD7A20-93F4-44FB-9196-7944B628F63A}" xr6:coauthVersionLast="46" xr6:coauthVersionMax="46" xr10:uidLastSave="{00000000-0000-0000-0000-000000000000}"/>
  <bookViews>
    <workbookView xWindow="-108" yWindow="-108" windowWidth="23256" windowHeight="12576" activeTab="2" xr2:uid="{24388B20-B62C-40D3-9705-EF5AA6AD371B}"/>
  </bookViews>
  <sheets>
    <sheet name="Douhgnut" sheetId="1" r:id="rId1"/>
    <sheet name="Separate Pies" sheetId="2" r:id="rId2"/>
    <sheet name="Stacked bar Total C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M3" i="3"/>
  <c r="N3" i="3"/>
  <c r="O3" i="3"/>
  <c r="P3" i="3"/>
  <c r="Q3" i="3"/>
  <c r="R3" i="3"/>
  <c r="S3" i="3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M2" i="3"/>
  <c r="N2" i="3"/>
  <c r="O2" i="3"/>
  <c r="P2" i="3"/>
  <c r="Q2" i="3"/>
  <c r="R2" i="3"/>
  <c r="S2" i="3"/>
  <c r="L2" i="3"/>
  <c r="I16" i="1"/>
  <c r="H16" i="1"/>
  <c r="C14" i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<sst xmlns="http://schemas.openxmlformats.org/spreadsheetml/2006/main" count="54" uniqueCount="17">
  <si>
    <t>19A</t>
  </si>
  <si>
    <t>19B</t>
  </si>
  <si>
    <t>20A</t>
  </si>
  <si>
    <t>20B</t>
  </si>
  <si>
    <t>20C</t>
  </si>
  <si>
    <t>20D</t>
  </si>
  <si>
    <t>20F</t>
  </si>
  <si>
    <t>20G</t>
  </si>
  <si>
    <t>20I(UK)</t>
  </si>
  <si>
    <t>20H(ZA)</t>
  </si>
  <si>
    <t>20E(EU1)</t>
  </si>
  <si>
    <t>20J(BR)</t>
  </si>
  <si>
    <t>total</t>
  </si>
  <si>
    <t>spill</t>
  </si>
  <si>
    <t>Doughnuts</t>
  </si>
  <si>
    <t>Total Cases</t>
  </si>
  <si>
    <t>Total 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</si>
</sst>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mmm\-yy;@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1D1"/>
      <color rgb="FFC35944"/>
      <color rgb="FF934BC9"/>
      <color rgb="FFB381D9"/>
      <color rgb="FF3183A8"/>
      <color rgb="FFAABF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44AC-B7D6-EF795A4A591A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0-44AC-B7D6-EF795A4A591A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0-44AC-B7D6-EF795A4A591A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0-44AC-B7D6-EF795A4A591A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0-44AC-B7D6-EF795A4A591A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60-44AC-B7D6-EF795A4A591A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0-44AC-B7D6-EF795A4A591A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60-44AC-B7D6-EF795A4A591A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60-44AC-B7D6-EF795A4A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732-4EDF-9229-92E968B04CDB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732-4EDF-9229-92E968B04CDB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732-4EDF-9229-92E968B04CDB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732-4EDF-9229-92E968B04CDB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A732-4EDF-9229-92E968B04CDB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A732-4EDF-9229-92E968B04CDB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A732-4EDF-9229-92E968B04CDB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A732-4EDF-9229-92E968B0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Estimated</a:t>
            </a:r>
            <a:r>
              <a:rPr lang="en-US" b="1" baseline="0"/>
              <a:t> d</a:t>
            </a:r>
            <a:r>
              <a:rPr lang="en-US" b="1"/>
              <a:t>istribution</a:t>
            </a:r>
            <a:r>
              <a:rPr lang="en-US" b="1" baseline="0"/>
              <a:t> of Variants on Active Worldwide Cases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Total Cases'!$K$2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Cases'!$L$2:$S$2</c:f>
              <c:numCache>
                <c:formatCode>General</c:formatCode>
                <c:ptCount val="8"/>
                <c:pt idx="0">
                  <c:v>176</c:v>
                </c:pt>
                <c:pt idx="1">
                  <c:v>16582</c:v>
                </c:pt>
                <c:pt idx="2">
                  <c:v>194548</c:v>
                </c:pt>
                <c:pt idx="3">
                  <c:v>201698</c:v>
                </c:pt>
                <c:pt idx="4">
                  <c:v>130144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A-4076-923E-E0092D791E88}"/>
            </c:ext>
          </c:extLst>
        </c:ser>
        <c:ser>
          <c:idx val="1"/>
          <c:order val="1"/>
          <c:tx>
            <c:strRef>
              <c:f>'Stacked bar Total Cases'!$K$3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Cases'!$L$3:$S$3</c:f>
              <c:numCache>
                <c:formatCode>General</c:formatCode>
                <c:ptCount val="8"/>
                <c:pt idx="0">
                  <c:v>122</c:v>
                </c:pt>
                <c:pt idx="1">
                  <c:v>5236</c:v>
                </c:pt>
                <c:pt idx="2">
                  <c:v>259397</c:v>
                </c:pt>
                <c:pt idx="3">
                  <c:v>161358</c:v>
                </c:pt>
                <c:pt idx="4">
                  <c:v>260288</c:v>
                </c:pt>
                <c:pt idx="5">
                  <c:v>115586</c:v>
                </c:pt>
                <c:pt idx="6">
                  <c:v>400566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A-4076-923E-E0092D791E88}"/>
            </c:ext>
          </c:extLst>
        </c:ser>
        <c:ser>
          <c:idx val="2"/>
          <c:order val="2"/>
          <c:tx>
            <c:strRef>
              <c:f>'Stacked bar Total Cases'!$K$4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Cases'!$L$4:$S$4</c:f>
              <c:numCache>
                <c:formatCode>General</c:formatCode>
                <c:ptCount val="8"/>
                <c:pt idx="0">
                  <c:v>13</c:v>
                </c:pt>
                <c:pt idx="1">
                  <c:v>13527</c:v>
                </c:pt>
                <c:pt idx="2">
                  <c:v>843040</c:v>
                </c:pt>
                <c:pt idx="3">
                  <c:v>1452224</c:v>
                </c:pt>
                <c:pt idx="4">
                  <c:v>2147378</c:v>
                </c:pt>
                <c:pt idx="5">
                  <c:v>4045507</c:v>
                </c:pt>
                <c:pt idx="6">
                  <c:v>5407645</c:v>
                </c:pt>
                <c:pt idx="7">
                  <c:v>3488286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A-4076-923E-E0092D791E88}"/>
            </c:ext>
          </c:extLst>
        </c:ser>
        <c:ser>
          <c:idx val="3"/>
          <c:order val="3"/>
          <c:tx>
            <c:strRef>
              <c:f>'Stacked bar Total Cases'!$K$5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Cases'!$L$5:$S$5</c:f>
              <c:numCache>
                <c:formatCode>General</c:formatCode>
                <c:ptCount val="8"/>
                <c:pt idx="0">
                  <c:v>3</c:v>
                </c:pt>
                <c:pt idx="1">
                  <c:v>6109</c:v>
                </c:pt>
                <c:pt idx="2">
                  <c:v>605259</c:v>
                </c:pt>
                <c:pt idx="3">
                  <c:v>1452224</c:v>
                </c:pt>
                <c:pt idx="4">
                  <c:v>2472738</c:v>
                </c:pt>
                <c:pt idx="5">
                  <c:v>3814335</c:v>
                </c:pt>
                <c:pt idx="6">
                  <c:v>4806796</c:v>
                </c:pt>
                <c:pt idx="7">
                  <c:v>2462319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A-4076-923E-E0092D791E88}"/>
            </c:ext>
          </c:extLst>
        </c:ser>
        <c:ser>
          <c:idx val="4"/>
          <c:order val="4"/>
          <c:tx>
            <c:strRef>
              <c:f>'Stacked bar Total Cases'!$K$6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Cases'!$L$6:$S$6</c:f>
              <c:numCache>
                <c:formatCode>General</c:formatCode>
                <c:ptCount val="8"/>
                <c:pt idx="0">
                  <c:v>0</c:v>
                </c:pt>
                <c:pt idx="1">
                  <c:v>2182</c:v>
                </c:pt>
                <c:pt idx="2">
                  <c:v>172931</c:v>
                </c:pt>
                <c:pt idx="3">
                  <c:v>242037</c:v>
                </c:pt>
                <c:pt idx="4">
                  <c:v>455504</c:v>
                </c:pt>
                <c:pt idx="5">
                  <c:v>809101</c:v>
                </c:pt>
                <c:pt idx="6">
                  <c:v>1201699</c:v>
                </c:pt>
                <c:pt idx="7">
                  <c:v>1436353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CA-4076-923E-E0092D791E88}"/>
            </c:ext>
          </c:extLst>
        </c:ser>
        <c:ser>
          <c:idx val="5"/>
          <c:order val="5"/>
          <c:tx>
            <c:strRef>
              <c:f>'Stacked bar Total Cases'!$K$7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B381D9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Cases'!$L$7:$S$7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64849</c:v>
                </c:pt>
                <c:pt idx="3">
                  <c:v>282377</c:v>
                </c:pt>
                <c:pt idx="4">
                  <c:v>325360</c:v>
                </c:pt>
                <c:pt idx="5">
                  <c:v>693515</c:v>
                </c:pt>
                <c:pt idx="6">
                  <c:v>1201699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CA-4076-923E-E0092D791E88}"/>
            </c:ext>
          </c:extLst>
        </c:ser>
        <c:ser>
          <c:idx val="6"/>
          <c:order val="6"/>
          <c:tx>
            <c:strRef>
              <c:f>'Stacked bar Total Cases'!$K$8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Cases'!$L$8:$S$8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130144</c:v>
                </c:pt>
                <c:pt idx="5">
                  <c:v>809101</c:v>
                </c:pt>
                <c:pt idx="6">
                  <c:v>1001416</c:v>
                </c:pt>
                <c:pt idx="7">
                  <c:v>615580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CA-4076-923E-E0092D791E88}"/>
            </c:ext>
          </c:extLst>
        </c:ser>
        <c:ser>
          <c:idx val="7"/>
          <c:order val="7"/>
          <c:tx>
            <c:strRef>
              <c:f>'Stacked bar Total Cases'!$K$9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Cases'!$L$9:$S$9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201698</c:v>
                </c:pt>
                <c:pt idx="4">
                  <c:v>325360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CA-4076-923E-E0092D791E88}"/>
            </c:ext>
          </c:extLst>
        </c:ser>
        <c:ser>
          <c:idx val="8"/>
          <c:order val="8"/>
          <c:tx>
            <c:strRef>
              <c:f>'Stacked bar Total Cases'!$K$10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Cases'!$L$10:$S$10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80679</c:v>
                </c:pt>
                <c:pt idx="4">
                  <c:v>260288</c:v>
                </c:pt>
                <c:pt idx="5">
                  <c:v>924687</c:v>
                </c:pt>
                <c:pt idx="6">
                  <c:v>1602265</c:v>
                </c:pt>
                <c:pt idx="7">
                  <c:v>1641546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CA-4076-923E-E0092D791E88}"/>
            </c:ext>
          </c:extLst>
        </c:ser>
        <c:ser>
          <c:idx val="9"/>
          <c:order val="9"/>
          <c:tx>
            <c:strRef>
              <c:f>'Stacked bar Total Cases'!$K$11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AABF55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Cases'!$L$11:$S$11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231172</c:v>
                </c:pt>
                <c:pt idx="6">
                  <c:v>1201699</c:v>
                </c:pt>
                <c:pt idx="7">
                  <c:v>820773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CA-4076-923E-E0092D791E88}"/>
            </c:ext>
          </c:extLst>
        </c:ser>
        <c:ser>
          <c:idx val="10"/>
          <c:order val="10"/>
          <c:tx>
            <c:strRef>
              <c:f>'Stacked bar Total Cases'!$K$12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3183A8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Cases'!$L$12:$S$12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115586</c:v>
                </c:pt>
                <c:pt idx="6">
                  <c:v>2403398</c:v>
                </c:pt>
                <c:pt idx="7">
                  <c:v>9028504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CA-4076-923E-E0092D791E88}"/>
            </c:ext>
          </c:extLst>
        </c:ser>
        <c:ser>
          <c:idx val="11"/>
          <c:order val="11"/>
          <c:tx>
            <c:strRef>
              <c:f>'Stacked bar Total Cases'!$K$13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C35944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Cases'!$L$13:$S$13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400566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CA-4076-923E-E0092D7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99350543"/>
        <c:axId val="899360111"/>
      </c:barChart>
      <c:dateAx>
        <c:axId val="899350543"/>
        <c:scaling>
          <c:orientation val="minMax"/>
          <c:max val="44287"/>
          <c:min val="4389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60111"/>
        <c:crosses val="autoZero"/>
        <c:auto val="0"/>
        <c:lblOffset val="100"/>
        <c:baseTimeUnit val="months"/>
        <c:majorUnit val="2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Cases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At val="43891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1D1D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</xdr:colOff>
      <xdr:row>1</xdr:row>
      <xdr:rowOff>64769</xdr:rowOff>
    </xdr:from>
    <xdr:to>
      <xdr:col>23</xdr:col>
      <xdr:colOff>9524</xdr:colOff>
      <xdr:row>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0CDF5-A921-45B4-8A7E-1E22EC88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39</xdr:row>
      <xdr:rowOff>161925</xdr:rowOff>
    </xdr:from>
    <xdr:to>
      <xdr:col>22</xdr:col>
      <xdr:colOff>634365</xdr:colOff>
      <xdr:row>77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84CE5-1AF2-4947-A72F-D3E514FE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14</xdr:row>
      <xdr:rowOff>129540</xdr:rowOff>
    </xdr:from>
    <xdr:to>
      <xdr:col>21</xdr:col>
      <xdr:colOff>487680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2FED1-8BF0-4889-ABC2-A69346C5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571500</xdr:colOff>
      <xdr:row>14</xdr:row>
      <xdr:rowOff>45720</xdr:rowOff>
    </xdr:from>
    <xdr:to>
      <xdr:col>24</xdr:col>
      <xdr:colOff>327660</xdr:colOff>
      <xdr:row>20</xdr:row>
      <xdr:rowOff>144780</xdr:rowOff>
    </xdr:to>
    <xdr:sp macro="" textlink="">
      <xdr:nvSpPr>
        <xdr:cNvPr id="12" name="Callout: Line 11">
          <a:extLst>
            <a:ext uri="{FF2B5EF4-FFF2-40B4-BE49-F238E27FC236}">
              <a16:creationId xmlns:a16="http://schemas.microsoft.com/office/drawing/2014/main" id="{11391638-D36C-4C3A-9641-E170AB7020BD}"/>
            </a:ext>
          </a:extLst>
        </xdr:cNvPr>
        <xdr:cNvSpPr/>
      </xdr:nvSpPr>
      <xdr:spPr>
        <a:xfrm>
          <a:off x="14737080" y="2499360"/>
          <a:ext cx="1767840" cy="115062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Highlights the extreme growth</a:t>
          </a:r>
          <a:r>
            <a:rPr lang="en-US" sz="1100" baseline="0"/>
            <a:t> of the UK variant in active cases, accounting for an estimed 44% of active cases by March 2021.</a:t>
          </a:r>
          <a:endParaRPr lang="en-US" sz="1100"/>
        </a:p>
      </xdr:txBody>
    </xdr:sp>
    <xdr:clientData/>
  </xdr:twoCellAnchor>
  <xdr:twoCellAnchor>
    <xdr:from>
      <xdr:col>12</xdr:col>
      <xdr:colOff>632460</xdr:colOff>
      <xdr:row>35</xdr:row>
      <xdr:rowOff>68580</xdr:rowOff>
    </xdr:from>
    <xdr:to>
      <xdr:col>16</xdr:col>
      <xdr:colOff>441960</xdr:colOff>
      <xdr:row>40</xdr:row>
      <xdr:rowOff>121920</xdr:rowOff>
    </xdr:to>
    <xdr:sp macro="" textlink="">
      <xdr:nvSpPr>
        <xdr:cNvPr id="14" name="Callout: Line 13">
          <a:extLst>
            <a:ext uri="{FF2B5EF4-FFF2-40B4-BE49-F238E27FC236}">
              <a16:creationId xmlns:a16="http://schemas.microsoft.com/office/drawing/2014/main" id="{805C6EF9-DE4C-4C65-B7A2-36ABC46DD06E}"/>
            </a:ext>
          </a:extLst>
        </xdr:cNvPr>
        <xdr:cNvSpPr/>
      </xdr:nvSpPr>
      <xdr:spPr>
        <a:xfrm>
          <a:off x="8763000" y="6202680"/>
          <a:ext cx="2491740" cy="929640"/>
        </a:xfrm>
        <a:prstGeom prst="borderCallout1">
          <a:avLst>
            <a:gd name="adj1" fmla="val 18750"/>
            <a:gd name="adj2" fmla="val -8333"/>
            <a:gd name="adj3" fmla="val -34830"/>
            <a:gd name="adj4" fmla="val -186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initial strains mutated quickly, giving way to the more stable and dominant</a:t>
          </a:r>
          <a:r>
            <a:rPr lang="en-US" sz="1100" baseline="0"/>
            <a:t> 20A and 20B strains which  accounted for about of 60% of all collected sequences in 2020.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EA65-877E-43B9-88D5-0D19742D68CA}">
  <dimension ref="A1:L16"/>
  <sheetViews>
    <sheetView zoomScale="80" zoomScaleNormal="80" workbookViewId="0">
      <pane xSplit="1" topLeftCell="B1" activePane="topRight" state="frozen"/>
      <selection pane="topRight" activeCell="I13" sqref="A1:I13"/>
    </sheetView>
  </sheetViews>
  <sheetFormatPr defaultRowHeight="13.8" x14ac:dyDescent="0.25"/>
  <sheetData>
    <row r="1" spans="1:12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L1" s="2" t="s">
        <v>14</v>
      </c>
    </row>
    <row r="2" spans="1:12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12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12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12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12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12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12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12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12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1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12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1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  <row r="14" spans="1:12" x14ac:dyDescent="0.25">
      <c r="A14" t="s">
        <v>12</v>
      </c>
      <c r="B14">
        <f>SUM(B2:B13)</f>
        <v>1</v>
      </c>
      <c r="C14">
        <f t="shared" ref="C14:I14" si="0">SUM(C2:C13)</f>
        <v>1</v>
      </c>
      <c r="D14">
        <f t="shared" si="0"/>
        <v>0.99</v>
      </c>
      <c r="E14">
        <f t="shared" si="0"/>
        <v>1.01</v>
      </c>
      <c r="F14">
        <f t="shared" si="0"/>
        <v>1.0000000000000002</v>
      </c>
      <c r="G14">
        <f t="shared" si="0"/>
        <v>1</v>
      </c>
      <c r="H14">
        <f t="shared" si="0"/>
        <v>0.98000000000000009</v>
      </c>
      <c r="I14">
        <f t="shared" si="0"/>
        <v>0.99</v>
      </c>
    </row>
    <row r="16" spans="1:12" x14ac:dyDescent="0.25">
      <c r="A16" t="s">
        <v>13</v>
      </c>
      <c r="H16">
        <f>0.02/COUNT(H2:H13)</f>
        <v>1.6666666666666668E-3</v>
      </c>
      <c r="I16">
        <f>0.01/COUNT(I2:I13)</f>
        <v>8.3333333333333339E-4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2A21-968F-47F0-A54B-DFBC377492DE}">
  <dimension ref="A1:I13"/>
  <sheetViews>
    <sheetView workbookViewId="0">
      <selection activeCell="I13" sqref="A1:I13"/>
    </sheetView>
  </sheetViews>
  <sheetFormatPr defaultRowHeight="13.8" x14ac:dyDescent="0.25"/>
  <sheetData>
    <row r="1" spans="1: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</row>
    <row r="2" spans="1: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E6B8-6449-4BD3-9780-821FDD19DB72}">
  <dimension ref="A1:S15"/>
  <sheetViews>
    <sheetView tabSelected="1" topLeftCell="I13" zoomScaleNormal="100" workbookViewId="0">
      <selection activeCell="W31" sqref="W31"/>
    </sheetView>
  </sheetViews>
  <sheetFormatPr defaultRowHeight="13.8" x14ac:dyDescent="0.25"/>
  <cols>
    <col min="9" max="9" width="9.8984375" bestFit="1" customWidth="1"/>
  </cols>
  <sheetData>
    <row r="1" spans="1:1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K1" t="s">
        <v>15</v>
      </c>
      <c r="L1" s="3">
        <v>43831</v>
      </c>
      <c r="M1" s="3">
        <v>43891</v>
      </c>
      <c r="N1" s="3">
        <v>43952</v>
      </c>
      <c r="O1" s="3">
        <v>44013</v>
      </c>
      <c r="P1" s="3">
        <v>44075</v>
      </c>
      <c r="Q1" s="3">
        <v>44136</v>
      </c>
      <c r="R1" s="3">
        <v>44197</v>
      </c>
      <c r="S1" s="3">
        <v>44256</v>
      </c>
    </row>
    <row r="2" spans="1:1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  <c r="K2" t="s">
        <v>0</v>
      </c>
      <c r="L2">
        <f>ROUND(B2*L$14,0)</f>
        <v>176</v>
      </c>
      <c r="M2">
        <f t="shared" ref="M2:S2" si="0">ROUND(C2*M$14,0)</f>
        <v>16582</v>
      </c>
      <c r="N2">
        <f t="shared" si="0"/>
        <v>194548</v>
      </c>
      <c r="O2">
        <f t="shared" si="0"/>
        <v>201698</v>
      </c>
      <c r="P2">
        <f t="shared" si="0"/>
        <v>130144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  <c r="K3" t="s">
        <v>1</v>
      </c>
      <c r="L3">
        <f t="shared" ref="L3:L13" si="1">ROUND(B3*L$14,0)</f>
        <v>122</v>
      </c>
      <c r="M3">
        <f t="shared" ref="M3:M13" si="2">ROUND(C3*M$14,0)</f>
        <v>5236</v>
      </c>
      <c r="N3">
        <f t="shared" ref="N3:N13" si="3">ROUND(D3*N$14,0)</f>
        <v>259397</v>
      </c>
      <c r="O3">
        <f t="shared" ref="O3:O13" si="4">ROUND(E3*O$14,0)</f>
        <v>161358</v>
      </c>
      <c r="P3">
        <f t="shared" ref="P3:P13" si="5">ROUND(F3*P$14,0)</f>
        <v>260288</v>
      </c>
      <c r="Q3">
        <f t="shared" ref="Q3:Q13" si="6">ROUND(G3*Q$14,0)</f>
        <v>115586</v>
      </c>
      <c r="R3">
        <f t="shared" ref="R3:R13" si="7">ROUND(H3*R$14,0)</f>
        <v>400566</v>
      </c>
      <c r="S3">
        <f t="shared" ref="S3:S13" si="8">ROUND(I3*S$14,0)</f>
        <v>0</v>
      </c>
    </row>
    <row r="4" spans="1:1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  <c r="K4" t="s">
        <v>2</v>
      </c>
      <c r="L4">
        <f t="shared" si="1"/>
        <v>13</v>
      </c>
      <c r="M4">
        <f t="shared" si="2"/>
        <v>13527</v>
      </c>
      <c r="N4">
        <f t="shared" si="3"/>
        <v>843040</v>
      </c>
      <c r="O4">
        <f t="shared" si="4"/>
        <v>1452224</v>
      </c>
      <c r="P4">
        <f t="shared" si="5"/>
        <v>2147378</v>
      </c>
      <c r="Q4">
        <f t="shared" si="6"/>
        <v>4045507</v>
      </c>
      <c r="R4">
        <f t="shared" si="7"/>
        <v>5407645</v>
      </c>
      <c r="S4">
        <f t="shared" si="8"/>
        <v>3488286</v>
      </c>
    </row>
    <row r="5" spans="1:1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  <c r="K5" t="s">
        <v>3</v>
      </c>
      <c r="L5">
        <f t="shared" si="1"/>
        <v>3</v>
      </c>
      <c r="M5">
        <f t="shared" si="2"/>
        <v>6109</v>
      </c>
      <c r="N5">
        <f t="shared" si="3"/>
        <v>605259</v>
      </c>
      <c r="O5">
        <f t="shared" si="4"/>
        <v>1452224</v>
      </c>
      <c r="P5">
        <f t="shared" si="5"/>
        <v>2472738</v>
      </c>
      <c r="Q5">
        <f t="shared" si="6"/>
        <v>3814335</v>
      </c>
      <c r="R5">
        <f t="shared" si="7"/>
        <v>4806796</v>
      </c>
      <c r="S5">
        <f t="shared" si="8"/>
        <v>2462319</v>
      </c>
    </row>
    <row r="6" spans="1:1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  <c r="K6" t="s">
        <v>4</v>
      </c>
      <c r="L6">
        <f t="shared" si="1"/>
        <v>0</v>
      </c>
      <c r="M6">
        <f t="shared" si="2"/>
        <v>2182</v>
      </c>
      <c r="N6">
        <f t="shared" si="3"/>
        <v>172931</v>
      </c>
      <c r="O6">
        <f t="shared" si="4"/>
        <v>242037</v>
      </c>
      <c r="P6">
        <f t="shared" si="5"/>
        <v>455504</v>
      </c>
      <c r="Q6">
        <f t="shared" si="6"/>
        <v>809101</v>
      </c>
      <c r="R6">
        <f t="shared" si="7"/>
        <v>1201699</v>
      </c>
      <c r="S6">
        <f t="shared" si="8"/>
        <v>1436353</v>
      </c>
    </row>
    <row r="7" spans="1:1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  <c r="K7" t="s">
        <v>5</v>
      </c>
      <c r="L7">
        <f t="shared" si="1"/>
        <v>0</v>
      </c>
      <c r="M7">
        <f t="shared" si="2"/>
        <v>0</v>
      </c>
      <c r="N7">
        <f t="shared" si="3"/>
        <v>64849</v>
      </c>
      <c r="O7">
        <f t="shared" si="4"/>
        <v>282377</v>
      </c>
      <c r="P7">
        <f t="shared" si="5"/>
        <v>325360</v>
      </c>
      <c r="Q7">
        <f t="shared" si="6"/>
        <v>693515</v>
      </c>
      <c r="R7">
        <f t="shared" si="7"/>
        <v>1201699</v>
      </c>
      <c r="S7">
        <f t="shared" si="8"/>
        <v>410387</v>
      </c>
    </row>
    <row r="8" spans="1:1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  <c r="K8" t="s">
        <v>10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130144</v>
      </c>
      <c r="Q8">
        <f t="shared" si="6"/>
        <v>809101</v>
      </c>
      <c r="R8">
        <f t="shared" si="7"/>
        <v>1001416</v>
      </c>
      <c r="S8">
        <f t="shared" si="8"/>
        <v>615580</v>
      </c>
    </row>
    <row r="9" spans="1:1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  <c r="K9" t="s">
        <v>6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201698</v>
      </c>
      <c r="P9">
        <f t="shared" si="5"/>
        <v>325360</v>
      </c>
      <c r="Q9">
        <f t="shared" si="6"/>
        <v>0</v>
      </c>
      <c r="R9">
        <f t="shared" si="7"/>
        <v>0</v>
      </c>
      <c r="S9">
        <f t="shared" si="8"/>
        <v>0</v>
      </c>
    </row>
    <row r="10" spans="1:1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  <c r="K10" t="s">
        <v>7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80679</v>
      </c>
      <c r="P10">
        <f t="shared" si="5"/>
        <v>260288</v>
      </c>
      <c r="Q10">
        <f t="shared" si="6"/>
        <v>924687</v>
      </c>
      <c r="R10">
        <f t="shared" si="7"/>
        <v>1602265</v>
      </c>
      <c r="S10">
        <f t="shared" si="8"/>
        <v>1641546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  <c r="K11" t="s">
        <v>9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231172</v>
      </c>
      <c r="R11">
        <f t="shared" si="7"/>
        <v>1201699</v>
      </c>
      <c r="S11">
        <f t="shared" si="8"/>
        <v>820773</v>
      </c>
    </row>
    <row r="12" spans="1:1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  <c r="K12" t="s">
        <v>8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115586</v>
      </c>
      <c r="R12">
        <f t="shared" si="7"/>
        <v>2403398</v>
      </c>
      <c r="S12">
        <f t="shared" si="8"/>
        <v>9028504</v>
      </c>
    </row>
    <row r="13" spans="1:1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  <c r="K13" t="s">
        <v>11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400566</v>
      </c>
      <c r="S13">
        <f t="shared" si="8"/>
        <v>410387</v>
      </c>
    </row>
    <row r="14" spans="1:19" x14ac:dyDescent="0.25">
      <c r="A14" t="s">
        <v>15</v>
      </c>
      <c r="B14">
        <v>314</v>
      </c>
      <c r="C14">
        <v>90870</v>
      </c>
      <c r="D14">
        <v>3500000</v>
      </c>
      <c r="E14">
        <v>10710005</v>
      </c>
      <c r="F14">
        <v>26469839</v>
      </c>
      <c r="G14">
        <v>46965374</v>
      </c>
      <c r="H14">
        <v>82594195</v>
      </c>
      <c r="I14">
        <v>115302022</v>
      </c>
      <c r="L14">
        <v>314</v>
      </c>
      <c r="M14">
        <v>43637</v>
      </c>
      <c r="N14">
        <v>2161641</v>
      </c>
      <c r="O14">
        <v>4033955</v>
      </c>
      <c r="P14">
        <v>6507205</v>
      </c>
      <c r="Q14">
        <v>11558590</v>
      </c>
      <c r="R14">
        <v>20028315</v>
      </c>
      <c r="S14">
        <v>20519328</v>
      </c>
    </row>
    <row r="15" spans="1:19" x14ac:dyDescent="0.25">
      <c r="A15" t="s">
        <v>16</v>
      </c>
      <c r="B15">
        <v>314</v>
      </c>
      <c r="C15">
        <v>43637</v>
      </c>
      <c r="D15">
        <v>2161641</v>
      </c>
      <c r="E15">
        <v>4033955</v>
      </c>
      <c r="F15">
        <v>6507205</v>
      </c>
      <c r="G15">
        <v>11558590</v>
      </c>
      <c r="H15">
        <v>20028315</v>
      </c>
      <c r="I15">
        <v>20519328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Douhgnut</vt:lpstr>
      <vt:lpstr>Separate Pies</vt:lpstr>
      <vt:lpstr>Stacked bar Total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2021-03-16T15:34:29Z</dcterms:created>
  <dcterms:modified xsi:type="dcterms:W3CDTF">2021-03-20T14:44:27Z</dcterms:modified>
</cp:coreProperties>
</file>