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<sst xmlns="http://schemas.openxmlformats.org/spreadsheetml/2006/main" count="41" uniqueCount="27">
  <si>
    <t xml:space="preserve">pH</t>
  </si>
  <si>
    <t xml:space="preserve">pH is a measure of the hydorgen ion concentration in a solution</t>
  </si>
  <si>
    <t xml:space="preserve">Alkalinity</t>
  </si>
  <si>
    <t xml:space="preserve">Alkalinity refers to the capability of water to neutralize acid. This is really an expression of buffering capacity. A buffer is a solution to which an acid can be added without changing the concentration of available H+ ions (without changing the pH) appreciably.</t>
  </si>
  <si>
    <t xml:space="preserve">alpha</t>
  </si>
  <si>
    <t xml:space="preserve">Biogas</t>
  </si>
  <si>
    <t xml:space="preserve">Biogas is the mixture of gases produced by the breakdown of organic matter in the absence of oxygen. Biogas can be produced from raw materials such as agricultural waste, manure, municipal waste, plant material, sewage, green waste or food waste.Biogas is a renewable energy source.</t>
  </si>
  <si>
    <t xml:space="preserve">beta </t>
  </si>
  <si>
    <t xml:space="preserve">beta</t>
  </si>
  <si>
    <t xml:space="preserve">Total Solids (TS)</t>
  </si>
  <si>
    <t xml:space="preserve">Total solids is a measure of the suspended and dissolved solids in waste water.</t>
  </si>
  <si>
    <t xml:space="preserve">h</t>
  </si>
  <si>
    <t xml:space="preserve">Mesophilic</t>
  </si>
  <si>
    <t xml:space="preserve">Thermophilic</t>
  </si>
  <si>
    <t xml:space="preserve">Days</t>
  </si>
  <si>
    <t xml:space="preserve">Alkalinity (mg/L)</t>
  </si>
  <si>
    <t xml:space="preserve">Biogas (m3/m3/d)</t>
  </si>
  <si>
    <t xml:space="preserve">TS</t>
  </si>
  <si>
    <t xml:space="preserve">TS (g/L)</t>
  </si>
  <si>
    <t xml:space="preserve">Level</t>
  </si>
  <si>
    <t xml:space="preserve">Trend</t>
  </si>
  <si>
    <t xml:space="preserve">Prediction</t>
  </si>
  <si>
    <t xml:space="preserve">[e]</t>
  </si>
  <si>
    <t xml:space="preserve">[e^2]</t>
  </si>
  <si>
    <t xml:space="preserve">Forecast</t>
  </si>
  <si>
    <t xml:space="preserve">NA: Not Available</t>
  </si>
  <si>
    <t xml:space="preserve">SSE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</si>
</sst>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222222"/>
      <name val="Calibri"/>
      <family val="2"/>
      <charset val="1"/>
    </font>
    <font>
      <sz val="12"/>
      <color rgb="FF222222"/>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52"/>
  <sheetViews>
    <sheetView showFormulas="false" showGridLines="true" showRowColHeaders="true" showZeros="true" rightToLeft="false" tabSelected="true" showOutlineSymbols="true" defaultGridColor="true" view="normal" topLeftCell="G26" colorId="64" zoomScale="100" zoomScaleNormal="100" zoomScalePageLayoutView="100" workbookViewId="0">
      <selection pane="topLeft" activeCell="I42" activeCellId="0" sqref="I42:I50"/>
    </sheetView>
  </sheetViews>
  <sheetFormatPr defaultRowHeight="15" zeroHeight="false" outlineLevelRow="0" outlineLevelCol="0"/>
  <cols>
    <col collapsed="false" customWidth="true" hidden="false" outlineLevel="0" max="1" min="1" style="0" width="15.15"/>
    <col collapsed="false" customWidth="true" hidden="false" outlineLevel="0" max="2" min="2" style="0" width="10.71"/>
    <col collapsed="false" customWidth="true" hidden="false" outlineLevel="0" max="3" min="3" style="0" width="15.86"/>
    <col collapsed="false" customWidth="true" hidden="false" outlineLevel="0" max="4" min="4" style="0" width="17"/>
    <col collapsed="false" customWidth="true" hidden="false" outlineLevel="0" max="5" min="5" style="0" width="12.71"/>
    <col collapsed="false" customWidth="true" hidden="false" outlineLevel="0" max="6" min="6" style="0" width="13.01"/>
    <col collapsed="false" customWidth="true" hidden="false" outlineLevel="0" max="7" min="7" style="0" width="15.86"/>
    <col collapsed="false" customWidth="true" hidden="false" outlineLevel="0" max="8" min="8" style="0" width="17"/>
    <col collapsed="false" customWidth="true" hidden="false" outlineLevel="0" max="9" min="9" style="0" width="12.71"/>
    <col collapsed="false" customWidth="true" hidden="false" outlineLevel="0" max="1025" min="10" style="0" width="8.67"/>
  </cols>
  <sheetData>
    <row r="1" customFormat="false" ht="29.45" hidden="false" customHeight="true" outlineLevel="0" collapsed="false">
      <c r="A1" s="1" t="s">
        <v>0</v>
      </c>
      <c r="B1" s="2" t="s">
        <v>1</v>
      </c>
      <c r="C1" s="2"/>
      <c r="D1" s="2"/>
      <c r="E1" s="2"/>
      <c r="F1" s="2"/>
      <c r="G1" s="2"/>
      <c r="H1" s="2"/>
      <c r="I1" s="2"/>
    </row>
    <row r="2" customFormat="false" ht="58.9" hidden="false" customHeight="true" outlineLevel="0" collapsed="false">
      <c r="A2" s="1" t="s">
        <v>2</v>
      </c>
      <c r="B2" s="2" t="s">
        <v>3</v>
      </c>
      <c r="C2" s="2"/>
      <c r="D2" s="2"/>
      <c r="E2" s="2"/>
      <c r="F2" s="2"/>
      <c r="G2" s="2"/>
      <c r="H2" s="2"/>
      <c r="I2" s="2"/>
      <c r="K2" s="0" t="s">
        <v>4</v>
      </c>
      <c r="L2" s="0" t="n">
        <v>0.2</v>
      </c>
      <c r="R2" s="0" t="s">
        <v>4</v>
      </c>
      <c r="S2" s="0" t="n">
        <v>0.2</v>
      </c>
    </row>
    <row r="3" customFormat="false" ht="45.75" hidden="false" customHeight="true" outlineLevel="0" collapsed="false">
      <c r="A3" s="1" t="s">
        <v>5</v>
      </c>
      <c r="B3" s="2" t="s">
        <v>6</v>
      </c>
      <c r="C3" s="2"/>
      <c r="D3" s="2"/>
      <c r="E3" s="2"/>
      <c r="F3" s="2"/>
      <c r="G3" s="2"/>
      <c r="H3" s="2"/>
      <c r="I3" s="2"/>
      <c r="K3" s="0" t="s">
        <v>7</v>
      </c>
      <c r="L3" s="0" t="n">
        <v>0.1</v>
      </c>
      <c r="R3" s="0" t="s">
        <v>8</v>
      </c>
      <c r="S3" s="0" t="n">
        <v>0.1</v>
      </c>
    </row>
    <row r="4" customFormat="false" ht="27" hidden="false" customHeight="true" outlineLevel="0" collapsed="false">
      <c r="A4" s="1" t="s">
        <v>9</v>
      </c>
      <c r="B4" s="2" t="s">
        <v>10</v>
      </c>
      <c r="C4" s="2"/>
      <c r="D4" s="2"/>
      <c r="E4" s="2"/>
      <c r="F4" s="2"/>
      <c r="G4" s="2"/>
      <c r="H4" s="2"/>
      <c r="I4" s="2"/>
      <c r="K4" s="0" t="s">
        <v>11</v>
      </c>
      <c r="L4" s="0" t="n">
        <v>5</v>
      </c>
      <c r="R4" s="0" t="s">
        <v>11</v>
      </c>
      <c r="S4" s="0" t="n">
        <v>5</v>
      </c>
    </row>
    <row r="5" customFormat="false" ht="15.75" hidden="false" customHeight="false" outlineLevel="0" collapsed="false">
      <c r="B5" s="3"/>
      <c r="C5" s="3"/>
      <c r="D5" s="3"/>
      <c r="E5" s="3"/>
      <c r="F5" s="3"/>
    </row>
    <row r="6" customFormat="false" ht="15" hidden="false" customHeight="false" outlineLevel="0" collapsed="false">
      <c r="A6" s="4"/>
      <c r="B6" s="5" t="s">
        <v>12</v>
      </c>
      <c r="C6" s="5"/>
      <c r="D6" s="5"/>
      <c r="E6" s="5"/>
      <c r="F6" s="5" t="s">
        <v>13</v>
      </c>
      <c r="G6" s="5"/>
      <c r="H6" s="5"/>
      <c r="I6" s="5"/>
      <c r="K6" s="6" t="s">
        <v>12</v>
      </c>
      <c r="R6" s="0" t="s">
        <v>13</v>
      </c>
    </row>
    <row r="7" customFormat="false" ht="15" hidden="false" customHeight="false" outlineLevel="0" collapsed="false">
      <c r="A7" s="4" t="s">
        <v>14</v>
      </c>
      <c r="B7" s="4" t="s">
        <v>0</v>
      </c>
      <c r="C7" s="4" t="s">
        <v>15</v>
      </c>
      <c r="D7" s="7" t="s">
        <v>16</v>
      </c>
      <c r="E7" s="4" t="s">
        <v>17</v>
      </c>
      <c r="F7" s="4" t="s">
        <v>0</v>
      </c>
      <c r="G7" s="4" t="s">
        <v>15</v>
      </c>
      <c r="H7" s="7" t="s">
        <v>16</v>
      </c>
      <c r="I7" s="4" t="s">
        <v>18</v>
      </c>
      <c r="K7" s="0" t="s">
        <v>19</v>
      </c>
      <c r="L7" s="0" t="s">
        <v>20</v>
      </c>
      <c r="M7" s="0" t="s">
        <v>21</v>
      </c>
      <c r="N7" s="0" t="s">
        <v>22</v>
      </c>
      <c r="O7" s="0" t="s">
        <v>23</v>
      </c>
      <c r="P7" s="0" t="s">
        <v>24</v>
      </c>
      <c r="R7" s="0" t="s">
        <v>19</v>
      </c>
      <c r="S7" s="0" t="s">
        <v>20</v>
      </c>
      <c r="T7" s="0" t="s">
        <v>21</v>
      </c>
      <c r="U7" s="0" t="s">
        <v>22</v>
      </c>
      <c r="V7" s="0" t="s">
        <v>23</v>
      </c>
      <c r="W7" s="0" t="s">
        <v>24</v>
      </c>
    </row>
    <row r="8" customFormat="false" ht="15" hidden="false" customHeight="false" outlineLevel="0" collapsed="false">
      <c r="A8" s="8" t="n">
        <v>0</v>
      </c>
      <c r="B8" s="4"/>
      <c r="C8" s="4"/>
      <c r="D8" s="7"/>
      <c r="E8" s="4"/>
      <c r="F8" s="4"/>
      <c r="G8" s="4"/>
      <c r="H8" s="7"/>
      <c r="I8" s="4"/>
      <c r="K8" s="9" t="n">
        <v>77.6237623762381</v>
      </c>
      <c r="L8" s="0" t="n">
        <v>0</v>
      </c>
      <c r="M8" s="0" t="n">
        <f aca="false">K8+L8</f>
        <v>77.6237623762381</v>
      </c>
      <c r="R8" s="9" t="n">
        <v>77.2994129158505</v>
      </c>
      <c r="S8" s="0" t="n">
        <v>0</v>
      </c>
      <c r="T8" s="0" t="n">
        <f aca="false">R8+S8</f>
        <v>77.2994129158505</v>
      </c>
    </row>
    <row r="9" customFormat="false" ht="15" hidden="false" customHeight="false" outlineLevel="0" collapsed="false">
      <c r="A9" s="9" t="n">
        <v>1</v>
      </c>
      <c r="B9" s="9" t="n">
        <v>5.93</v>
      </c>
      <c r="C9" s="9" t="n">
        <v>3080</v>
      </c>
      <c r="D9" s="9" t="n">
        <v>0</v>
      </c>
      <c r="E9" s="9" t="n">
        <v>77.6237623762381</v>
      </c>
      <c r="F9" s="9" t="n">
        <v>6.18</v>
      </c>
      <c r="G9" s="9" t="n">
        <v>5265</v>
      </c>
      <c r="H9" s="9" t="n">
        <v>0</v>
      </c>
      <c r="I9" s="9" t="n">
        <v>77.2994129158505</v>
      </c>
      <c r="K9" s="0" t="n">
        <f aca="false">L$2*E9+(1-L$2)*(K8+L8)</f>
        <v>77.6237623762381</v>
      </c>
      <c r="L9" s="0" t="n">
        <f aca="false">L$3*(K9-K8)+(1-L$3)*L8</f>
        <v>0</v>
      </c>
      <c r="M9" s="0" t="n">
        <f aca="false">K9+L9</f>
        <v>77.6237623762381</v>
      </c>
      <c r="N9" s="0" t="n">
        <f aca="false">M9-E9</f>
        <v>0</v>
      </c>
      <c r="O9" s="0" t="n">
        <f aca="false">POWER(N9,2)</f>
        <v>0</v>
      </c>
      <c r="R9" s="0" t="n">
        <f aca="false">S$2*I9+(1-S$2)*(R8+S8)</f>
        <v>77.2994129158505</v>
      </c>
      <c r="S9" s="0" t="n">
        <f aca="false">S$3*(R9-R8)+(1-S$3)*S8</f>
        <v>0</v>
      </c>
      <c r="T9" s="0" t="n">
        <f aca="false">R9+S9</f>
        <v>77.2994129158505</v>
      </c>
      <c r="U9" s="0" t="n">
        <f aca="false">I9-T9</f>
        <v>0</v>
      </c>
      <c r="V9" s="0" t="n">
        <f aca="false">POWER(U9,2)</f>
        <v>0</v>
      </c>
    </row>
    <row r="10" customFormat="false" ht="15" hidden="false" customHeight="false" outlineLevel="0" collapsed="false">
      <c r="A10" s="9" t="n">
        <v>2</v>
      </c>
      <c r="B10" s="9" t="n">
        <v>5.8</v>
      </c>
      <c r="C10" s="9" t="n">
        <v>4440</v>
      </c>
      <c r="D10" s="9" t="n">
        <v>0.22</v>
      </c>
      <c r="E10" s="9" t="n">
        <v>44.0151364270059</v>
      </c>
      <c r="F10" s="9" t="n">
        <v>5.8</v>
      </c>
      <c r="G10" s="9" t="n">
        <v>5575</v>
      </c>
      <c r="H10" s="9" t="n">
        <v>0.89</v>
      </c>
      <c r="I10" s="9" t="n">
        <v>50.5324298160689</v>
      </c>
      <c r="K10" s="0" t="n">
        <f aca="false">L$2*E10+(1-L$2)*(K9+L9)</f>
        <v>70.9020371863917</v>
      </c>
      <c r="L10" s="0" t="n">
        <f aca="false">L$3*(K10-K9)+(1-L$3)*L9</f>
        <v>-0.672172518984644</v>
      </c>
      <c r="M10" s="0" t="n">
        <f aca="false">K10+L10</f>
        <v>70.2298646674071</v>
      </c>
      <c r="N10" s="0" t="n">
        <f aca="false">E10-M10</f>
        <v>-26.2147282404011</v>
      </c>
      <c r="O10" s="0" t="n">
        <f aca="false">POWER(N10,2)</f>
        <v>687.211976718085</v>
      </c>
      <c r="R10" s="0" t="n">
        <f aca="false">S$2*I10+(1-S$2)*(R9+S9)</f>
        <v>71.9460162958942</v>
      </c>
      <c r="S10" s="0" t="n">
        <f aca="false">S$3*(R10-R9)+(1-S$3)*S9</f>
        <v>-0.535339661995633</v>
      </c>
      <c r="T10" s="0" t="n">
        <f aca="false">R10+S10</f>
        <v>71.4106766338985</v>
      </c>
      <c r="U10" s="0" t="n">
        <f aca="false">I10-T10</f>
        <v>-20.8782468178297</v>
      </c>
      <c r="V10" s="0" t="n">
        <f aca="false">POWER(U10,2)</f>
        <v>435.901190186215</v>
      </c>
    </row>
    <row r="11" customFormat="false" ht="15" hidden="false" customHeight="false" outlineLevel="0" collapsed="false">
      <c r="A11" s="9" t="n">
        <v>3</v>
      </c>
      <c r="B11" s="9" t="n">
        <v>6.04</v>
      </c>
      <c r="C11" s="9" t="n">
        <v>4030</v>
      </c>
      <c r="D11" s="9" t="n">
        <v>2.99</v>
      </c>
      <c r="E11" s="9" t="n">
        <v>55.3182835062026</v>
      </c>
      <c r="F11" s="9" t="n">
        <v>5.9</v>
      </c>
      <c r="G11" s="9" t="n">
        <v>5900</v>
      </c>
      <c r="H11" s="9" t="n">
        <v>2.99</v>
      </c>
      <c r="I11" s="9" t="n">
        <v>47.0025891256716</v>
      </c>
      <c r="K11" s="0" t="n">
        <f aca="false">L$2*E11+(1-L$2)*(K10+L10)</f>
        <v>67.2475484351662</v>
      </c>
      <c r="L11" s="0" t="n">
        <f aca="false">L$3*(K11-K10)+(1-L$3)*L10</f>
        <v>-0.970404142208731</v>
      </c>
      <c r="M11" s="0" t="n">
        <f aca="false">K11+L11</f>
        <v>66.2771442929575</v>
      </c>
      <c r="N11" s="0" t="n">
        <f aca="false">E11-M11</f>
        <v>-10.9588607867548</v>
      </c>
      <c r="O11" s="0" t="n">
        <f aca="false">POWER(N11,2)</f>
        <v>120.096629743472</v>
      </c>
      <c r="R11" s="0" t="n">
        <f aca="false">S$2*I11+(1-S$2)*(R10+S10)</f>
        <v>66.5290591322532</v>
      </c>
      <c r="S11" s="0" t="n">
        <f aca="false">S$3*(R11-R10)+(1-S$3)*S10</f>
        <v>-1.02350141216017</v>
      </c>
      <c r="T11" s="0" t="n">
        <f aca="false">R11+S11</f>
        <v>65.505557720093</v>
      </c>
      <c r="U11" s="0" t="n">
        <f aca="false">I11-T11</f>
        <v>-18.5029685944214</v>
      </c>
      <c r="V11" s="0" t="n">
        <f aca="false">POWER(U11,2)</f>
        <v>342.359846806144</v>
      </c>
    </row>
    <row r="12" customFormat="false" ht="15" hidden="false" customHeight="false" outlineLevel="0" collapsed="false">
      <c r="A12" s="9" t="n">
        <v>4</v>
      </c>
      <c r="B12" s="9" t="n">
        <v>6.63</v>
      </c>
      <c r="C12" s="9" t="n">
        <v>3540</v>
      </c>
      <c r="D12" s="9" t="n">
        <v>6.03</v>
      </c>
      <c r="E12" s="9" t="n">
        <v>51.6403402187125</v>
      </c>
      <c r="F12" s="9" t="n">
        <v>6.5</v>
      </c>
      <c r="G12" s="9" t="n">
        <v>3910</v>
      </c>
      <c r="H12" s="9" t="n">
        <v>6.99</v>
      </c>
      <c r="I12" s="9" t="n">
        <v>46.0618145563299</v>
      </c>
      <c r="K12" s="0" t="n">
        <f aca="false">L$2*E12+(1-L$2)*(K11+L11)</f>
        <v>63.3497834781085</v>
      </c>
      <c r="L12" s="0" t="n">
        <f aca="false">L$3*(K12-K11)+(1-L$3)*L11</f>
        <v>-1.26314022369363</v>
      </c>
      <c r="M12" s="0" t="n">
        <f aca="false">K12+L12</f>
        <v>62.0866432544148</v>
      </c>
      <c r="N12" s="0" t="n">
        <f aca="false">E12-M12</f>
        <v>-10.4463030357023</v>
      </c>
      <c r="O12" s="0" t="n">
        <f aca="false">POWER(N12,2)</f>
        <v>109.125247113724</v>
      </c>
      <c r="R12" s="0" t="n">
        <f aca="false">S$2*I12+(1-S$2)*(R11+S11)</f>
        <v>61.6168090873404</v>
      </c>
      <c r="S12" s="0" t="n">
        <f aca="false">S$3*(R12-R11)+(1-S$3)*S11</f>
        <v>-1.41237627543543</v>
      </c>
      <c r="T12" s="0" t="n">
        <f aca="false">R12+S12</f>
        <v>60.2044328119049</v>
      </c>
      <c r="U12" s="0" t="n">
        <f aca="false">I12-T12</f>
        <v>-14.142618255575</v>
      </c>
      <c r="V12" s="0" t="n">
        <f aca="false">POWER(U12,2)</f>
        <v>200.013651122924</v>
      </c>
    </row>
    <row r="13" customFormat="false" ht="15" hidden="false" customHeight="false" outlineLevel="0" collapsed="false">
      <c r="A13" s="9" t="n">
        <v>5</v>
      </c>
      <c r="B13" s="9" t="n">
        <v>6.66</v>
      </c>
      <c r="C13" s="9" t="n">
        <v>4950</v>
      </c>
      <c r="D13" s="9" t="n">
        <v>2.56</v>
      </c>
      <c r="E13" s="9" t="n">
        <v>51.1467424396189</v>
      </c>
      <c r="F13" s="9" t="n">
        <v>6.53</v>
      </c>
      <c r="G13" s="9" t="n">
        <v>4440</v>
      </c>
      <c r="H13" s="9" t="n">
        <v>0.98</v>
      </c>
      <c r="I13" s="9" t="n">
        <v>39.1908975979772</v>
      </c>
      <c r="K13" s="0" t="n">
        <f aca="false">L$2*E13+(1-L$2)*(K12+L12)</f>
        <v>59.8986630914557</v>
      </c>
      <c r="L13" s="0" t="n">
        <f aca="false">L$3*(K13-K12)+(1-L$3)*L12</f>
        <v>-1.48193823998955</v>
      </c>
      <c r="M13" s="0" t="n">
        <f aca="false">K13+L13</f>
        <v>58.4167248514661</v>
      </c>
      <c r="N13" s="0" t="n">
        <f aca="false">E13-M13</f>
        <v>-7.2699824118472</v>
      </c>
      <c r="O13" s="0" t="n">
        <f aca="false">POWER(N13,2)</f>
        <v>52.8526442685676</v>
      </c>
      <c r="R13" s="0" t="n">
        <f aca="false">S$2*I13+(1-S$2)*(R12+S12)</f>
        <v>56.0017257691194</v>
      </c>
      <c r="S13" s="0" t="n">
        <f aca="false">S$3*(R13-R12)+(1-S$3)*S12</f>
        <v>-1.83264697971399</v>
      </c>
      <c r="T13" s="0" t="n">
        <f aca="false">R13+S13</f>
        <v>54.1690787894054</v>
      </c>
      <c r="U13" s="0" t="n">
        <f aca="false">I13-T13</f>
        <v>-14.9781811914282</v>
      </c>
      <c r="V13" s="0" t="n">
        <f aca="false">POWER(U13,2)</f>
        <v>224.345911803253</v>
      </c>
    </row>
    <row r="14" customFormat="false" ht="15" hidden="false" customHeight="false" outlineLevel="0" collapsed="false">
      <c r="A14" s="9" t="n">
        <v>6</v>
      </c>
      <c r="B14" s="9" t="n">
        <v>6.55</v>
      </c>
      <c r="C14" s="9" t="n">
        <v>5000</v>
      </c>
      <c r="D14" s="9" t="n">
        <v>0.47</v>
      </c>
      <c r="E14" s="9" t="n">
        <v>52.5054901177876</v>
      </c>
      <c r="F14" s="9" t="n">
        <v>6.45</v>
      </c>
      <c r="G14" s="9" t="n">
        <v>5000</v>
      </c>
      <c r="H14" s="9" t="n">
        <v>0.63</v>
      </c>
      <c r="I14" s="9" t="n">
        <v>43.6303766207031</v>
      </c>
      <c r="K14" s="0" t="n">
        <f aca="false">L$2*E14+(1-L$2)*(K13+L13)</f>
        <v>57.2344779047304</v>
      </c>
      <c r="L14" s="0" t="n">
        <f aca="false">L$3*(K14-K13)+(1-L$3)*L13</f>
        <v>-1.60016293466312</v>
      </c>
      <c r="M14" s="0" t="n">
        <f aca="false">K14+L14</f>
        <v>55.6343149700673</v>
      </c>
      <c r="N14" s="0" t="n">
        <f aca="false">E14-M14</f>
        <v>-3.12882485227971</v>
      </c>
      <c r="O14" s="0" t="n">
        <f aca="false">POWER(N14,2)</f>
        <v>9.78954495624313</v>
      </c>
      <c r="P14" s="0" t="n">
        <f aca="false">K10+L$4*L10</f>
        <v>67.5411745914685</v>
      </c>
      <c r="R14" s="0" t="n">
        <f aca="false">S$2*I14+(1-S$2)*(R13+S13)</f>
        <v>52.0613383556649</v>
      </c>
      <c r="S14" s="0" t="n">
        <f aca="false">S$3*(R14-R13)+(1-S$3)*S13</f>
        <v>-2.04342102308803</v>
      </c>
      <c r="T14" s="0" t="n">
        <f aca="false">R14+S14</f>
        <v>50.0179173325769</v>
      </c>
      <c r="U14" s="0" t="n">
        <f aca="false">I14-T14</f>
        <v>-6.38754071187385</v>
      </c>
      <c r="V14" s="0" t="n">
        <f aca="false">POWER(U14,2)</f>
        <v>40.8006763458459</v>
      </c>
      <c r="W14" s="0" t="n">
        <f aca="false">R10+S$4*S10</f>
        <v>69.269317985916</v>
      </c>
    </row>
    <row r="15" customFormat="false" ht="15" hidden="false" customHeight="false" outlineLevel="0" collapsed="false">
      <c r="A15" s="9" t="n">
        <v>7</v>
      </c>
      <c r="B15" s="9" t="n">
        <v>6.38</v>
      </c>
      <c r="C15" s="9" t="n">
        <v>4070</v>
      </c>
      <c r="D15" s="9" t="n">
        <v>0.61</v>
      </c>
      <c r="E15" s="9" t="n">
        <v>50.3423278292388</v>
      </c>
      <c r="F15" s="9" t="n">
        <v>6.27</v>
      </c>
      <c r="G15" s="9" t="n">
        <v>4330</v>
      </c>
      <c r="H15" s="9" t="n">
        <v>1.41</v>
      </c>
      <c r="I15" s="9" t="n">
        <v>44.2280381416116</v>
      </c>
      <c r="K15" s="0" t="n">
        <f aca="false">L$2*E15+(1-L$2)*(K14+L14)</f>
        <v>54.5759175419016</v>
      </c>
      <c r="L15" s="0" t="n">
        <f aca="false">L$3*(K15-K14)+(1-L$3)*L14</f>
        <v>-1.70600267747969</v>
      </c>
      <c r="M15" s="0" t="n">
        <f aca="false">K15+L15</f>
        <v>52.8699148644219</v>
      </c>
      <c r="N15" s="0" t="n">
        <f aca="false">E15-M15</f>
        <v>-2.52758703518311</v>
      </c>
      <c r="O15" s="0" t="n">
        <f aca="false">POWER(N15,2)</f>
        <v>6.38869622042575</v>
      </c>
      <c r="P15" s="0" t="n">
        <f aca="false">K11+L$4*L11</f>
        <v>62.3955277241225</v>
      </c>
      <c r="R15" s="0" t="n">
        <f aca="false">S$2*I15+(1-S$2)*(R14+S14)</f>
        <v>48.8599414943838</v>
      </c>
      <c r="S15" s="0" t="n">
        <f aca="false">S$3*(R15-R14)+(1-S$3)*S14</f>
        <v>-2.15921860690734</v>
      </c>
      <c r="T15" s="0" t="n">
        <f aca="false">R15+S15</f>
        <v>46.7007228874765</v>
      </c>
      <c r="U15" s="0" t="n">
        <f aca="false">I15-T15</f>
        <v>-2.47268474586493</v>
      </c>
      <c r="V15" s="0" t="n">
        <f aca="false">POWER(U15,2)</f>
        <v>6.11416985243312</v>
      </c>
      <c r="W15" s="0" t="n">
        <f aca="false">R11+S$4*S11</f>
        <v>61.4115520714523</v>
      </c>
    </row>
    <row r="16" customFormat="false" ht="15" hidden="false" customHeight="false" outlineLevel="0" collapsed="false">
      <c r="A16" s="9" t="n">
        <v>8</v>
      </c>
      <c r="B16" s="9" t="n">
        <v>5.86</v>
      </c>
      <c r="C16" s="9" t="n">
        <v>5000</v>
      </c>
      <c r="D16" s="9" t="n">
        <v>0</v>
      </c>
      <c r="E16" s="9" t="n">
        <v>60.1028074337673</v>
      </c>
      <c r="F16" s="9" t="n">
        <v>5.8</v>
      </c>
      <c r="G16" s="9" t="n">
        <v>4100</v>
      </c>
      <c r="H16" s="9" t="n">
        <v>0</v>
      </c>
      <c r="I16" s="9" t="n">
        <v>52.8942115768465</v>
      </c>
      <c r="K16" s="0" t="n">
        <f aca="false">L$2*E16+(1-L$2)*(K15+L15)</f>
        <v>54.316493378291</v>
      </c>
      <c r="L16" s="0" t="n">
        <f aca="false">L$3*(K16-K15)+(1-L$3)*L15</f>
        <v>-1.56134482609278</v>
      </c>
      <c r="M16" s="0" t="n">
        <f aca="false">K16+L16</f>
        <v>52.7551485521982</v>
      </c>
      <c r="N16" s="0" t="n">
        <f aca="false">E16-M16</f>
        <v>7.34765888156906</v>
      </c>
      <c r="O16" s="0" t="n">
        <f aca="false">POWER(N16,2)</f>
        <v>53.9880910399007</v>
      </c>
      <c r="P16" s="0" t="n">
        <f aca="false">K12+L$4*L12</f>
        <v>57.0340823596403</v>
      </c>
      <c r="R16" s="0" t="n">
        <f aca="false">S$2*I16+(1-S$2)*(R15+S15)</f>
        <v>47.9394206253505</v>
      </c>
      <c r="S16" s="0" t="n">
        <f aca="false">S$3*(R16-R15)+(1-S$3)*S15</f>
        <v>-2.03534883311994</v>
      </c>
      <c r="T16" s="0" t="n">
        <f aca="false">R16+S16</f>
        <v>45.9040717922306</v>
      </c>
      <c r="U16" s="0" t="n">
        <f aca="false">I16-T16</f>
        <v>6.99013978461589</v>
      </c>
      <c r="V16" s="0" t="n">
        <f aca="false">POWER(U16,2)</f>
        <v>48.8620542084699</v>
      </c>
      <c r="W16" s="0" t="n">
        <f aca="false">R12+S$4*S12</f>
        <v>54.5549277101632</v>
      </c>
    </row>
    <row r="17" customFormat="false" ht="15" hidden="false" customHeight="false" outlineLevel="0" collapsed="false">
      <c r="A17" s="9" t="n">
        <v>9</v>
      </c>
      <c r="B17" s="9" t="n">
        <v>5.52</v>
      </c>
      <c r="C17" s="9" t="n">
        <v>3470</v>
      </c>
      <c r="D17" s="9" t="n">
        <v>0.3</v>
      </c>
      <c r="E17" s="9" t="n">
        <v>55.0610639619123</v>
      </c>
      <c r="F17" s="9" t="n">
        <v>5.52</v>
      </c>
      <c r="G17" s="9" t="n">
        <v>5000</v>
      </c>
      <c r="H17" s="9" t="n">
        <v>0.575</v>
      </c>
      <c r="I17" s="9" t="n">
        <v>52.7086383601762</v>
      </c>
      <c r="K17" s="0" t="n">
        <f aca="false">L$2*E17+(1-L$2)*(K16+L16)</f>
        <v>53.2163316341411</v>
      </c>
      <c r="L17" s="0" t="n">
        <f aca="false">L$3*(K17-K16)+(1-L$3)*L16</f>
        <v>-1.5152265178985</v>
      </c>
      <c r="M17" s="0" t="n">
        <f aca="false">K17+L17</f>
        <v>51.7011051162426</v>
      </c>
      <c r="N17" s="0" t="n">
        <f aca="false">E17-M17</f>
        <v>3.35995884566977</v>
      </c>
      <c r="O17" s="0" t="n">
        <f aca="false">POWER(N17,2)</f>
        <v>11.2893234445946</v>
      </c>
      <c r="P17" s="0" t="n">
        <f aca="false">K13+L$4*L13</f>
        <v>52.4889718915079</v>
      </c>
      <c r="R17" s="0" t="n">
        <f aca="false">S$2*I17+(1-S$2)*(R16+S16)</f>
        <v>47.2649851058197</v>
      </c>
      <c r="S17" s="0" t="n">
        <f aca="false">S$3*(R17-R16)+(1-S$3)*S16</f>
        <v>-1.89925750176103</v>
      </c>
      <c r="T17" s="0" t="n">
        <f aca="false">R17+S17</f>
        <v>45.3657276040587</v>
      </c>
      <c r="U17" s="0" t="n">
        <f aca="false">I17-T17</f>
        <v>7.34291075611755</v>
      </c>
      <c r="V17" s="0" t="n">
        <f aca="false">POWER(U17,2)</f>
        <v>53.9183383723069</v>
      </c>
      <c r="W17" s="0" t="n">
        <f aca="false">R13+S$4*S13</f>
        <v>46.8384908705495</v>
      </c>
    </row>
    <row r="18" customFormat="false" ht="15" hidden="false" customHeight="false" outlineLevel="0" collapsed="false">
      <c r="A18" s="9" t="n">
        <v>10</v>
      </c>
      <c r="B18" s="9" t="n">
        <v>5.52</v>
      </c>
      <c r="C18" s="9" t="n">
        <v>5000</v>
      </c>
      <c r="D18" s="9" t="n">
        <v>0.25</v>
      </c>
      <c r="E18" s="9" t="n">
        <v>53.5494460402139</v>
      </c>
      <c r="F18" s="9" t="n">
        <v>5.71</v>
      </c>
      <c r="G18" s="9" t="n">
        <v>5000</v>
      </c>
      <c r="H18" s="9" t="n">
        <v>0.585</v>
      </c>
      <c r="I18" s="9" t="n">
        <v>103.561869466749</v>
      </c>
      <c r="K18" s="0" t="n">
        <f aca="false">L$2*E18+(1-L$2)*(K17+L17)</f>
        <v>52.0707733010368</v>
      </c>
      <c r="L18" s="0" t="n">
        <f aca="false">L$3*(K18-K17)+(1-L$3)*L17</f>
        <v>-1.47825969941907</v>
      </c>
      <c r="M18" s="0" t="n">
        <f aca="false">K18+L18</f>
        <v>50.5925136016178</v>
      </c>
      <c r="N18" s="0" t="n">
        <f aca="false">E18-M18</f>
        <v>2.95693243859617</v>
      </c>
      <c r="O18" s="0" t="n">
        <f aca="false">POWER(N18,2)</f>
        <v>8.74344944642229</v>
      </c>
      <c r="P18" s="0" t="n">
        <f aca="false">K14+L$4*L14</f>
        <v>49.2336632314148</v>
      </c>
      <c r="R18" s="0" t="n">
        <f aca="false">S$2*I18+(1-S$2)*(R17+S17)</f>
        <v>57.0049559765968</v>
      </c>
      <c r="S18" s="0" t="n">
        <f aca="false">S$3*(R18-R17)+(1-S$3)*S17</f>
        <v>-0.73533466450722</v>
      </c>
      <c r="T18" s="0" t="n">
        <f aca="false">R18+S18</f>
        <v>56.2696213120895</v>
      </c>
      <c r="U18" s="0" t="n">
        <f aca="false">I18-T18</f>
        <v>47.2922481546595</v>
      </c>
      <c r="V18" s="0" t="n">
        <f aca="false">POWER(U18,2)</f>
        <v>2236.5567355219</v>
      </c>
      <c r="W18" s="0" t="n">
        <f aca="false">R14+S$4*S14</f>
        <v>41.8442332402248</v>
      </c>
    </row>
    <row r="19" customFormat="false" ht="15" hidden="false" customHeight="false" outlineLevel="0" collapsed="false">
      <c r="A19" s="9" t="n">
        <v>11</v>
      </c>
      <c r="B19" s="9" t="n">
        <v>5.79</v>
      </c>
      <c r="C19" s="9" t="n">
        <v>4650</v>
      </c>
      <c r="D19" s="9" t="n">
        <v>0.23</v>
      </c>
      <c r="E19" s="9" t="n">
        <v>52.4243680066308</v>
      </c>
      <c r="F19" s="9" t="n">
        <v>5.76</v>
      </c>
      <c r="G19" s="9" t="n">
        <v>4940</v>
      </c>
      <c r="H19" s="9" t="n">
        <v>1.47</v>
      </c>
      <c r="I19" s="9" t="n">
        <v>45.0599421248457</v>
      </c>
      <c r="K19" s="0" t="n">
        <f aca="false">L$2*E19+(1-L$2)*(K18+L18)</f>
        <v>50.9588844826204</v>
      </c>
      <c r="L19" s="0" t="n">
        <f aca="false">L$3*(K19-K18)+(1-L$3)*L18</f>
        <v>-1.44162261131881</v>
      </c>
      <c r="M19" s="0" t="n">
        <f aca="false">K19+L19</f>
        <v>49.5172618713016</v>
      </c>
      <c r="N19" s="0" t="n">
        <f aca="false">E19-M19</f>
        <v>2.90710613532922</v>
      </c>
      <c r="O19" s="0" t="n">
        <f aca="false">POWER(N19,2)</f>
        <v>8.45126608206876</v>
      </c>
      <c r="P19" s="0" t="n">
        <f aca="false">K15+L$4*L15</f>
        <v>46.0459041545032</v>
      </c>
      <c r="R19" s="0" t="n">
        <f aca="false">S$2*I19+(1-S$2)*(R18+S18)</f>
        <v>54.0276854746408</v>
      </c>
      <c r="S19" s="0" t="n">
        <f aca="false">S$3*(R19-R18)+(1-S$3)*S18</f>
        <v>-0.959528248252096</v>
      </c>
      <c r="T19" s="0" t="n">
        <f aca="false">R19+S19</f>
        <v>53.0681572263887</v>
      </c>
      <c r="U19" s="0" t="n">
        <f aca="false">I19-T19</f>
        <v>-8.00821510154297</v>
      </c>
      <c r="V19" s="0" t="n">
        <f aca="false">POWER(U19,2)</f>
        <v>64.1315091125808</v>
      </c>
      <c r="W19" s="0" t="n">
        <f aca="false">R15+S$4*S15</f>
        <v>38.0638484598471</v>
      </c>
    </row>
    <row r="20" customFormat="false" ht="15" hidden="false" customHeight="false" outlineLevel="0" collapsed="false">
      <c r="A20" s="9" t="n">
        <v>12</v>
      </c>
      <c r="B20" s="9" t="n">
        <v>6.04</v>
      </c>
      <c r="C20" s="9" t="n">
        <v>4430</v>
      </c>
      <c r="D20" s="9" t="n">
        <v>0.66</v>
      </c>
      <c r="E20" s="9" t="n">
        <v>49.0033222591371</v>
      </c>
      <c r="F20" s="9" t="n">
        <v>6.1</v>
      </c>
      <c r="G20" s="9" t="n">
        <v>3920</v>
      </c>
      <c r="H20" s="9" t="n">
        <v>2.11</v>
      </c>
      <c r="I20" s="9" t="n">
        <v>45.331669785819</v>
      </c>
      <c r="K20" s="0" t="n">
        <f aca="false">L$2*E20+(1-L$2)*(K19+L19)</f>
        <v>49.4144739488687</v>
      </c>
      <c r="L20" s="0" t="n">
        <f aca="false">L$3*(K20-K19)+(1-L$3)*L19</f>
        <v>-1.4519014035621</v>
      </c>
      <c r="M20" s="0" t="n">
        <f aca="false">K20+L20</f>
        <v>47.9625725453066</v>
      </c>
      <c r="N20" s="0" t="n">
        <f aca="false">E20-M20</f>
        <v>1.0407497138305</v>
      </c>
      <c r="O20" s="0" t="n">
        <f aca="false">POWER(N20,2)</f>
        <v>1.08315996683827</v>
      </c>
      <c r="P20" s="0" t="n">
        <f aca="false">K16+L$4*L16</f>
        <v>46.5097692478271</v>
      </c>
      <c r="R20" s="0" t="n">
        <f aca="false">S$2*I20+(1-S$2)*(R19+S19)</f>
        <v>51.5208597382747</v>
      </c>
      <c r="S20" s="0" t="n">
        <f aca="false">S$3*(R20-R19)+(1-S$3)*S19</f>
        <v>-1.11425799706349</v>
      </c>
      <c r="T20" s="0" t="n">
        <f aca="false">R20+S20</f>
        <v>50.4066017412112</v>
      </c>
      <c r="U20" s="0" t="n">
        <f aca="false">I20-T20</f>
        <v>-5.07493195539228</v>
      </c>
      <c r="V20" s="0" t="n">
        <f aca="false">POWER(U20,2)</f>
        <v>25.7549343518617</v>
      </c>
      <c r="W20" s="0" t="n">
        <f aca="false">R16+S$4*S16</f>
        <v>37.7626764597508</v>
      </c>
    </row>
    <row r="21" customFormat="false" ht="13.8" hidden="false" customHeight="false" outlineLevel="0" collapsed="false">
      <c r="A21" s="9" t="n">
        <v>13</v>
      </c>
      <c r="B21" s="9" t="n">
        <v>6.33</v>
      </c>
      <c r="C21" s="9" t="n">
        <v>4750</v>
      </c>
      <c r="D21" s="9" t="n">
        <v>0.58</v>
      </c>
      <c r="E21" s="9"/>
      <c r="F21" s="9" t="n">
        <v>6.53</v>
      </c>
      <c r="G21" s="9" t="n">
        <v>4470</v>
      </c>
      <c r="H21" s="9" t="n">
        <v>5.68</v>
      </c>
      <c r="I21" s="9"/>
      <c r="K21" s="0" t="n">
        <f aca="false">L$2*E21+(1-L$2)*(K20+L20)</f>
        <v>38.3700580362453</v>
      </c>
      <c r="L21" s="0" t="n">
        <f aca="false">L$3*(K21-K20)+(1-L$3)*L20</f>
        <v>-2.41115285446823</v>
      </c>
      <c r="M21" s="0" t="n">
        <f aca="false">K21+L21</f>
        <v>35.958905181777</v>
      </c>
      <c r="N21" s="0" t="n">
        <f aca="false">E21-M21</f>
        <v>-35.958905181777</v>
      </c>
      <c r="O21" s="0" t="n">
        <f aca="false">POWER(N21,2)</f>
        <v>1293.04286187203</v>
      </c>
      <c r="P21" s="0" t="n">
        <f aca="false">K17+L$4*L17</f>
        <v>45.6401990446486</v>
      </c>
      <c r="R21" s="0" t="n">
        <f aca="false">S$2*I21+(1-S$2)*(R20+S20)</f>
        <v>40.325281392969</v>
      </c>
      <c r="S21" s="0" t="n">
        <f aca="false">S$3*(R21-R20)+(1-S$3)*S20</f>
        <v>-2.12239003188771</v>
      </c>
      <c r="T21" s="0" t="n">
        <f aca="false">R21+S21</f>
        <v>38.2028913610813</v>
      </c>
      <c r="U21" s="0" t="n">
        <f aca="false">I21-T21</f>
        <v>-38.2028913610813</v>
      </c>
      <c r="V21" s="0" t="n">
        <f aca="false">POWER(U21,2)</f>
        <v>1459.46090834658</v>
      </c>
      <c r="W21" s="0" t="n">
        <f aca="false">R17+S$4*S17</f>
        <v>37.7686975970145</v>
      </c>
    </row>
    <row r="22" customFormat="false" ht="13.8" hidden="false" customHeight="false" outlineLevel="0" collapsed="false">
      <c r="A22" s="9" t="n">
        <v>14</v>
      </c>
      <c r="B22" s="9" t="n">
        <v>6.72</v>
      </c>
      <c r="C22" s="9" t="n">
        <v>5000</v>
      </c>
      <c r="D22" s="9" t="n">
        <v>4.15</v>
      </c>
      <c r="E22" s="9" t="n">
        <v>49.8698177448433</v>
      </c>
      <c r="F22" s="9" t="n">
        <v>6.53</v>
      </c>
      <c r="G22" s="9" t="n">
        <v>4900</v>
      </c>
      <c r="H22" s="9" t="n">
        <v>2.03</v>
      </c>
      <c r="I22" s="9" t="n">
        <v>45.2716297786723</v>
      </c>
      <c r="K22" s="0" t="n">
        <f aca="false">L$2*E22+(1-L$2)*(K21+L21)</f>
        <v>38.7410876943903</v>
      </c>
      <c r="L22" s="0" t="n">
        <f aca="false">L$3*(K22-K21)+(1-L$3)*L21</f>
        <v>-2.1329346032069</v>
      </c>
      <c r="M22" s="0" t="n">
        <f aca="false">K22+L22</f>
        <v>36.6081530911834</v>
      </c>
      <c r="N22" s="0" t="n">
        <f aca="false">E22-M22</f>
        <v>13.2616646536599</v>
      </c>
      <c r="O22" s="0" t="n">
        <f aca="false">POWER(N22,2)</f>
        <v>175.871749386133</v>
      </c>
      <c r="P22" s="0" t="n">
        <f aca="false">K18+L$4*L18</f>
        <v>44.6794748039415</v>
      </c>
      <c r="R22" s="0" t="n">
        <f aca="false">S$2*I22+(1-S$2)*(R21+S21)</f>
        <v>39.6166390445995</v>
      </c>
      <c r="S22" s="0" t="n">
        <f aca="false">S$3*(R22-R21)+(1-S$3)*S21</f>
        <v>-1.98101526353589</v>
      </c>
      <c r="T22" s="0" t="n">
        <f aca="false">R22+S22</f>
        <v>37.6356237810636</v>
      </c>
      <c r="U22" s="0" t="n">
        <f aca="false">I22-T22</f>
        <v>7.63600599760868</v>
      </c>
      <c r="V22" s="0" t="n">
        <f aca="false">POWER(U22,2)</f>
        <v>58.3085875955158</v>
      </c>
      <c r="W22" s="0" t="n">
        <f aca="false">R18+S$4*S18</f>
        <v>53.3282826540607</v>
      </c>
    </row>
    <row r="23" customFormat="false" ht="13.8" hidden="false" customHeight="false" outlineLevel="0" collapsed="false">
      <c r="A23" s="9" t="n">
        <v>15</v>
      </c>
      <c r="B23" s="9" t="n">
        <v>6.11</v>
      </c>
      <c r="C23" s="9" t="n">
        <v>4930</v>
      </c>
      <c r="D23" s="9" t="n">
        <v>0</v>
      </c>
      <c r="E23" s="9" t="n">
        <v>49.581839904421</v>
      </c>
      <c r="F23" s="9" t="n">
        <v>5.76</v>
      </c>
      <c r="G23" s="9" t="n">
        <v>4820</v>
      </c>
      <c r="H23" s="9" t="n">
        <v>0</v>
      </c>
      <c r="I23" s="9" t="n">
        <v>45.5265241488513</v>
      </c>
      <c r="K23" s="0" t="n">
        <f aca="false">L$2*E23+(1-L$2)*(K22+L22)</f>
        <v>39.2028904538309</v>
      </c>
      <c r="L23" s="0" t="n">
        <f aca="false">L$3*(K23-K22)+(1-L$3)*L22</f>
        <v>-1.87346086694215</v>
      </c>
      <c r="M23" s="0" t="n">
        <f aca="false">K23+L23</f>
        <v>37.3294295868887</v>
      </c>
      <c r="N23" s="0" t="n">
        <f aca="false">E23-M23</f>
        <v>12.2524103175322</v>
      </c>
      <c r="O23" s="0" t="n">
        <f aca="false">POWER(N23,2)</f>
        <v>150.12155858917</v>
      </c>
      <c r="P23" s="0" t="n">
        <f aca="false">K19+L$4*L19</f>
        <v>43.7507714260263</v>
      </c>
      <c r="R23" s="0" t="n">
        <f aca="false">S$2*I23+(1-S$2)*(R22+S22)</f>
        <v>39.2138038546211</v>
      </c>
      <c r="S23" s="0" t="n">
        <f aca="false">S$3*(R23-R22)+(1-S$3)*S22</f>
        <v>-1.82319725618014</v>
      </c>
      <c r="T23" s="0" t="n">
        <f aca="false">R23+S23</f>
        <v>37.390606598441</v>
      </c>
      <c r="U23" s="0" t="n">
        <f aca="false">I23-T23</f>
        <v>8.13591755041033</v>
      </c>
      <c r="V23" s="0" t="n">
        <f aca="false">POWER(U23,2)</f>
        <v>66.1931543870748</v>
      </c>
      <c r="W23" s="0" t="n">
        <f aca="false">R19+S$4*S19</f>
        <v>49.2300442333803</v>
      </c>
    </row>
    <row r="24" customFormat="false" ht="13.8" hidden="false" customHeight="false" outlineLevel="0" collapsed="false">
      <c r="A24" s="9" t="n">
        <v>16</v>
      </c>
      <c r="B24" s="9" t="n">
        <v>5.92</v>
      </c>
      <c r="C24" s="9" t="n">
        <v>3740</v>
      </c>
      <c r="D24" s="9" t="n">
        <v>0.475</v>
      </c>
      <c r="E24" s="9" t="n">
        <v>71.9353567205352</v>
      </c>
      <c r="F24" s="9" t="n">
        <v>5.63</v>
      </c>
      <c r="G24" s="9" t="n">
        <v>4870</v>
      </c>
      <c r="H24" s="9" t="n">
        <v>0.475</v>
      </c>
      <c r="I24" s="9" t="n">
        <v>66.8902920284133</v>
      </c>
      <c r="K24" s="0" t="n">
        <f aca="false">L$2*E24+(1-L$2)*(K23+L23)</f>
        <v>44.250615013618</v>
      </c>
      <c r="L24" s="0" t="n">
        <f aca="false">L$3*(K24-K23)+(1-L$3)*L23</f>
        <v>-1.18134232426922</v>
      </c>
      <c r="M24" s="0" t="n">
        <f aca="false">K24+L24</f>
        <v>43.0692726893488</v>
      </c>
      <c r="N24" s="0" t="n">
        <f aca="false">E24-M24</f>
        <v>28.8660840311864</v>
      </c>
      <c r="O24" s="0" t="n">
        <f aca="false">POWER(N24,2)</f>
        <v>833.250807295514</v>
      </c>
      <c r="P24" s="0" t="n">
        <f aca="false">K20+L$4*L20</f>
        <v>42.1549669310582</v>
      </c>
      <c r="R24" s="0" t="n">
        <f aca="false">S$2*I24+(1-S$2)*(R23+S23)</f>
        <v>43.2905436844355</v>
      </c>
      <c r="S24" s="0" t="n">
        <f aca="false">S$3*(R24-R23)+(1-S$3)*S23</f>
        <v>-1.23320354758069</v>
      </c>
      <c r="T24" s="0" t="n">
        <f aca="false">R24+S24</f>
        <v>42.0573401368548</v>
      </c>
      <c r="U24" s="0" t="n">
        <f aca="false">I24-T24</f>
        <v>24.8329518915586</v>
      </c>
      <c r="V24" s="0" t="n">
        <f aca="false">POWER(U24,2)</f>
        <v>616.675499648462</v>
      </c>
      <c r="W24" s="0" t="n">
        <f aca="false">R20+S$4*S20</f>
        <v>45.9495697529573</v>
      </c>
    </row>
    <row r="25" customFormat="false" ht="13.8" hidden="false" customHeight="false" outlineLevel="0" collapsed="false">
      <c r="A25" s="9" t="n">
        <v>17</v>
      </c>
      <c r="B25" s="9" t="n">
        <v>5.92</v>
      </c>
      <c r="C25" s="9" t="n">
        <v>4030</v>
      </c>
      <c r="D25" s="9" t="n">
        <v>0.385</v>
      </c>
      <c r="E25" s="9" t="n">
        <v>72.2137983320697</v>
      </c>
      <c r="F25" s="9" t="n">
        <v>5.64</v>
      </c>
      <c r="G25" s="9" t="n">
        <v>4510</v>
      </c>
      <c r="H25" s="9" t="n">
        <v>0.385</v>
      </c>
      <c r="I25" s="9" t="n">
        <v>65.4510556621883</v>
      </c>
      <c r="K25" s="0" t="n">
        <f aca="false">L$2*E25+(1-L$2)*(K24+L24)</f>
        <v>48.898177817893</v>
      </c>
      <c r="L25" s="0" t="n">
        <f aca="false">L$3*(K25-K24)+(1-L$3)*L24</f>
        <v>-0.598451811414804</v>
      </c>
      <c r="M25" s="0" t="n">
        <f aca="false">K25+L25</f>
        <v>48.2997260064782</v>
      </c>
      <c r="N25" s="0" t="n">
        <f aca="false">E25-M25</f>
        <v>23.9140723255916</v>
      </c>
      <c r="O25" s="0" t="n">
        <f aca="false">POWER(N25,2)</f>
        <v>571.882855193624</v>
      </c>
      <c r="P25" s="0" t="n">
        <f aca="false">K21+L$4*L21</f>
        <v>26.3142937639041</v>
      </c>
      <c r="R25" s="0" t="n">
        <f aca="false">S$2*I25+(1-S$2)*(R24+S24)</f>
        <v>46.7360832419215</v>
      </c>
      <c r="S25" s="0" t="n">
        <f aca="false">S$3*(R25-R24)+(1-S$3)*S24</f>
        <v>-0.765329237074022</v>
      </c>
      <c r="T25" s="0" t="n">
        <f aca="false">R25+S25</f>
        <v>45.9707540048475</v>
      </c>
      <c r="U25" s="0" t="n">
        <f aca="false">I25-T25</f>
        <v>19.4803016573408</v>
      </c>
      <c r="V25" s="0" t="n">
        <f aca="false">POWER(U25,2)</f>
        <v>379.482152660996</v>
      </c>
      <c r="W25" s="0" t="n">
        <f aca="false">R21+S$4*S21</f>
        <v>29.7133312335304</v>
      </c>
    </row>
    <row r="26" customFormat="false" ht="13.8" hidden="false" customHeight="false" outlineLevel="0" collapsed="false">
      <c r="A26" s="9" t="n">
        <v>18</v>
      </c>
      <c r="B26" s="9" t="n">
        <v>6.12</v>
      </c>
      <c r="C26" s="9" t="n">
        <v>4590</v>
      </c>
      <c r="D26" s="9" t="n">
        <v>0.42</v>
      </c>
      <c r="E26" s="9" t="n">
        <v>73.8530399104813</v>
      </c>
      <c r="F26" s="9" t="n">
        <v>5.96</v>
      </c>
      <c r="G26" s="9" t="n">
        <v>4320</v>
      </c>
      <c r="H26" s="9" t="n">
        <v>0.96</v>
      </c>
      <c r="I26" s="9" t="n">
        <v>66.5646518745216</v>
      </c>
      <c r="K26" s="0" t="n">
        <f aca="false">L$2*E26+(1-L$2)*(K25+L25)</f>
        <v>53.4103887872788</v>
      </c>
      <c r="L26" s="0" t="n">
        <f aca="false">L$3*(K26-K25)+(1-L$3)*L25</f>
        <v>-0.087385533334742</v>
      </c>
      <c r="M26" s="0" t="n">
        <f aca="false">K26+L26</f>
        <v>53.3230032539441</v>
      </c>
      <c r="N26" s="0" t="n">
        <f aca="false">E26-M26</f>
        <v>20.5300366565372</v>
      </c>
      <c r="O26" s="0" t="n">
        <f aca="false">POWER(N26,2)</f>
        <v>421.482405118762</v>
      </c>
      <c r="P26" s="0" t="n">
        <f aca="false">K22+L$4*L22</f>
        <v>28.0764146783558</v>
      </c>
      <c r="R26" s="0" t="n">
        <f aca="false">S$2*I26+(1-S$2)*(R25+S25)</f>
        <v>50.0895335787823</v>
      </c>
      <c r="S26" s="0" t="n">
        <f aca="false">S$3*(R26-R25)+(1-S$3)*S25</f>
        <v>-0.353451279680539</v>
      </c>
      <c r="T26" s="0" t="n">
        <f aca="false">R26+S26</f>
        <v>49.7360822991018</v>
      </c>
      <c r="U26" s="0" t="n">
        <f aca="false">I26-T26</f>
        <v>16.8285695754199</v>
      </c>
      <c r="V26" s="0" t="n">
        <f aca="false">POWER(U26,2)</f>
        <v>283.200753954747</v>
      </c>
      <c r="W26" s="0" t="n">
        <f aca="false">R22+S$4*S22</f>
        <v>29.71156272692</v>
      </c>
    </row>
    <row r="27" customFormat="false" ht="13.8" hidden="false" customHeight="false" outlineLevel="0" collapsed="false">
      <c r="A27" s="9" t="n">
        <v>19</v>
      </c>
      <c r="B27" s="9" t="n">
        <v>6.29</v>
      </c>
      <c r="C27" s="9" t="n">
        <v>3920</v>
      </c>
      <c r="D27" s="9" t="n">
        <v>0.49</v>
      </c>
      <c r="E27" s="9" t="n">
        <v>71.4689798227416</v>
      </c>
      <c r="F27" s="9" t="n">
        <v>6.43</v>
      </c>
      <c r="G27" s="9" t="n">
        <v>4120</v>
      </c>
      <c r="H27" s="9" t="n">
        <v>2.14</v>
      </c>
      <c r="I27" s="9" t="n">
        <v>65.1491365777082</v>
      </c>
      <c r="K27" s="0" t="n">
        <f aca="false">L$2*E27+(1-L$2)*(K26+L26)</f>
        <v>56.9521985677036</v>
      </c>
      <c r="L27" s="0" t="n">
        <f aca="false">L$3*(K27-K26)+(1-L$3)*L26</f>
        <v>0.275533998041209</v>
      </c>
      <c r="M27" s="0" t="n">
        <f aca="false">K27+L27</f>
        <v>57.2277325657448</v>
      </c>
      <c r="N27" s="0" t="n">
        <f aca="false">E27-M27</f>
        <v>14.2412472569968</v>
      </c>
      <c r="O27" s="0" t="n">
        <f aca="false">POWER(N27,2)</f>
        <v>202.813123434918</v>
      </c>
      <c r="P27" s="0" t="n">
        <f aca="false">K23+L$4*L23</f>
        <v>29.8355861191201</v>
      </c>
      <c r="R27" s="0" t="n">
        <f aca="false">S$2*I27+(1-S$2)*(R26+S26)</f>
        <v>52.818693154823</v>
      </c>
      <c r="S27" s="0" t="n">
        <f aca="false">S$3*(R27-R26)+(1-S$3)*S26</f>
        <v>-0.0451901941084098</v>
      </c>
      <c r="T27" s="0" t="n">
        <f aca="false">R27+S27</f>
        <v>52.7735029607146</v>
      </c>
      <c r="U27" s="0" t="n">
        <f aca="false">I27-T27</f>
        <v>12.3756336169936</v>
      </c>
      <c r="V27" s="0" t="n">
        <f aca="false">POWER(U27,2)</f>
        <v>153.156307422061</v>
      </c>
      <c r="W27" s="0" t="n">
        <f aca="false">R23+S$4*S23</f>
        <v>30.0978175737204</v>
      </c>
    </row>
    <row r="28" customFormat="false" ht="13.8" hidden="false" customHeight="false" outlineLevel="0" collapsed="false">
      <c r="A28" s="9" t="n">
        <v>20</v>
      </c>
      <c r="B28" s="9" t="n">
        <v>6.49</v>
      </c>
      <c r="C28" s="9" t="n">
        <v>3100</v>
      </c>
      <c r="D28" s="9" t="n">
        <v>0.56</v>
      </c>
      <c r="E28" s="9" t="n">
        <v>68.6619718309857</v>
      </c>
      <c r="F28" s="9" t="n">
        <v>6.47</v>
      </c>
      <c r="G28" s="9" t="n">
        <v>4400</v>
      </c>
      <c r="H28" s="9" t="n">
        <v>5.6</v>
      </c>
      <c r="I28" s="9" t="n">
        <v>61.6317746037966</v>
      </c>
      <c r="K28" s="0" t="n">
        <f aca="false">L$2*E28+(1-L$2)*(K27+L27)</f>
        <v>59.514580418793</v>
      </c>
      <c r="L28" s="0" t="n">
        <f aca="false">L$3*(K28-K27)+(1-L$3)*L27</f>
        <v>0.504218783346028</v>
      </c>
      <c r="M28" s="0" t="n">
        <f aca="false">K28+L28</f>
        <v>60.018799202139</v>
      </c>
      <c r="N28" s="0" t="n">
        <f aca="false">E28-M28</f>
        <v>8.64317262884671</v>
      </c>
      <c r="O28" s="0" t="n">
        <f aca="false">POWER(N28,2)</f>
        <v>74.7044330920449</v>
      </c>
      <c r="P28" s="0" t="n">
        <f aca="false">K24+L$4*L24</f>
        <v>38.3439033922719</v>
      </c>
      <c r="R28" s="0" t="n">
        <f aca="false">S$2*I28+(1-S$2)*(R27+S27)</f>
        <v>54.545157289331</v>
      </c>
      <c r="S28" s="0" t="n">
        <f aca="false">S$3*(R28-R27)+(1-S$3)*S27</f>
        <v>0.131975238753231</v>
      </c>
      <c r="T28" s="0" t="n">
        <f aca="false">R28+S28</f>
        <v>54.6771325280843</v>
      </c>
      <c r="U28" s="0" t="n">
        <f aca="false">I28-T28</f>
        <v>6.95464207571236</v>
      </c>
      <c r="V28" s="0" t="n">
        <f aca="false">POWER(U28,2)</f>
        <v>48.3670464012687</v>
      </c>
      <c r="W28" s="0" t="n">
        <f aca="false">R24+S$4*S24</f>
        <v>37.124525946532</v>
      </c>
    </row>
    <row r="29" customFormat="false" ht="13.8" hidden="false" customHeight="false" outlineLevel="0" collapsed="false">
      <c r="A29" s="9" t="n">
        <v>21</v>
      </c>
      <c r="B29" s="9" t="n">
        <v>6.63</v>
      </c>
      <c r="C29" s="9" t="n">
        <v>3170</v>
      </c>
      <c r="D29" s="9" t="n">
        <v>4.35</v>
      </c>
      <c r="E29" s="9"/>
      <c r="F29" s="9" t="n">
        <v>6.53</v>
      </c>
      <c r="G29" s="9" t="n">
        <v>5000</v>
      </c>
      <c r="H29" s="9" t="n">
        <v>2.53</v>
      </c>
      <c r="I29" s="9"/>
      <c r="K29" s="0" t="n">
        <f aca="false">L$2*E29+(1-L$2)*(K28+L28)</f>
        <v>48.0150393617112</v>
      </c>
      <c r="L29" s="0" t="n">
        <f aca="false">L$3*(K29-K28)+(1-L$3)*L28</f>
        <v>-0.696157200696752</v>
      </c>
      <c r="M29" s="0" t="n">
        <f aca="false">K29+L29</f>
        <v>47.3188821610145</v>
      </c>
      <c r="N29" s="0" t="n">
        <f aca="false">E29-M29</f>
        <v>-47.3188821610145</v>
      </c>
      <c r="O29" s="0" t="n">
        <f aca="false">POWER(N29,2)</f>
        <v>2239.07660896797</v>
      </c>
      <c r="P29" s="0" t="n">
        <f aca="false">K25+L$4*L25</f>
        <v>45.905918760819</v>
      </c>
      <c r="R29" s="0" t="n">
        <f aca="false">S$2*I29+(1-S$2)*(R28+S28)</f>
        <v>43.7417060224674</v>
      </c>
      <c r="S29" s="0" t="n">
        <f aca="false">S$3*(R29-R28)+(1-S$3)*S28</f>
        <v>-0.961567411808454</v>
      </c>
      <c r="T29" s="0" t="n">
        <f aca="false">R29+S29</f>
        <v>42.780138610659</v>
      </c>
      <c r="U29" s="0" t="n">
        <f aca="false">I29-T29</f>
        <v>-42.780138610659</v>
      </c>
      <c r="V29" s="0" t="n">
        <f aca="false">POWER(U29,2)</f>
        <v>1830.14025954719</v>
      </c>
      <c r="W29" s="0" t="n">
        <f aca="false">R25+S$4*S25</f>
        <v>42.9094370565514</v>
      </c>
    </row>
    <row r="30" customFormat="false" ht="13.8" hidden="false" customHeight="false" outlineLevel="0" collapsed="false">
      <c r="A30" s="9" t="n">
        <v>22</v>
      </c>
      <c r="B30" s="9" t="n">
        <v>6.02</v>
      </c>
      <c r="C30" s="9" t="n">
        <v>2780</v>
      </c>
      <c r="D30" s="9" t="n">
        <v>0</v>
      </c>
      <c r="E30" s="9"/>
      <c r="F30" s="9" t="n">
        <v>5.94</v>
      </c>
      <c r="G30" s="9" t="n">
        <v>3070</v>
      </c>
      <c r="H30" s="9" t="n">
        <v>0</v>
      </c>
      <c r="I30" s="9"/>
      <c r="K30" s="0" t="n">
        <f aca="false">L$2*E30+(1-L$2)*(K29+L29)</f>
        <v>37.8551057288116</v>
      </c>
      <c r="L30" s="0" t="n">
        <f aca="false">L$3*(K30-K29)+(1-L$3)*L29</f>
        <v>-1.64253484391704</v>
      </c>
      <c r="M30" s="0" t="n">
        <f aca="false">K30+L30</f>
        <v>36.2125708848945</v>
      </c>
      <c r="N30" s="0" t="n">
        <f aca="false">E30-M30</f>
        <v>-36.2125708848945</v>
      </c>
      <c r="O30" s="0" t="n">
        <f aca="false">POWER(N30,2)</f>
        <v>1311.35029009351</v>
      </c>
      <c r="P30" s="0" t="n">
        <f aca="false">K26+L$4*L26</f>
        <v>52.9734611206051</v>
      </c>
      <c r="R30" s="0" t="n">
        <f aca="false">S$2*I30+(1-S$2)*(R29+S29)</f>
        <v>34.2241108885272</v>
      </c>
      <c r="S30" s="0" t="n">
        <f aca="false">S$3*(R30-R29)+(1-S$3)*S29</f>
        <v>-1.81717018402163</v>
      </c>
      <c r="T30" s="0" t="n">
        <f aca="false">R30+S30</f>
        <v>32.4069407045055</v>
      </c>
      <c r="U30" s="0" t="n">
        <f aca="false">I30-T30</f>
        <v>-32.4069407045055</v>
      </c>
      <c r="V30" s="0" t="n">
        <f aca="false">POWER(U30,2)</f>
        <v>1050.20980582534</v>
      </c>
      <c r="W30" s="0" t="n">
        <f aca="false">R26+S$4*S26</f>
        <v>48.3222771803796</v>
      </c>
    </row>
    <row r="31" customFormat="false" ht="13.8" hidden="false" customHeight="false" outlineLevel="0" collapsed="false">
      <c r="A31" s="9" t="n">
        <v>23</v>
      </c>
      <c r="B31" s="9" t="n">
        <v>6.22</v>
      </c>
      <c r="C31" s="9" t="n">
        <v>3590</v>
      </c>
      <c r="D31" s="9" t="n">
        <v>0.57</v>
      </c>
      <c r="E31" s="9" t="n">
        <v>63.9421196714897</v>
      </c>
      <c r="F31" s="9" t="n">
        <v>5.79</v>
      </c>
      <c r="G31" s="9" t="n">
        <v>3620</v>
      </c>
      <c r="H31" s="9" t="n">
        <v>0.57</v>
      </c>
      <c r="I31" s="9" t="n">
        <v>55.4687499999997</v>
      </c>
      <c r="K31" s="0" t="n">
        <f aca="false">L$2*E31+(1-L$2)*(K30+L30)</f>
        <v>41.7584806422136</v>
      </c>
      <c r="L31" s="0" t="n">
        <f aca="false">L$3*(K31-K30)+(1-L$3)*L30</f>
        <v>-1.08794386818514</v>
      </c>
      <c r="M31" s="0" t="n">
        <f aca="false">K31+L31</f>
        <v>40.6705367740284</v>
      </c>
      <c r="N31" s="0" t="n">
        <f aca="false">E31-M31</f>
        <v>23.2715828974613</v>
      </c>
      <c r="O31" s="0" t="n">
        <f aca="false">POWER(N31,2)</f>
        <v>541.566570553412</v>
      </c>
      <c r="P31" s="0" t="n">
        <f aca="false">K27+L$4*L27</f>
        <v>58.3298685579096</v>
      </c>
      <c r="R31" s="0" t="n">
        <f aca="false">S$2*I31+(1-S$2)*(R30+S30)</f>
        <v>37.0193025636044</v>
      </c>
      <c r="S31" s="0" t="n">
        <f aca="false">S$3*(R31-R30)+(1-S$3)*S30</f>
        <v>-1.35593399811175</v>
      </c>
      <c r="T31" s="0" t="n">
        <f aca="false">R31+S31</f>
        <v>35.6633685654926</v>
      </c>
      <c r="U31" s="0" t="n">
        <f aca="false">I31-T31</f>
        <v>19.8053814345071</v>
      </c>
      <c r="V31" s="0" t="n">
        <f aca="false">POWER(U31,2)</f>
        <v>392.253133766319</v>
      </c>
      <c r="W31" s="0" t="n">
        <f aca="false">R27+S$4*S27</f>
        <v>52.592742184281</v>
      </c>
    </row>
    <row r="32" customFormat="false" ht="15" hidden="false" customHeight="false" outlineLevel="0" collapsed="false">
      <c r="A32" s="9" t="n">
        <v>24</v>
      </c>
      <c r="B32" s="9" t="n">
        <v>6.17</v>
      </c>
      <c r="C32" s="9" t="n">
        <v>4140</v>
      </c>
      <c r="D32" s="9" t="n">
        <v>0.36</v>
      </c>
      <c r="E32" s="9" t="n">
        <v>63.0736184338998</v>
      </c>
      <c r="F32" s="9" t="n">
        <v>5.89</v>
      </c>
      <c r="G32" s="9" t="n">
        <v>3600</v>
      </c>
      <c r="H32" s="9" t="n">
        <v>0.36</v>
      </c>
      <c r="I32" s="9" t="n">
        <v>57.7786453250048</v>
      </c>
      <c r="K32" s="0" t="n">
        <f aca="false">L$2*E32+(1-L$2)*(K31+L31)</f>
        <v>45.1511531060027</v>
      </c>
      <c r="L32" s="0" t="n">
        <f aca="false">L$3*(K32-K31)+(1-L$3)*L31</f>
        <v>-0.639882234987711</v>
      </c>
      <c r="M32" s="0" t="n">
        <f aca="false">K32+L32</f>
        <v>44.511270871015</v>
      </c>
      <c r="N32" s="0" t="n">
        <f aca="false">E32-M32</f>
        <v>18.5623475628848</v>
      </c>
      <c r="O32" s="0" t="n">
        <f aca="false">POWER(N32,2)</f>
        <v>344.560747045335</v>
      </c>
      <c r="P32" s="0" t="n">
        <f aca="false">K28+L$4*L28</f>
        <v>62.0356743355231</v>
      </c>
      <c r="R32" s="0" t="n">
        <f aca="false">S$2*I32+(1-S$2)*(R31+S31)</f>
        <v>40.0864239173951</v>
      </c>
      <c r="S32" s="0" t="n">
        <f aca="false">S$3*(R32-R31)+(1-S$3)*S31</f>
        <v>-0.913628462921506</v>
      </c>
      <c r="T32" s="0" t="n">
        <f aca="false">R32+S32</f>
        <v>39.1727954544735</v>
      </c>
      <c r="U32" s="0" t="n">
        <f aca="false">I32-T32</f>
        <v>18.6058498705312</v>
      </c>
      <c r="V32" s="0" t="n">
        <f aca="false">POWER(U32,2)</f>
        <v>346.177649404747</v>
      </c>
      <c r="W32" s="0" t="n">
        <f aca="false">R28+S$4*S28</f>
        <v>55.2050334830972</v>
      </c>
    </row>
    <row r="33" customFormat="false" ht="15" hidden="false" customHeight="false" outlineLevel="0" collapsed="false">
      <c r="A33" s="9" t="n">
        <v>25</v>
      </c>
      <c r="B33" s="9" t="n">
        <v>6.32</v>
      </c>
      <c r="C33" s="9" t="n">
        <v>3950</v>
      </c>
      <c r="D33" s="9" t="n">
        <v>0.29</v>
      </c>
      <c r="E33" s="9" t="n">
        <v>61.5656963021247</v>
      </c>
      <c r="F33" s="9" t="n">
        <v>6.56</v>
      </c>
      <c r="G33" s="9" t="n">
        <v>3920</v>
      </c>
      <c r="H33" s="9" t="n">
        <v>1.99</v>
      </c>
      <c r="I33" s="9" t="n">
        <v>58.5717065576964</v>
      </c>
      <c r="K33" s="0" t="n">
        <f aca="false">L$2*E33+(1-L$2)*(K32+L32)</f>
        <v>47.9221559572369</v>
      </c>
      <c r="L33" s="0" t="n">
        <f aca="false">L$3*(K33-K32)+(1-L$3)*L32</f>
        <v>-0.298793726365515</v>
      </c>
      <c r="M33" s="0" t="n">
        <f aca="false">K33+L33</f>
        <v>47.6233622308714</v>
      </c>
      <c r="N33" s="0" t="n">
        <f aca="false">E33-M33</f>
        <v>13.9423340712533</v>
      </c>
      <c r="O33" s="0" t="n">
        <f aca="false">POWER(N33,2)</f>
        <v>194.388679354431</v>
      </c>
      <c r="P33" s="0" t="n">
        <f aca="false">K29+L$4*L29</f>
        <v>44.5342533582274</v>
      </c>
      <c r="R33" s="0" t="n">
        <f aca="false">S$2*I33+(1-S$2)*(R32+S32)</f>
        <v>43.0525776751181</v>
      </c>
      <c r="S33" s="0" t="n">
        <f aca="false">S$3*(R33-R32)+(1-S$3)*S32</f>
        <v>-0.525650240857049</v>
      </c>
      <c r="T33" s="0" t="n">
        <f aca="false">R33+S33</f>
        <v>42.5269274342611</v>
      </c>
      <c r="U33" s="0" t="n">
        <f aca="false">I33-T33</f>
        <v>16.0447791234353</v>
      </c>
      <c r="V33" s="0" t="n">
        <f aca="false">POWER(U33,2)</f>
        <v>257.434937119826</v>
      </c>
      <c r="W33" s="0" t="n">
        <f aca="false">R29+S$4*S29</f>
        <v>38.9338689634251</v>
      </c>
    </row>
    <row r="34" customFormat="false" ht="15" hidden="false" customHeight="false" outlineLevel="0" collapsed="false">
      <c r="A34" s="9" t="n">
        <v>26</v>
      </c>
      <c r="B34" s="9" t="n">
        <v>6.39</v>
      </c>
      <c r="C34" s="9" t="n">
        <v>4730</v>
      </c>
      <c r="D34" s="9" t="n">
        <v>0.33</v>
      </c>
      <c r="E34" s="9" t="n">
        <v>56.2095838169456</v>
      </c>
      <c r="F34" s="9" t="n">
        <v>6.88</v>
      </c>
      <c r="G34" s="9" t="n">
        <v>4020</v>
      </c>
      <c r="H34" s="9" t="n">
        <v>0.69</v>
      </c>
      <c r="I34" s="9" t="n">
        <v>54.1910331384014</v>
      </c>
      <c r="K34" s="0" t="n">
        <f aca="false">L$2*E34+(1-L$2)*(K33+L33)</f>
        <v>49.3406065480863</v>
      </c>
      <c r="L34" s="0" t="n">
        <f aca="false">L$3*(K34-K33)+(1-L$3)*L33</f>
        <v>-0.127069294644032</v>
      </c>
      <c r="M34" s="0" t="n">
        <f aca="false">K34+L34</f>
        <v>49.2135372534422</v>
      </c>
      <c r="N34" s="0" t="n">
        <f aca="false">E34-M34</f>
        <v>6.99604656350335</v>
      </c>
      <c r="O34" s="0" t="n">
        <f aca="false">POWER(N34,2)</f>
        <v>48.944667518707</v>
      </c>
      <c r="P34" s="0" t="n">
        <f aca="false">K30+L$4*L30</f>
        <v>29.6424315092263</v>
      </c>
      <c r="R34" s="0" t="n">
        <f aca="false">S$2*I34+(1-S$2)*(R33+S33)</f>
        <v>44.8597485750891</v>
      </c>
      <c r="S34" s="0" t="n">
        <f aca="false">S$3*(R34-R33)+(1-S$3)*S33</f>
        <v>-0.292368126774243</v>
      </c>
      <c r="T34" s="0" t="n">
        <f aca="false">R34+S34</f>
        <v>44.5673804483149</v>
      </c>
      <c r="U34" s="0" t="n">
        <f aca="false">I34-T34</f>
        <v>9.62365269008646</v>
      </c>
      <c r="V34" s="0" t="n">
        <f aca="false">POWER(U34,2)</f>
        <v>92.6146910994083</v>
      </c>
      <c r="W34" s="0" t="n">
        <f aca="false">R30+S$4*S30</f>
        <v>25.138259968419</v>
      </c>
    </row>
    <row r="35" customFormat="false" ht="13.8" hidden="false" customHeight="false" outlineLevel="0" collapsed="false">
      <c r="A35" s="9" t="n">
        <v>27</v>
      </c>
      <c r="B35" s="9" t="n">
        <v>6.41</v>
      </c>
      <c r="C35" s="9" t="n">
        <v>3470</v>
      </c>
      <c r="D35" s="9" t="n">
        <v>0.74</v>
      </c>
      <c r="E35" s="9" t="n">
        <v>56.1996462959314</v>
      </c>
      <c r="F35" s="9" t="n">
        <v>6.54</v>
      </c>
      <c r="G35" s="9" t="n">
        <v>4500</v>
      </c>
      <c r="H35" s="9" t="n">
        <v>0.74</v>
      </c>
      <c r="I35" s="9"/>
      <c r="K35" s="0" t="n">
        <f aca="false">L$2*E35+(1-L$2)*(K34+L34)</f>
        <v>50.6107590619401</v>
      </c>
      <c r="L35" s="0" t="n">
        <f aca="false">L$3*(K35-K34)+(1-L$3)*L34</f>
        <v>0.0126528862057514</v>
      </c>
      <c r="M35" s="0" t="n">
        <f aca="false">K35+L35</f>
        <v>50.6234119481458</v>
      </c>
      <c r="N35" s="0" t="n">
        <f aca="false">E35-M35</f>
        <v>5.57623434778557</v>
      </c>
      <c r="O35" s="0" t="n">
        <f aca="false">POWER(N35,2)</f>
        <v>31.0943895014235</v>
      </c>
      <c r="P35" s="0" t="n">
        <f aca="false">K31+L$4*L31</f>
        <v>36.3187613012879</v>
      </c>
      <c r="R35" s="0" t="n">
        <f aca="false">S$2*I35+(1-S$2)*(R34+S34)</f>
        <v>35.6539043586519</v>
      </c>
      <c r="S35" s="0" t="n">
        <f aca="false">S$3*(R35-R34)+(1-S$3)*S34</f>
        <v>-1.18371573574054</v>
      </c>
      <c r="T35" s="0" t="n">
        <f aca="false">R35+S35</f>
        <v>34.4701886229114</v>
      </c>
      <c r="U35" s="0" t="n">
        <f aca="false">I35-T35</f>
        <v>-34.4701886229114</v>
      </c>
      <c r="V35" s="0" t="n">
        <f aca="false">POWER(U35,2)</f>
        <v>1188.19390369909</v>
      </c>
      <c r="W35" s="0" t="n">
        <f aca="false">R31+S$4*S31</f>
        <v>30.2396325730456</v>
      </c>
    </row>
    <row r="36" customFormat="false" ht="15" hidden="false" customHeight="false" outlineLevel="0" collapsed="false">
      <c r="A36" s="9" t="n">
        <v>28</v>
      </c>
      <c r="B36" s="9" t="n">
        <v>6.02</v>
      </c>
      <c r="C36" s="9" t="n">
        <v>4970</v>
      </c>
      <c r="D36" s="9" t="n">
        <v>4.36</v>
      </c>
      <c r="E36" s="9" t="n">
        <v>57.4397177024112</v>
      </c>
      <c r="F36" s="9" t="n">
        <v>6.59</v>
      </c>
      <c r="G36" s="9" t="n">
        <v>4620</v>
      </c>
      <c r="H36" s="9" t="n">
        <v>5.52</v>
      </c>
      <c r="I36" s="9" t="n">
        <v>51.5139598898925</v>
      </c>
      <c r="K36" s="0" t="n">
        <f aca="false">L$2*E36+(1-L$2)*(K35+L35)</f>
        <v>51.9866730989989</v>
      </c>
      <c r="L36" s="0" t="n">
        <f aca="false">L$3*(K36-K35)+(1-L$3)*L35</f>
        <v>0.148979001291059</v>
      </c>
      <c r="M36" s="0" t="n">
        <f aca="false">K36+L36</f>
        <v>52.1356521002899</v>
      </c>
      <c r="N36" s="0" t="n">
        <f aca="false">E36-M36</f>
        <v>5.30406560212122</v>
      </c>
      <c r="O36" s="0" t="n">
        <f aca="false">POWER(N36,2)</f>
        <v>28.1331119116055</v>
      </c>
      <c r="P36" s="0" t="n">
        <f aca="false">K32+L$4*L32</f>
        <v>41.9517419310641</v>
      </c>
      <c r="R36" s="0" t="n">
        <f aca="false">S$2*I36+(1-S$2)*(R35+S35)</f>
        <v>37.8789428763076</v>
      </c>
      <c r="S36" s="0" t="n">
        <f aca="false">S$3*(R36-R35)+(1-S$3)*S35</f>
        <v>-0.842840310400918</v>
      </c>
      <c r="T36" s="0" t="n">
        <f aca="false">R36+S36</f>
        <v>37.0361025659067</v>
      </c>
      <c r="U36" s="0" t="n">
        <f aca="false">I36-T36</f>
        <v>14.4778573239858</v>
      </c>
      <c r="V36" s="0" t="n">
        <f aca="false">POWER(U36,2)</f>
        <v>209.608352693691</v>
      </c>
      <c r="W36" s="0" t="n">
        <f aca="false">R32+S$4*S32</f>
        <v>35.5182816027875</v>
      </c>
    </row>
    <row r="37" customFormat="false" ht="13.8" hidden="false" customHeight="false" outlineLevel="0" collapsed="false">
      <c r="A37" s="9" t="n">
        <v>29</v>
      </c>
      <c r="B37" s="9" t="n">
        <v>5.99</v>
      </c>
      <c r="C37" s="9" t="n">
        <v>5450</v>
      </c>
      <c r="D37" s="9" t="n">
        <v>0</v>
      </c>
      <c r="E37" s="9"/>
      <c r="F37" s="9" t="n">
        <v>5.92</v>
      </c>
      <c r="G37" s="9" t="n">
        <v>5500</v>
      </c>
      <c r="H37" s="9" t="n">
        <v>0</v>
      </c>
      <c r="I37" s="9" t="n">
        <v>56.11035</v>
      </c>
      <c r="K37" s="0" t="n">
        <f aca="false">L$2*E37+(1-L$2)*(K36+L36)</f>
        <v>41.708521680232</v>
      </c>
      <c r="L37" s="0" t="n">
        <f aca="false">L$3*(K37-K36)+(1-L$3)*L36</f>
        <v>-0.893734040714739</v>
      </c>
      <c r="M37" s="0" t="n">
        <f aca="false">K37+L37</f>
        <v>40.8147876395172</v>
      </c>
      <c r="N37" s="0" t="n">
        <f aca="false">E37-M37</f>
        <v>-40.8147876395172</v>
      </c>
      <c r="O37" s="0" t="n">
        <f aca="false">POWER(N37,2)</f>
        <v>1665.84689005889</v>
      </c>
      <c r="P37" s="0" t="n">
        <f aca="false">K33+L$4*L33</f>
        <v>46.4281873254094</v>
      </c>
      <c r="R37" s="0" t="n">
        <f aca="false">S$2*I37+(1-S$2)*(R36+S36)</f>
        <v>40.8509520527254</v>
      </c>
      <c r="S37" s="0" t="n">
        <f aca="false">S$3*(R37-R36)+(1-S$3)*S36</f>
        <v>-0.461355361719051</v>
      </c>
      <c r="T37" s="0" t="n">
        <f aca="false">R37+S37</f>
        <v>40.3895966910063</v>
      </c>
      <c r="U37" s="0" t="n">
        <f aca="false">I37-T37</f>
        <v>15.7207533089937</v>
      </c>
      <c r="V37" s="0" t="n">
        <f aca="false">POWER(U37,2)</f>
        <v>247.142084602236</v>
      </c>
      <c r="W37" s="0" t="n">
        <f aca="false">R33+S$4*S33</f>
        <v>40.4243264708329</v>
      </c>
    </row>
    <row r="38" customFormat="false" ht="15" hidden="false" customHeight="false" outlineLevel="0" collapsed="false">
      <c r="A38" s="9" t="n">
        <v>30</v>
      </c>
      <c r="B38" s="9" t="n">
        <v>6.18</v>
      </c>
      <c r="C38" s="9" t="n">
        <v>3290</v>
      </c>
      <c r="D38" s="9" t="n">
        <v>1.13</v>
      </c>
      <c r="E38" s="9" t="n">
        <v>53.5853468433357</v>
      </c>
      <c r="F38" s="9" t="n">
        <v>6.44</v>
      </c>
      <c r="G38" s="9" t="n">
        <v>5000</v>
      </c>
      <c r="H38" s="9" t="n">
        <v>4.28</v>
      </c>
      <c r="I38" s="9" t="n">
        <v>50.3837827199371</v>
      </c>
      <c r="K38" s="0" t="n">
        <f aca="false">L$2*E38+(1-L$2)*(K37+L37)</f>
        <v>43.3688994802809</v>
      </c>
      <c r="L38" s="0" t="n">
        <f aca="false">L$3*(K38-K37)+(1-L$3)*L37</f>
        <v>-0.638322856638371</v>
      </c>
      <c r="M38" s="0" t="n">
        <f aca="false">K38+L38</f>
        <v>42.7305766236425</v>
      </c>
      <c r="N38" s="0" t="n">
        <f aca="false">E38-M38</f>
        <v>10.8547702196931</v>
      </c>
      <c r="O38" s="0" t="n">
        <f aca="false">POWER(N38,2)</f>
        <v>117.826036522337</v>
      </c>
      <c r="P38" s="0" t="n">
        <f aca="false">K34+L$4*L34</f>
        <v>48.7052600748661</v>
      </c>
      <c r="R38" s="0" t="n">
        <f aca="false">S$2*I38+(1-S$2)*(R37+S37)</f>
        <v>42.3884338967925</v>
      </c>
      <c r="S38" s="0" t="n">
        <f aca="false">S$3*(R38-R37)+(1-S$3)*S37</f>
        <v>-0.261471641140435</v>
      </c>
      <c r="T38" s="0" t="n">
        <f aca="false">R38+S38</f>
        <v>42.126962255652</v>
      </c>
      <c r="U38" s="0" t="n">
        <f aca="false">I38-T38</f>
        <v>8.25682046428507</v>
      </c>
      <c r="V38" s="0" t="n">
        <f aca="false">POWER(U38,2)</f>
        <v>68.1750841794367</v>
      </c>
      <c r="W38" s="0" t="n">
        <f aca="false">R34+S$4*S34</f>
        <v>43.3979079412179</v>
      </c>
    </row>
    <row r="39" customFormat="false" ht="15" hidden="false" customHeight="false" outlineLevel="0" collapsed="false">
      <c r="A39" s="9" t="n">
        <v>31</v>
      </c>
      <c r="B39" s="9" t="n">
        <v>6.46</v>
      </c>
      <c r="C39" s="9" t="n">
        <v>3320</v>
      </c>
      <c r="D39" s="9" t="n">
        <v>3.2</v>
      </c>
      <c r="E39" s="9" t="n">
        <v>53.3901745838404</v>
      </c>
      <c r="F39" s="9" t="n">
        <v>6.56</v>
      </c>
      <c r="G39" s="9" t="n">
        <v>4750</v>
      </c>
      <c r="H39" s="9" t="n">
        <v>3.87</v>
      </c>
      <c r="I39" s="9" t="n">
        <v>49.9494438827098</v>
      </c>
      <c r="K39" s="0" t="n">
        <f aca="false">L$2*E39+(1-L$2)*(K38+L38)</f>
        <v>44.8624962156821</v>
      </c>
      <c r="L39" s="0" t="n">
        <f aca="false">L$3*(K39-K38)+(1-L$3)*L38</f>
        <v>-0.425130897434412</v>
      </c>
      <c r="M39" s="0" t="n">
        <f aca="false">K39+L39</f>
        <v>44.4373653182477</v>
      </c>
      <c r="N39" s="0" t="n">
        <f aca="false">E39-M39</f>
        <v>8.95280926559273</v>
      </c>
      <c r="O39" s="0" t="n">
        <f aca="false">POWER(N39,2)</f>
        <v>80.1527937460831</v>
      </c>
      <c r="P39" s="0" t="n">
        <f aca="false">K35+L$4*L35</f>
        <v>50.6740234929688</v>
      </c>
      <c r="R39" s="0" t="n">
        <f aca="false">S$2*I39+(1-S$2)*(R38+S38)</f>
        <v>43.6914585810636</v>
      </c>
      <c r="S39" s="0" t="n">
        <f aca="false">S$3*(R39-R38)+(1-S$3)*S38</f>
        <v>-0.105022008599279</v>
      </c>
      <c r="T39" s="0" t="n">
        <f aca="false">R39+S39</f>
        <v>43.5864365724643</v>
      </c>
      <c r="U39" s="0" t="n">
        <f aca="false">I39-T39</f>
        <v>6.36300731024548</v>
      </c>
      <c r="V39" s="0" t="n">
        <f aca="false">POWER(U39,2)</f>
        <v>40.4878620302374</v>
      </c>
      <c r="W39" s="0" t="n">
        <f aca="false">R35+S$4*S35</f>
        <v>29.7353256799492</v>
      </c>
    </row>
    <row r="40" customFormat="false" ht="15" hidden="false" customHeight="false" outlineLevel="0" collapsed="false">
      <c r="A40" s="9" t="n">
        <v>32</v>
      </c>
      <c r="B40" s="9" t="n">
        <v>6.52</v>
      </c>
      <c r="C40" s="9" t="n">
        <v>4270</v>
      </c>
      <c r="D40" s="9" t="n">
        <v>0.56</v>
      </c>
      <c r="E40" s="9" t="n">
        <v>60.4651162790696</v>
      </c>
      <c r="F40" s="9" t="n">
        <v>6</v>
      </c>
      <c r="G40" s="9" t="n">
        <v>4090</v>
      </c>
      <c r="H40" s="9" t="n">
        <v>1.41</v>
      </c>
      <c r="I40" s="9" t="n">
        <v>52.1961788457752</v>
      </c>
      <c r="K40" s="0" t="n">
        <f aca="false">L$2*E40+(1-L$2)*(K39+L39)</f>
        <v>47.6429155104121</v>
      </c>
      <c r="L40" s="0" t="n">
        <f aca="false">L$3*(K40-K39)+(1-L$3)*L39</f>
        <v>-0.104575878217973</v>
      </c>
      <c r="M40" s="0" t="n">
        <f aca="false">K40+L40</f>
        <v>47.5383396321941</v>
      </c>
      <c r="N40" s="0" t="n">
        <f aca="false">E40-M40</f>
        <v>12.9267766468755</v>
      </c>
      <c r="O40" s="0" t="n">
        <f aca="false">POWER(N40,2)</f>
        <v>167.101554478206</v>
      </c>
      <c r="P40" s="0" t="n">
        <f aca="false">K36+L$4*L36</f>
        <v>52.7315681054542</v>
      </c>
      <c r="R40" s="0" t="n">
        <f aca="false">S$2*I40+(1-S$2)*(R39+S39)</f>
        <v>45.3083850271265</v>
      </c>
      <c r="S40" s="0" t="n">
        <f aca="false">S$3*(R40-R39)+(1-S$3)*S39</f>
        <v>0.0671728368669391</v>
      </c>
      <c r="T40" s="0" t="n">
        <f aca="false">R40+S40</f>
        <v>45.3755578639934</v>
      </c>
      <c r="U40" s="0" t="n">
        <f aca="false">I40-T40</f>
        <v>6.82062098178177</v>
      </c>
      <c r="V40" s="0" t="n">
        <f aca="false">POWER(U40,2)</f>
        <v>46.5208705771217</v>
      </c>
      <c r="W40" s="0" t="n">
        <f aca="false">R36+S$4*S36</f>
        <v>33.664741324303</v>
      </c>
    </row>
    <row r="41" customFormat="false" ht="15" hidden="false" customHeight="false" outlineLevel="0" collapsed="false">
      <c r="A41" s="9" t="n">
        <v>33</v>
      </c>
      <c r="B41" s="9" t="n">
        <v>6.6</v>
      </c>
      <c r="C41" s="9" t="n">
        <v>3890</v>
      </c>
      <c r="D41" s="9" t="n">
        <v>0.64</v>
      </c>
      <c r="E41" s="9" t="n">
        <v>61.8300153139358</v>
      </c>
      <c r="F41" s="9" t="n">
        <v>6.76</v>
      </c>
      <c r="G41" s="9" t="n">
        <v>4400</v>
      </c>
      <c r="H41" s="9" t="n">
        <v>1.97</v>
      </c>
      <c r="I41" s="9" t="n">
        <v>57.0975416336248</v>
      </c>
      <c r="K41" s="0" t="n">
        <f aca="false">L$2*E41+(1-L$2)*(K40+L40)</f>
        <v>50.3966747685425</v>
      </c>
      <c r="L41" s="0" t="n">
        <f aca="false">L$3*(K41-K40)+(1-L$3)*L40</f>
        <v>0.181257635416861</v>
      </c>
      <c r="M41" s="0" t="n">
        <f aca="false">K41+L41</f>
        <v>50.5779324039593</v>
      </c>
      <c r="N41" s="0" t="n">
        <f aca="false">E41-M41</f>
        <v>11.2520829099765</v>
      </c>
      <c r="O41" s="0" t="n">
        <f aca="false">POWER(N41,2)</f>
        <v>126.609369812985</v>
      </c>
      <c r="P41" s="0" t="n">
        <f aca="false">K37+L$4*L37</f>
        <v>37.2398514766583</v>
      </c>
      <c r="R41" s="0" t="n">
        <f aca="false">S$2*I41+(1-S$2)*(R40+S40)</f>
        <v>47.7199546179197</v>
      </c>
      <c r="S41" s="0" t="n">
        <f aca="false">S$3*(R41-R40)+(1-S$3)*S40</f>
        <v>0.301612512259567</v>
      </c>
      <c r="T41" s="0" t="n">
        <f aca="false">R41+S41</f>
        <v>48.0215671301793</v>
      </c>
      <c r="U41" s="0" t="n">
        <f aca="false">I41-T41</f>
        <v>9.07597450344554</v>
      </c>
      <c r="V41" s="0" t="n">
        <f aca="false">POWER(U41,2)</f>
        <v>82.3733131871935</v>
      </c>
      <c r="W41" s="0" t="n">
        <f aca="false">R37+S$4*S37</f>
        <v>38.5441752441301</v>
      </c>
    </row>
    <row r="42" customFormat="false" ht="13.8" hidden="false" customHeight="false" outlineLevel="0" collapsed="false">
      <c r="A42" s="9" t="n">
        <v>34</v>
      </c>
      <c r="B42" s="9" t="n">
        <v>6.79</v>
      </c>
      <c r="C42" s="9" t="n">
        <v>4390</v>
      </c>
      <c r="D42" s="9" t="n">
        <v>0.47</v>
      </c>
      <c r="E42" s="9" t="n">
        <v>58.96662</v>
      </c>
      <c r="F42" s="9" t="n">
        <v>6.98</v>
      </c>
      <c r="G42" s="9" t="n">
        <v>4900</v>
      </c>
      <c r="H42" s="9" t="n">
        <v>2.03</v>
      </c>
      <c r="I42" s="9"/>
      <c r="K42" s="0" t="n">
        <f aca="false">L$2*E42+(1-L$2)*(K41+L41)</f>
        <v>52.2556699231675</v>
      </c>
      <c r="L42" s="0" t="n">
        <f aca="false">L$3*(K42-K41)+(1-L$3)*L41</f>
        <v>0.349031387337675</v>
      </c>
      <c r="M42" s="0" t="n">
        <f aca="false">K42+L42</f>
        <v>52.6047013105051</v>
      </c>
      <c r="N42" s="0" t="n">
        <f aca="false">E42-M42</f>
        <v>6.36191868949486</v>
      </c>
      <c r="O42" s="0" t="n">
        <f aca="false">POWER(N42,2)</f>
        <v>40.4740094117441</v>
      </c>
      <c r="P42" s="0" t="n">
        <f aca="false">K38+L$4*L38</f>
        <v>40.1772851970891</v>
      </c>
      <c r="R42" s="0" t="n">
        <f aca="false">S$2*I42+(1-S$2)*(R41+S41)</f>
        <v>38.4172537041434</v>
      </c>
      <c r="S42" s="0" t="n">
        <f aca="false">S$3*(R42-R41)+(1-S$3)*S41</f>
        <v>-0.658818830344018</v>
      </c>
      <c r="T42" s="0" t="n">
        <f aca="false">R42+S42</f>
        <v>37.7584348737994</v>
      </c>
      <c r="U42" s="0" t="n">
        <f aca="false">I42-T42</f>
        <v>-37.7584348737994</v>
      </c>
      <c r="V42" s="0" t="n">
        <f aca="false">POWER(U42,2)</f>
        <v>1425.69940411895</v>
      </c>
      <c r="W42" s="0" t="n">
        <f aca="false">R38+S$4*S38</f>
        <v>41.0810756910903</v>
      </c>
    </row>
    <row r="43" customFormat="false" ht="13.8" hidden="false" customHeight="false" outlineLevel="0" collapsed="false">
      <c r="A43" s="9" t="n">
        <v>35</v>
      </c>
      <c r="B43" s="9" t="n">
        <v>7</v>
      </c>
      <c r="C43" s="9" t="n">
        <v>4520</v>
      </c>
      <c r="D43" s="9" t="n">
        <v>0.69</v>
      </c>
      <c r="E43" s="9" t="n">
        <v>57.17985</v>
      </c>
      <c r="F43" s="9" t="n">
        <v>7.12</v>
      </c>
      <c r="G43" s="9" t="n">
        <v>4510</v>
      </c>
      <c r="H43" s="9" t="n">
        <v>1.83</v>
      </c>
      <c r="I43" s="9"/>
      <c r="K43" s="0" t="n">
        <f aca="false">L$2*E43+(1-L$2)*(K42+L42)</f>
        <v>53.5197310484041</v>
      </c>
      <c r="L43" s="0" t="n">
        <f aca="false">L$3*(K43-K42)+(1-L$3)*L42</f>
        <v>0.440534361127572</v>
      </c>
      <c r="M43" s="0" t="n">
        <f aca="false">K43+L43</f>
        <v>53.9602654095317</v>
      </c>
      <c r="N43" s="0" t="n">
        <f aca="false">E43-M43</f>
        <v>3.21958459046832</v>
      </c>
      <c r="O43" s="0" t="n">
        <f aca="false">POWER(N43,2)</f>
        <v>10.365724935181</v>
      </c>
      <c r="P43" s="0" t="n">
        <f aca="false">K39+L$4*L39</f>
        <v>42.7368417285101</v>
      </c>
      <c r="R43" s="0" t="n">
        <f aca="false">S$2*I43+(1-S$2)*(R42+S42)</f>
        <v>30.2067478990395</v>
      </c>
      <c r="S43" s="0" t="n">
        <f aca="false">S$3*(R43-R42)+(1-S$3)*S42</f>
        <v>-1.41398752782001</v>
      </c>
      <c r="T43" s="0" t="n">
        <f aca="false">R43+S43</f>
        <v>28.7927603712195</v>
      </c>
      <c r="U43" s="0" t="n">
        <f aca="false">I43-T43</f>
        <v>-28.7927603712195</v>
      </c>
      <c r="V43" s="0" t="n">
        <f aca="false">POWER(U43,2)</f>
        <v>829.023049794469</v>
      </c>
      <c r="W43" s="0" t="n">
        <f aca="false">R39+S$4*S39</f>
        <v>43.1663485380672</v>
      </c>
    </row>
    <row r="44" customFormat="false" ht="13.8" hidden="false" customHeight="false" outlineLevel="0" collapsed="false">
      <c r="A44" s="9" t="n">
        <v>36</v>
      </c>
      <c r="B44" s="9" t="n">
        <v>5.98</v>
      </c>
      <c r="C44" s="9" t="n">
        <v>5350</v>
      </c>
      <c r="D44" s="9" t="n">
        <v>0</v>
      </c>
      <c r="E44" s="9" t="n">
        <v>57.79712</v>
      </c>
      <c r="F44" s="9" t="n">
        <v>6.1</v>
      </c>
      <c r="G44" s="9" t="n">
        <v>4100</v>
      </c>
      <c r="H44" s="9" t="n">
        <v>0</v>
      </c>
      <c r="I44" s="9"/>
      <c r="K44" s="0" t="n">
        <f aca="false">L$2*E44+(1-L$2)*(K43+L43)</f>
        <v>54.7276363276254</v>
      </c>
      <c r="L44" s="0" t="n">
        <f aca="false">L$3*(K44-K43)+(1-L$3)*L43</f>
        <v>0.517271452936939</v>
      </c>
      <c r="M44" s="0" t="n">
        <f aca="false">K44+L44</f>
        <v>55.2449077805623</v>
      </c>
      <c r="N44" s="0" t="n">
        <f aca="false">E44-M44</f>
        <v>2.55221221943771</v>
      </c>
      <c r="O44" s="0" t="n">
        <f aca="false">POWER(N44,2)</f>
        <v>6.51378721304714</v>
      </c>
      <c r="P44" s="0" t="n">
        <f aca="false">K40+L$4*L40</f>
        <v>47.1200361193222</v>
      </c>
      <c r="R44" s="0" t="n">
        <f aca="false">S$2*I44+(1-S$2)*(R43+S43)</f>
        <v>23.0342082969756</v>
      </c>
      <c r="S44" s="0" t="n">
        <f aca="false">S$3*(R44-R43)+(1-S$3)*S43</f>
        <v>-1.9898427352444</v>
      </c>
      <c r="T44" s="0" t="n">
        <f aca="false">R44+S44</f>
        <v>21.0443655617312</v>
      </c>
      <c r="U44" s="0" t="n">
        <f aca="false">I44-T44</f>
        <v>-21.0443655617312</v>
      </c>
      <c r="V44" s="0" t="n">
        <f aca="false">POWER(U44,2)</f>
        <v>442.865321895779</v>
      </c>
      <c r="W44" s="0" t="n">
        <f aca="false">R40+S$4*S40</f>
        <v>45.6442492114612</v>
      </c>
    </row>
    <row r="45" customFormat="false" ht="13.8" hidden="false" customHeight="false" outlineLevel="0" collapsed="false">
      <c r="A45" s="9" t="n">
        <v>37</v>
      </c>
      <c r="B45" s="9" t="n">
        <v>6.1</v>
      </c>
      <c r="C45" s="9" t="n">
        <v>5125</v>
      </c>
      <c r="D45" s="9" t="n">
        <v>0.3</v>
      </c>
      <c r="E45" s="9" t="n">
        <v>58.75377</v>
      </c>
      <c r="F45" s="9" t="n">
        <v>6.46</v>
      </c>
      <c r="G45" s="9" t="n">
        <v>3825</v>
      </c>
      <c r="H45" s="9" t="n">
        <v>0.5</v>
      </c>
      <c r="I45" s="9"/>
      <c r="K45" s="0" t="n">
        <f aca="false">L$2*E45+(1-L$2)*(K44+L44)</f>
        <v>55.9466802244498</v>
      </c>
      <c r="L45" s="0" t="n">
        <f aca="false">L$3*(K45-K44)+(1-L$3)*L44</f>
        <v>0.587448697325694</v>
      </c>
      <c r="M45" s="0" t="n">
        <f aca="false">K45+L45</f>
        <v>56.5341289217755</v>
      </c>
      <c r="N45" s="0" t="n">
        <f aca="false">E45-M45</f>
        <v>2.21964107822448</v>
      </c>
      <c r="O45" s="0" t="n">
        <f aca="false">POWER(N45,2)</f>
        <v>4.92680651614152</v>
      </c>
      <c r="P45" s="0" t="n">
        <f aca="false">K41+L$4*L41</f>
        <v>51.3029629456268</v>
      </c>
      <c r="R45" s="0" t="n">
        <f aca="false">S$2*I45+(1-S$2)*(R44+S44)</f>
        <v>16.835492449385</v>
      </c>
      <c r="S45" s="0" t="n">
        <f aca="false">S$3*(R45-R44)+(1-S$3)*S44</f>
        <v>-2.41073004647902</v>
      </c>
      <c r="T45" s="0" t="n">
        <f aca="false">R45+S45</f>
        <v>14.424762402906</v>
      </c>
      <c r="U45" s="0" t="n">
        <f aca="false">I45-T45</f>
        <v>-14.424762402906</v>
      </c>
      <c r="V45" s="0" t="n">
        <f aca="false">POWER(U45,2)</f>
        <v>208.073770380289</v>
      </c>
      <c r="W45" s="0" t="n">
        <f aca="false">R41+S$4*S41</f>
        <v>49.2280171792176</v>
      </c>
    </row>
    <row r="46" customFormat="false" ht="13.8" hidden="false" customHeight="false" outlineLevel="0" collapsed="false">
      <c r="A46" s="9" t="n">
        <v>38</v>
      </c>
      <c r="B46" s="9" t="n">
        <v>6.23</v>
      </c>
      <c r="C46" s="9" t="n">
        <v>4400</v>
      </c>
      <c r="D46" s="9" t="n">
        <v>3.2</v>
      </c>
      <c r="E46" s="9" t="n">
        <v>58.7216</v>
      </c>
      <c r="F46" s="9" t="n">
        <v>6.73</v>
      </c>
      <c r="G46" s="9" t="n">
        <v>3550</v>
      </c>
      <c r="H46" s="9" t="n">
        <v>5.1</v>
      </c>
      <c r="I46" s="9"/>
      <c r="K46" s="0" t="n">
        <f aca="false">L$2*E46+(1-L$2)*(K45+L45)</f>
        <v>56.9716231374204</v>
      </c>
      <c r="L46" s="0" t="n">
        <f aca="false">L$3*(K46-K45)+(1-L$3)*L45</f>
        <v>0.631198118890183</v>
      </c>
      <c r="M46" s="0" t="n">
        <f aca="false">K46+L46</f>
        <v>57.6028212563106</v>
      </c>
      <c r="N46" s="0" t="n">
        <f aca="false">E46-M46</f>
        <v>1.1187787436894</v>
      </c>
      <c r="O46" s="0" t="n">
        <f aca="false">POWER(N46,2)</f>
        <v>1.25166587733123</v>
      </c>
      <c r="P46" s="0" t="n">
        <f aca="false">K42+L$4*L42</f>
        <v>54.0008268598558</v>
      </c>
      <c r="R46" s="0" t="n">
        <f aca="false">S$2*I46+(1-S$2)*(R45+S45)</f>
        <v>11.5398099223248</v>
      </c>
      <c r="S46" s="0" t="n">
        <f aca="false">S$3*(R46-R45)+(1-S$3)*S45</f>
        <v>-2.69922529453714</v>
      </c>
      <c r="T46" s="0" t="n">
        <f aca="false">R46+S46</f>
        <v>8.84058462778763</v>
      </c>
      <c r="U46" s="0" t="n">
        <f aca="false">I46-T46</f>
        <v>-8.84058462778763</v>
      </c>
      <c r="V46" s="0" t="n">
        <f aca="false">POWER(U46,2)</f>
        <v>78.155936561075</v>
      </c>
      <c r="W46" s="0" t="n">
        <f aca="false">R42+S$4*S42</f>
        <v>35.1231595524233</v>
      </c>
    </row>
    <row r="47" customFormat="false" ht="13.8" hidden="false" customHeight="false" outlineLevel="0" collapsed="false">
      <c r="A47" s="9" t="n">
        <v>39</v>
      </c>
      <c r="B47" s="9" t="n">
        <v>6.43</v>
      </c>
      <c r="C47" s="9" t="n">
        <v>5125</v>
      </c>
      <c r="D47" s="9" t="n">
        <v>0.32</v>
      </c>
      <c r="E47" s="9" t="n">
        <v>58.16472</v>
      </c>
      <c r="F47" s="9" t="n">
        <v>6.92</v>
      </c>
      <c r="G47" s="9" t="n">
        <v>4475</v>
      </c>
      <c r="H47" s="9" t="n">
        <v>1.62</v>
      </c>
      <c r="I47" s="9"/>
      <c r="K47" s="0" t="n">
        <f aca="false">L$2*E47+(1-L$2)*(K46+L46)</f>
        <v>57.7152010050485</v>
      </c>
      <c r="L47" s="0" t="n">
        <f aca="false">L$3*(K47-K46)+(1-L$3)*L46</f>
        <v>0.642436093763972</v>
      </c>
      <c r="M47" s="0" t="n">
        <f aca="false">K47+L47</f>
        <v>58.3576370988125</v>
      </c>
      <c r="N47" s="0" t="n">
        <f aca="false">E47-M47</f>
        <v>-0.192917098812458</v>
      </c>
      <c r="O47" s="0" t="n">
        <f aca="false">POWER(N47,2)</f>
        <v>0.0372170070142158</v>
      </c>
      <c r="P47" s="0" t="n">
        <f aca="false">K43+L$4*L43</f>
        <v>55.722402854042</v>
      </c>
      <c r="R47" s="0" t="n">
        <f aca="false">S$2*I47+(1-S$2)*(R46+S46)</f>
        <v>7.07246770223011</v>
      </c>
      <c r="S47" s="0" t="n">
        <f aca="false">S$3*(R47-R46)+(1-S$3)*S46</f>
        <v>-2.87603698709289</v>
      </c>
      <c r="T47" s="0" t="n">
        <f aca="false">R47+S47</f>
        <v>4.19643071513721</v>
      </c>
      <c r="U47" s="0" t="n">
        <f aca="false">I47-T47</f>
        <v>-4.19643071513721</v>
      </c>
      <c r="V47" s="0" t="n">
        <f aca="false">POWER(U47,2)</f>
        <v>17.610030746947</v>
      </c>
      <c r="W47" s="0" t="n">
        <f aca="false">R43+S$4*S43</f>
        <v>23.1368102599395</v>
      </c>
    </row>
    <row r="48" customFormat="false" ht="13.8" hidden="false" customHeight="false" outlineLevel="0" collapsed="false">
      <c r="A48" s="9" t="n">
        <v>40</v>
      </c>
      <c r="B48" s="9" t="n">
        <v>6.68</v>
      </c>
      <c r="C48" s="9" t="n">
        <v>3425</v>
      </c>
      <c r="D48" s="9" t="n">
        <v>1.24</v>
      </c>
      <c r="E48" s="9" t="n">
        <v>57.88471</v>
      </c>
      <c r="F48" s="9" t="n">
        <v>6.98</v>
      </c>
      <c r="G48" s="9" t="n">
        <v>5250</v>
      </c>
      <c r="H48" s="9" t="n">
        <v>1.78</v>
      </c>
      <c r="I48" s="9"/>
      <c r="K48" s="0" t="n">
        <f aca="false">L$2*E48+(1-L$2)*(K47+L47)</f>
        <v>58.26305167905</v>
      </c>
      <c r="L48" s="0" t="n">
        <f aca="false">L$3*(K48-K47)+(1-L$3)*L47</f>
        <v>0.632977551787723</v>
      </c>
      <c r="M48" s="0" t="n">
        <f aca="false">K48+L48</f>
        <v>58.8960292308377</v>
      </c>
      <c r="N48" s="0" t="n">
        <f aca="false">E48-M48</f>
        <v>-1.0113192308377</v>
      </c>
      <c r="O48" s="0" t="n">
        <f aca="false">POWER(N48,2)</f>
        <v>1.02276658666216</v>
      </c>
      <c r="P48" s="0" t="n">
        <f aca="false">K44+L$4*L44</f>
        <v>57.3139935923101</v>
      </c>
      <c r="R48" s="0" t="n">
        <f aca="false">S$2*I48+(1-S$2)*(R47+S47)</f>
        <v>3.35714457210977</v>
      </c>
      <c r="S48" s="0" t="n">
        <f aca="false">S$3*(R48-R47)+(1-S$3)*S47</f>
        <v>-2.95996560139564</v>
      </c>
      <c r="T48" s="0" t="n">
        <f aca="false">R48+S48</f>
        <v>0.397178970714135</v>
      </c>
      <c r="U48" s="0" t="n">
        <f aca="false">I48-T48</f>
        <v>-0.397178970714135</v>
      </c>
      <c r="V48" s="0" t="n">
        <f aca="false">POWER(U48,2)</f>
        <v>0.157751134777539</v>
      </c>
      <c r="W48" s="0" t="n">
        <f aca="false">R44+S$4*S44</f>
        <v>13.0849946207536</v>
      </c>
    </row>
    <row r="49" customFormat="false" ht="13.8" hidden="false" customHeight="false" outlineLevel="0" collapsed="false">
      <c r="A49" s="9" t="n">
        <v>41</v>
      </c>
      <c r="B49" s="9" t="n">
        <v>6.8</v>
      </c>
      <c r="C49" s="9" t="n">
        <v>3275</v>
      </c>
      <c r="D49" s="9" t="n">
        <v>0.6</v>
      </c>
      <c r="E49" s="9" t="n">
        <v>57.94594</v>
      </c>
      <c r="F49" s="9" t="n">
        <v>7.06</v>
      </c>
      <c r="G49" s="9" t="n">
        <v>4225</v>
      </c>
      <c r="H49" s="9" t="n">
        <v>1.48</v>
      </c>
      <c r="I49" s="9"/>
      <c r="K49" s="0" t="n">
        <f aca="false">L$2*E49+(1-L$2)*(K48+L48)</f>
        <v>58.7060113846702</v>
      </c>
      <c r="L49" s="0" t="n">
        <f aca="false">L$3*(K49-K48)+(1-L$3)*L48</f>
        <v>0.613975767170969</v>
      </c>
      <c r="M49" s="0" t="n">
        <f aca="false">K49+L49</f>
        <v>59.3199871518411</v>
      </c>
      <c r="N49" s="0" t="n">
        <f aca="false">E49-M49</f>
        <v>-1.37404715184113</v>
      </c>
      <c r="O49" s="0" t="n">
        <f aca="false">POWER(N49,2)</f>
        <v>1.88800557548273</v>
      </c>
      <c r="P49" s="0" t="n">
        <f aca="false">K45+L$4*L45</f>
        <v>58.8839237110783</v>
      </c>
      <c r="R49" s="0" t="n">
        <f aca="false">S$2*I49+(1-S$2)*(R48+S48)</f>
        <v>0.317743176571308</v>
      </c>
      <c r="S49" s="0" t="n">
        <f aca="false">S$3*(R49-R48)+(1-S$3)*S48</f>
        <v>-2.96790918080992</v>
      </c>
      <c r="T49" s="0" t="n">
        <f aca="false">R49+S49</f>
        <v>-2.65016600423861</v>
      </c>
      <c r="U49" s="0" t="n">
        <f aca="false">I49-T49</f>
        <v>2.65016600423861</v>
      </c>
      <c r="V49" s="0" t="n">
        <f aca="false">POWER(U49,2)</f>
        <v>7.02337985002205</v>
      </c>
      <c r="W49" s="0" t="n">
        <f aca="false">R45+S$4*S45</f>
        <v>4.78184221698988</v>
      </c>
    </row>
    <row r="50" customFormat="false" ht="13.8" hidden="false" customHeight="false" outlineLevel="0" collapsed="false">
      <c r="A50" s="9" t="n">
        <v>42</v>
      </c>
      <c r="B50" s="9" t="n">
        <v>6.75</v>
      </c>
      <c r="C50" s="9" t="n">
        <v>3275</v>
      </c>
      <c r="D50" s="9" t="n">
        <v>0.64</v>
      </c>
      <c r="E50" s="9" t="n">
        <v>58.00144</v>
      </c>
      <c r="F50" s="9" t="n">
        <v>7.2</v>
      </c>
      <c r="G50" s="9" t="n">
        <v>4850</v>
      </c>
      <c r="H50" s="9" t="n">
        <v>1.92</v>
      </c>
      <c r="I50" s="9"/>
      <c r="K50" s="0" t="n">
        <f aca="false">L$2*E50+(1-L$2)*(K49+L49)</f>
        <v>59.0562777214729</v>
      </c>
      <c r="L50" s="0" t="n">
        <f aca="false">L$3*(K50-K49)+(1-L$3)*L49</f>
        <v>0.587604824134147</v>
      </c>
      <c r="M50" s="0" t="n">
        <f aca="false">K50+L50</f>
        <v>59.6438825456071</v>
      </c>
      <c r="N50" s="0" t="n">
        <f aca="false">E50-M50</f>
        <v>-1.64244254560705</v>
      </c>
      <c r="O50" s="0" t="n">
        <f aca="false">POWER(N50,2)</f>
        <v>2.69761751562018</v>
      </c>
      <c r="P50" s="0" t="n">
        <f aca="false">K46+L$4*L46</f>
        <v>60.1276137318713</v>
      </c>
      <c r="R50" s="0" t="n">
        <f aca="false">S$2*I50+(1-S$2)*(R49+S49)</f>
        <v>-2.12013280339089</v>
      </c>
      <c r="S50" s="0" t="n">
        <f aca="false">S$3*(R50-R49)+(1-S$3)*S49</f>
        <v>-2.91490586072515</v>
      </c>
      <c r="T50" s="0" t="n">
        <f aca="false">R50+S50</f>
        <v>-5.03503866411604</v>
      </c>
      <c r="U50" s="0" t="n">
        <f aca="false">I50-T50</f>
        <v>5.03503866411604</v>
      </c>
      <c r="V50" s="0" t="n">
        <f aca="false">POWER(U50,2)</f>
        <v>25.3516143491434</v>
      </c>
      <c r="W50" s="0" t="n">
        <f aca="false">R46+S$4*S46</f>
        <v>-1.95631655036093</v>
      </c>
    </row>
    <row r="51" customFormat="false" ht="15" hidden="false" customHeight="false" outlineLevel="0" collapsed="false">
      <c r="A51" s="10" t="s">
        <v>25</v>
      </c>
      <c r="B51" s="10"/>
      <c r="C51" s="10"/>
      <c r="D51" s="10"/>
      <c r="E51" s="10"/>
      <c r="F51" s="10"/>
      <c r="G51" s="10"/>
    </row>
    <row r="52" customFormat="false" ht="15" hidden="false" customHeight="false" outlineLevel="0" collapsed="false">
      <c r="J52" s="0" t="s">
        <v>26</v>
      </c>
      <c r="O52" s="0" t="n">
        <f aca="false">AVERAGE(O9:O50)</f>
        <v>279.95283650442</v>
      </c>
      <c r="V52" s="0" t="n">
        <f aca="false">AVERAGE(V9:V50)</f>
        <v>372.116562730093</v>
      </c>
    </row>
  </sheetData>
  <mergeCells count="6">
    <mergeCell ref="B1:I1"/>
    <mergeCell ref="B2:I2"/>
    <mergeCell ref="B3:I3"/>
    <mergeCell ref="B4:I4"/>
    <mergeCell ref="B6:E6"/>
    <mergeCell ref="F6:I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2019-08-02T06:25:01Z</dcterms:created>
  <dc:creator>admin</dc:creator>
  <dc:description/>
  <dc:language>en-IN</dc:language>
  <cp:lastModifiedBy/>
  <dcterms:modified xsi:type="dcterms:W3CDTF">2019-08-18T10:07:28Z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