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5563DEB-4FAE-4F55-8DA7-75EA240BAB7F}" xr6:coauthVersionLast="41" xr6:coauthVersionMax="41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definedNames>
    <definedName name="solver_adj" localSheetId="0" hidden="1">Sheet1!$C$6:$G$10,Sheet1!$N$6:$S$8,Sheet1!$Z$6:$AC$10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Sheet1!$AW$15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22" i="1" l="1"/>
  <c r="AS21" i="1"/>
  <c r="AS20" i="1"/>
  <c r="AS19" i="1"/>
  <c r="AS18" i="1"/>
  <c r="AS17" i="1"/>
  <c r="AS16" i="1"/>
  <c r="AS15" i="1"/>
  <c r="AS5" i="1"/>
  <c r="AR5" i="1"/>
  <c r="H17" i="1"/>
  <c r="H18" i="1" s="1"/>
  <c r="H19" i="1" s="1"/>
  <c r="H20" i="1" s="1"/>
  <c r="H21" i="1" s="1"/>
  <c r="H22" i="1" s="1"/>
  <c r="H16" i="1"/>
  <c r="D17" i="1"/>
  <c r="D18" i="1" s="1"/>
  <c r="D19" i="1" s="1"/>
  <c r="D20" i="1" s="1"/>
  <c r="D21" i="1" s="1"/>
  <c r="D22" i="1" s="1"/>
  <c r="G16" i="1"/>
  <c r="G17" i="1" s="1"/>
  <c r="G18" i="1" s="1"/>
  <c r="G19" i="1" s="1"/>
  <c r="G20" i="1" s="1"/>
  <c r="G21" i="1" s="1"/>
  <c r="G22" i="1" s="1"/>
  <c r="F16" i="1"/>
  <c r="F17" i="1" s="1"/>
  <c r="F18" i="1" s="1"/>
  <c r="F19" i="1" s="1"/>
  <c r="F20" i="1" s="1"/>
  <c r="F21" i="1" s="1"/>
  <c r="F22" i="1" s="1"/>
  <c r="E16" i="1"/>
  <c r="E17" i="1" s="1"/>
  <c r="E18" i="1" s="1"/>
  <c r="E19" i="1" s="1"/>
  <c r="E20" i="1" s="1"/>
  <c r="E21" i="1" s="1"/>
  <c r="E22" i="1" s="1"/>
  <c r="D16" i="1"/>
  <c r="S19" i="1" l="1"/>
  <c r="P22" i="1"/>
  <c r="Q20" i="1"/>
  <c r="O15" i="1"/>
  <c r="O18" i="1"/>
  <c r="P21" i="1"/>
  <c r="S22" i="1"/>
  <c r="O22" i="1"/>
  <c r="R19" i="1"/>
  <c r="R16" i="1"/>
  <c r="P18" i="1"/>
  <c r="O19" i="1"/>
  <c r="R20" i="1"/>
  <c r="P15" i="1"/>
  <c r="O16" i="1"/>
  <c r="S16" i="1"/>
  <c r="R17" i="1"/>
  <c r="Q18" i="1"/>
  <c r="P19" i="1"/>
  <c r="O20" i="1"/>
  <c r="S20" i="1"/>
  <c r="R21" i="1"/>
  <c r="Q22" i="1"/>
  <c r="S15" i="1"/>
  <c r="Q17" i="1"/>
  <c r="Q21" i="1"/>
  <c r="Q15" i="1"/>
  <c r="P16" i="1"/>
  <c r="O17" i="1"/>
  <c r="S17" i="1"/>
  <c r="R18" i="1"/>
  <c r="Q19" i="1"/>
  <c r="P20" i="1"/>
  <c r="O21" i="1"/>
  <c r="S21" i="1"/>
  <c r="R22" i="1"/>
  <c r="R15" i="1"/>
  <c r="Q16" i="1"/>
  <c r="P17" i="1"/>
  <c r="S18" i="1"/>
  <c r="AU5" i="1"/>
  <c r="AU15" i="1" s="1"/>
  <c r="AU16" i="1" s="1"/>
  <c r="AU17" i="1" s="1"/>
  <c r="AU18" i="1" s="1"/>
  <c r="AU19" i="1" s="1"/>
  <c r="AU20" i="1" s="1"/>
  <c r="AU21" i="1" s="1"/>
  <c r="AU22" i="1" s="1"/>
  <c r="H9" i="1"/>
  <c r="J9" i="1" s="1"/>
  <c r="K9" i="1" s="1"/>
  <c r="H8" i="1"/>
  <c r="J8" i="1" s="1"/>
  <c r="K8" i="1" s="1"/>
  <c r="H10" i="1"/>
  <c r="J10" i="1" s="1"/>
  <c r="K10" i="1" s="1"/>
  <c r="H7" i="1"/>
  <c r="J7" i="1" s="1"/>
  <c r="K7" i="1" s="1"/>
  <c r="H6" i="1"/>
  <c r="J6" i="1" s="1"/>
  <c r="K6" i="1" s="1"/>
  <c r="AA16" i="1" l="1"/>
  <c r="AA15" i="1"/>
  <c r="AA18" i="1"/>
  <c r="AB21" i="1"/>
  <c r="AA21" i="1"/>
  <c r="AC21" i="1"/>
  <c r="AC18" i="1"/>
  <c r="AB18" i="1"/>
  <c r="AA20" i="1"/>
  <c r="AB20" i="1"/>
  <c r="AC20" i="1"/>
  <c r="AA19" i="1"/>
  <c r="AC19" i="1"/>
  <c r="AB19" i="1"/>
  <c r="AC22" i="1"/>
  <c r="AB22" i="1"/>
  <c r="AA22" i="1"/>
  <c r="AB15" i="1"/>
  <c r="AB17" i="1"/>
  <c r="AA17" i="1"/>
  <c r="AC17" i="1"/>
  <c r="AB16" i="1"/>
  <c r="AC16" i="1"/>
  <c r="AC15" i="1"/>
  <c r="O5" i="1" a="1"/>
  <c r="AK17" i="1" l="1"/>
  <c r="AL17" i="1"/>
  <c r="AN17" i="1"/>
  <c r="AJ17" i="1"/>
  <c r="AM17" i="1"/>
  <c r="AM19" i="1"/>
  <c r="AJ19" i="1"/>
  <c r="AL19" i="1"/>
  <c r="AK19" i="1"/>
  <c r="AN19" i="1"/>
  <c r="AN18" i="1"/>
  <c r="AJ18" i="1"/>
  <c r="AM18" i="1"/>
  <c r="AL18" i="1"/>
  <c r="AK18" i="1"/>
  <c r="AM15" i="1"/>
  <c r="AL15" i="1"/>
  <c r="AK15" i="1"/>
  <c r="AN15" i="1"/>
  <c r="AN22" i="1"/>
  <c r="AJ22" i="1"/>
  <c r="AM22" i="1"/>
  <c r="AL22" i="1"/>
  <c r="AK22" i="1"/>
  <c r="AL20" i="1"/>
  <c r="AK20" i="1"/>
  <c r="AM20" i="1"/>
  <c r="AN20" i="1"/>
  <c r="AJ20" i="1"/>
  <c r="AK21" i="1"/>
  <c r="AL21" i="1"/>
  <c r="AN21" i="1"/>
  <c r="AJ21" i="1"/>
  <c r="AM21" i="1"/>
  <c r="AL16" i="1"/>
  <c r="AK16" i="1"/>
  <c r="AM16" i="1"/>
  <c r="AN16" i="1"/>
  <c r="AJ16" i="1"/>
  <c r="AJ15" i="1"/>
  <c r="O5" i="1"/>
  <c r="S5" i="1"/>
  <c r="P5" i="1"/>
  <c r="Q5" i="1"/>
  <c r="R5" i="1"/>
  <c r="AR15" i="1" l="1"/>
  <c r="AR18" i="1"/>
  <c r="AR17" i="1"/>
  <c r="AR19" i="1"/>
  <c r="AR16" i="1"/>
  <c r="AR21" i="1"/>
  <c r="AR20" i="1"/>
  <c r="AR22" i="1"/>
  <c r="AT17" i="1"/>
  <c r="AV17" i="1" s="1"/>
  <c r="AT16" i="1"/>
  <c r="AV16" i="1" s="1"/>
  <c r="AT22" i="1"/>
  <c r="AV22" i="1" s="1"/>
  <c r="AT19" i="1"/>
  <c r="AV19" i="1" s="1"/>
  <c r="AT20" i="1"/>
  <c r="AV20" i="1" s="1"/>
  <c r="AT21" i="1"/>
  <c r="AV21" i="1" s="1"/>
  <c r="AT18" i="1"/>
  <c r="AV18" i="1" s="1"/>
  <c r="AT15" i="1"/>
  <c r="AV15" i="1" s="1"/>
  <c r="T8" i="1"/>
  <c r="V8" i="1" s="1"/>
  <c r="W8" i="1" s="1"/>
  <c r="T7" i="1"/>
  <c r="V7" i="1" s="1"/>
  <c r="W7" i="1" s="1"/>
  <c r="T6" i="1"/>
  <c r="V6" i="1" s="1"/>
  <c r="W6" i="1" s="1"/>
  <c r="AW15" i="1" l="1"/>
  <c r="AA5" i="1" a="1"/>
  <c r="AA5" i="1" s="1"/>
  <c r="AB5" i="1" l="1"/>
  <c r="AC5" i="1"/>
  <c r="AD6" i="1" l="1"/>
  <c r="AF6" i="1" s="1"/>
  <c r="AG6" i="1" s="1"/>
  <c r="AD10" i="1"/>
  <c r="AF10" i="1" s="1"/>
  <c r="AG10" i="1" s="1"/>
  <c r="AD7" i="1"/>
  <c r="AF7" i="1" s="1"/>
  <c r="AG7" i="1" s="1"/>
  <c r="AD8" i="1"/>
  <c r="AF8" i="1" s="1"/>
  <c r="AG8" i="1" s="1"/>
  <c r="AD9" i="1"/>
  <c r="AF9" i="1" s="1"/>
  <c r="AG9" i="1" s="1"/>
  <c r="AJ5" i="1" l="1" a="1"/>
  <c r="AJ5" i="1" s="1"/>
  <c r="AM5" i="1" l="1"/>
  <c r="AK5" i="1"/>
  <c r="AN5" i="1"/>
  <c r="AL5" i="1"/>
  <c r="AT5" i="1" l="1"/>
  <c r="AV5" i="1" s="1"/>
</calcChain>
</file>

<file path=xl/sharedStrings.xml><?xml version="1.0" encoding="utf-8"?>
<sst xmlns="http://schemas.openxmlformats.org/spreadsheetml/2006/main" count="27" uniqueCount="17">
  <si>
    <t>DNN</t>
    <phoneticPr fontId="2"/>
  </si>
  <si>
    <t>活性化</t>
    <rPh sb="0" eb="3">
      <t>カッセイカ</t>
    </rPh>
    <phoneticPr fontId="2"/>
  </si>
  <si>
    <t>線形結合</t>
    <rPh sb="0" eb="2">
      <t>センケイ</t>
    </rPh>
    <rPh sb="2" eb="4">
      <t>ケツゴウ</t>
    </rPh>
    <phoneticPr fontId="2"/>
  </si>
  <si>
    <t>最終出力</t>
    <rPh sb="0" eb="2">
      <t>サイシュウ</t>
    </rPh>
    <rPh sb="2" eb="4">
      <t>シュツリョク</t>
    </rPh>
    <phoneticPr fontId="2"/>
  </si>
  <si>
    <t>省スペース手法</t>
    <rPh sb="0" eb="1">
      <t>ショウ</t>
    </rPh>
    <rPh sb="5" eb="7">
      <t>シュホウ</t>
    </rPh>
    <phoneticPr fontId="2"/>
  </si>
  <si>
    <t>目的関数</t>
    <rPh sb="0" eb="2">
      <t>モクテキ</t>
    </rPh>
    <rPh sb="2" eb="4">
      <t>カンスウ</t>
    </rPh>
    <phoneticPr fontId="2"/>
  </si>
  <si>
    <t>t</t>
    <phoneticPr fontId="2"/>
  </si>
  <si>
    <t>正則化項</t>
    <rPh sb="0" eb="2">
      <t>セイソク</t>
    </rPh>
    <rPh sb="2" eb="3">
      <t>カ</t>
    </rPh>
    <rPh sb="3" eb="4">
      <t>コウ</t>
    </rPh>
    <phoneticPr fontId="2"/>
  </si>
  <si>
    <t>モデル出力y</t>
    <rPh sb="3" eb="5">
      <t>シュツリョク</t>
    </rPh>
    <phoneticPr fontId="2"/>
  </si>
  <si>
    <t>合計</t>
    <rPh sb="0" eb="2">
      <t>ゴウケイ</t>
    </rPh>
    <phoneticPr fontId="2"/>
  </si>
  <si>
    <t>最終目的関数</t>
    <rPh sb="0" eb="2">
      <t>サイシュウ</t>
    </rPh>
    <rPh sb="2" eb="4">
      <t>モクテキ</t>
    </rPh>
    <rPh sb="4" eb="6">
      <t>カンスウ</t>
    </rPh>
    <phoneticPr fontId="2"/>
  </si>
  <si>
    <t>通常（前書）の方法</t>
    <rPh sb="0" eb="2">
      <t>ツウジョウ</t>
    </rPh>
    <rPh sb="3" eb="4">
      <t>マエ</t>
    </rPh>
    <rPh sb="4" eb="5">
      <t>ショ</t>
    </rPh>
    <rPh sb="7" eb="9">
      <t>ホウホウ</t>
    </rPh>
    <phoneticPr fontId="2"/>
  </si>
  <si>
    <t>データ出力t</t>
    <rPh sb="3" eb="5">
      <t>シュツリョク</t>
    </rPh>
    <phoneticPr fontId="2"/>
  </si>
  <si>
    <t>二乗誤差項</t>
    <rPh sb="0" eb="2">
      <t>ニジョウ</t>
    </rPh>
    <rPh sb="2" eb="4">
      <t>ゴサ</t>
    </rPh>
    <rPh sb="4" eb="5">
      <t>コウ</t>
    </rPh>
    <phoneticPr fontId="2"/>
  </si>
  <si>
    <t>レイヤー 1</t>
    <phoneticPr fontId="2"/>
  </si>
  <si>
    <t>レイヤー 2</t>
    <phoneticPr fontId="2"/>
  </si>
  <si>
    <t>レイヤー 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</si>
</sst>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;[Red]\-#,##0.000"/>
  </numFmts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color theme="5" tint="0.3999755851924192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rgb="FF00B050"/>
      <name val="Yu Gothic"/>
      <family val="2"/>
      <scheme val="minor"/>
    </font>
    <font>
      <b/>
      <sz val="11"/>
      <color rgb="FF0070C0"/>
      <name val="Yu Gothic"/>
      <family val="3"/>
      <charset val="128"/>
      <scheme val="minor"/>
    </font>
    <font>
      <sz val="11"/>
      <color rgb="FF0070C0"/>
      <name val="Yu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auto="1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176" fontId="0" fillId="4" borderId="2" xfId="1" applyNumberFormat="1" applyFont="1" applyFill="1" applyBorder="1">
      <alignment vertical="center"/>
    </xf>
    <xf numFmtId="176" fontId="0" fillId="4" borderId="3" xfId="1" applyNumberFormat="1" applyFont="1" applyFill="1" applyBorder="1">
      <alignment vertical="center"/>
    </xf>
    <xf numFmtId="176" fontId="0" fillId="4" borderId="4" xfId="1" applyNumberFormat="1" applyFont="1" applyFill="1" applyBorder="1">
      <alignment vertical="center"/>
    </xf>
    <xf numFmtId="176" fontId="4" fillId="6" borderId="2" xfId="1" applyNumberFormat="1" applyFont="1" applyFill="1" applyBorder="1">
      <alignment vertical="center"/>
    </xf>
    <xf numFmtId="176" fontId="4" fillId="6" borderId="3" xfId="1" applyNumberFormat="1" applyFont="1" applyFill="1" applyBorder="1">
      <alignment vertical="center"/>
    </xf>
    <xf numFmtId="176" fontId="4" fillId="6" borderId="4" xfId="1" applyNumberFormat="1" applyFont="1" applyFill="1" applyBorder="1">
      <alignment vertical="center"/>
    </xf>
    <xf numFmtId="176" fontId="5" fillId="0" borderId="10" xfId="1" applyNumberFormat="1" applyFont="1" applyBorder="1">
      <alignment vertical="center"/>
    </xf>
    <xf numFmtId="176" fontId="5" fillId="0" borderId="5" xfId="1" applyNumberFormat="1" applyFont="1" applyBorder="1">
      <alignment vertical="center"/>
    </xf>
    <xf numFmtId="176" fontId="5" fillId="0" borderId="0" xfId="1" applyNumberFormat="1" applyFont="1">
      <alignment vertical="center"/>
    </xf>
    <xf numFmtId="176" fontId="0" fillId="5" borderId="10" xfId="1" applyNumberFormat="1" applyFont="1" applyFill="1" applyBorder="1">
      <alignment vertical="center"/>
    </xf>
    <xf numFmtId="176" fontId="0" fillId="0" borderId="0" xfId="1" applyNumberFormat="1" applyFont="1">
      <alignment vertical="center"/>
    </xf>
    <xf numFmtId="176" fontId="0" fillId="4" borderId="13" xfId="1" applyNumberFormat="1" applyFont="1" applyFill="1" applyBorder="1">
      <alignment vertical="center"/>
    </xf>
    <xf numFmtId="176" fontId="5" fillId="0" borderId="15" xfId="1" applyNumberFormat="1" applyFont="1" applyBorder="1">
      <alignment vertical="center"/>
    </xf>
    <xf numFmtId="176" fontId="5" fillId="0" borderId="14" xfId="1" applyNumberFormat="1" applyFont="1" applyBorder="1">
      <alignment vertical="center"/>
    </xf>
    <xf numFmtId="176" fontId="0" fillId="4" borderId="10" xfId="1" applyNumberFormat="1" applyFont="1" applyFill="1" applyBorder="1">
      <alignment vertical="center"/>
    </xf>
    <xf numFmtId="176" fontId="5" fillId="0" borderId="6" xfId="1" applyNumberFormat="1" applyFont="1" applyBorder="1">
      <alignment vertical="center"/>
    </xf>
    <xf numFmtId="176" fontId="5" fillId="0" borderId="11" xfId="1" applyNumberFormat="1" applyFont="1" applyBorder="1">
      <alignment vertical="center"/>
    </xf>
    <xf numFmtId="176" fontId="0" fillId="5" borderId="11" xfId="1" applyNumberFormat="1" applyFont="1" applyFill="1" applyBorder="1">
      <alignment vertical="center"/>
    </xf>
    <xf numFmtId="176" fontId="0" fillId="4" borderId="5" xfId="1" applyNumberFormat="1" applyFont="1" applyFill="1" applyBorder="1">
      <alignment vertical="center"/>
    </xf>
    <xf numFmtId="176" fontId="0" fillId="4" borderId="11" xfId="1" applyNumberFormat="1" applyFont="1" applyFill="1" applyBorder="1">
      <alignment vertical="center"/>
    </xf>
    <xf numFmtId="176" fontId="5" fillId="0" borderId="12" xfId="1" applyNumberFormat="1" applyFont="1" applyBorder="1">
      <alignment vertical="center"/>
    </xf>
    <xf numFmtId="176" fontId="5" fillId="0" borderId="8" xfId="1" applyNumberFormat="1" applyFont="1" applyBorder="1">
      <alignment vertical="center"/>
    </xf>
    <xf numFmtId="176" fontId="5" fillId="0" borderId="9" xfId="1" applyNumberFormat="1" applyFont="1" applyBorder="1">
      <alignment vertical="center"/>
    </xf>
    <xf numFmtId="176" fontId="0" fillId="5" borderId="12" xfId="1" applyNumberFormat="1" applyFont="1" applyFill="1" applyBorder="1">
      <alignment vertical="center"/>
    </xf>
    <xf numFmtId="176" fontId="0" fillId="4" borderId="12" xfId="1" applyNumberFormat="1" applyFont="1" applyFill="1" applyBorder="1">
      <alignment vertical="center"/>
    </xf>
    <xf numFmtId="176" fontId="5" fillId="0" borderId="7" xfId="1" applyNumberFormat="1" applyFont="1" applyBorder="1">
      <alignment vertical="center"/>
    </xf>
    <xf numFmtId="176" fontId="0" fillId="4" borderId="7" xfId="1" applyNumberFormat="1" applyFont="1" applyFill="1" applyBorder="1">
      <alignment vertical="center"/>
    </xf>
    <xf numFmtId="176" fontId="0" fillId="0" borderId="2" xfId="1" applyNumberFormat="1" applyFont="1" applyBorder="1">
      <alignment vertical="center"/>
    </xf>
    <xf numFmtId="176" fontId="0" fillId="0" borderId="3" xfId="1" applyNumberFormat="1" applyFont="1" applyBorder="1">
      <alignment vertical="center"/>
    </xf>
    <xf numFmtId="176" fontId="0" fillId="0" borderId="4" xfId="1" applyNumberFormat="1" applyFont="1" applyBorder="1">
      <alignment vertical="center"/>
    </xf>
    <xf numFmtId="0" fontId="6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6" fillId="0" borderId="16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3" fillId="2" borderId="17" xfId="0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0" fontId="0" fillId="0" borderId="0" xfId="1" applyNumberFormat="1" applyFo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4" fillId="6" borderId="1" xfId="0" applyNumberFormat="1" applyFont="1" applyFill="1" applyBorder="1" applyAlignment="1">
      <alignment vertical="center"/>
    </xf>
    <xf numFmtId="176" fontId="0" fillId="0" borderId="7" xfId="0" applyNumberFormat="1" applyBorder="1" applyAlignment="1">
      <alignment vertical="center"/>
    </xf>
    <xf numFmtId="40" fontId="0" fillId="0" borderId="13" xfId="1" applyNumberFormat="1" applyFont="1" applyBorder="1">
      <alignment vertical="center"/>
    </xf>
    <xf numFmtId="40" fontId="0" fillId="0" borderId="5" xfId="1" applyNumberFormat="1" applyFont="1" applyBorder="1">
      <alignment vertical="center"/>
    </xf>
    <xf numFmtId="40" fontId="0" fillId="0" borderId="7" xfId="1" applyNumberFormat="1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0" fontId="0" fillId="0" borderId="15" xfId="1" applyNumberFormat="1" applyFont="1" applyBorder="1">
      <alignment vertical="center"/>
    </xf>
    <xf numFmtId="40" fontId="0" fillId="0" borderId="8" xfId="1" applyNumberFormat="1" applyFont="1" applyBorder="1">
      <alignment vertical="center"/>
    </xf>
    <xf numFmtId="176" fontId="0" fillId="0" borderId="5" xfId="1" applyNumberFormat="1" applyFont="1" applyBorder="1">
      <alignment vertical="center"/>
    </xf>
    <xf numFmtId="176" fontId="0" fillId="0" borderId="7" xfId="1" applyNumberFormat="1" applyFont="1" applyBorder="1">
      <alignment vertical="center"/>
    </xf>
    <xf numFmtId="176" fontId="0" fillId="0" borderId="8" xfId="1" applyNumberFormat="1" applyFont="1" applyBorder="1">
      <alignment vertical="center"/>
    </xf>
    <xf numFmtId="0" fontId="0" fillId="0" borderId="13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1" applyNumberFormat="1" applyFont="1" applyBorder="1">
      <alignment vertical="center"/>
    </xf>
    <xf numFmtId="176" fontId="4" fillId="0" borderId="11" xfId="1" applyNumberFormat="1" applyFont="1" applyBorder="1">
      <alignment vertical="center"/>
    </xf>
    <xf numFmtId="176" fontId="4" fillId="0" borderId="12" xfId="1" applyNumberFormat="1" applyFont="1" applyBorder="1">
      <alignment vertical="center"/>
    </xf>
    <xf numFmtId="176" fontId="4" fillId="0" borderId="1" xfId="0" applyNumberFormat="1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2"/>
  <sheetViews>
    <sheetView tabSelected="1" workbookViewId="0">
      <selection activeCell="F7" sqref="F7"/>
    </sheetView>
  </sheetViews>
  <sheetFormatPr defaultRowHeight="17.649999999999999"/>
  <cols>
    <col min="1" max="2" width="2.5" style="4" customWidth="1"/>
    <col min="3" max="7" width="9" style="4"/>
    <col min="8" max="8" width="11.25" style="4" customWidth="1"/>
    <col min="9" max="9" width="2.5" style="4" customWidth="1"/>
    <col min="10" max="10" width="6.5625" style="4" bestFit="1" customWidth="1"/>
    <col min="11" max="11" width="5.4375" style="4" bestFit="1" customWidth="1"/>
    <col min="12" max="13" width="9" style="4"/>
    <col min="14" max="14" width="9.0625" style="4" bestFit="1" customWidth="1"/>
    <col min="15" max="15" width="6.25" style="4" bestFit="1" customWidth="1"/>
    <col min="16" max="16" width="5.5" style="4" bestFit="1" customWidth="1"/>
    <col min="17" max="17" width="6.25" style="4" bestFit="1" customWidth="1"/>
    <col min="18" max="19" width="5.5" style="4" bestFit="1" customWidth="1"/>
    <col min="20" max="20" width="6.4375" style="4" bestFit="1" customWidth="1"/>
    <col min="21" max="21" width="2.5" style="4" customWidth="1"/>
    <col min="22" max="26" width="9" style="4"/>
    <col min="27" max="30" width="6.4375" style="4" bestFit="1" customWidth="1"/>
    <col min="31" max="35" width="9" style="4"/>
    <col min="36" max="40" width="7.5" style="4" customWidth="1"/>
    <col min="41" max="42" width="9" style="4"/>
    <col min="43" max="43" width="9" style="44"/>
    <col min="44" max="45" width="11.875" style="4" customWidth="1"/>
    <col min="46" max="46" width="10.0625" style="4" bestFit="1" customWidth="1"/>
    <col min="47" max="47" width="11.0625" style="4" customWidth="1"/>
    <col min="48" max="48" width="9" style="4"/>
    <col min="49" max="49" width="14.875" style="4" customWidth="1"/>
    <col min="50" max="16384" width="9" style="4"/>
  </cols>
  <sheetData>
    <row r="1" spans="1:49" s="3" customFormat="1" ht="20.25" thickBot="1">
      <c r="A1" s="2" t="s">
        <v>0</v>
      </c>
      <c r="AQ1" s="43"/>
    </row>
    <row r="2" spans="1:49">
      <c r="B2" s="39" t="s">
        <v>11</v>
      </c>
    </row>
    <row r="3" spans="1:49" ht="18" thickBot="1">
      <c r="C3" s="5" t="s">
        <v>14</v>
      </c>
      <c r="N3" s="5" t="s">
        <v>15</v>
      </c>
      <c r="Z3" s="5" t="s">
        <v>16</v>
      </c>
      <c r="AJ3" s="5" t="s">
        <v>3</v>
      </c>
      <c r="AR3" s="5" t="s">
        <v>5</v>
      </c>
    </row>
    <row r="4" spans="1:49" ht="18" thickBot="1">
      <c r="C4" s="5" t="s">
        <v>2</v>
      </c>
      <c r="H4" s="1" t="s">
        <v>6</v>
      </c>
      <c r="J4" s="5" t="s">
        <v>1</v>
      </c>
      <c r="N4" s="5" t="s">
        <v>2</v>
      </c>
      <c r="V4" s="5" t="s">
        <v>1</v>
      </c>
      <c r="Z4" s="5" t="s">
        <v>2</v>
      </c>
      <c r="AF4" s="5" t="s">
        <v>1</v>
      </c>
      <c r="AR4" s="61" t="s">
        <v>8</v>
      </c>
      <c r="AS4" s="62" t="s">
        <v>12</v>
      </c>
      <c r="AT4" s="69" t="s">
        <v>13</v>
      </c>
      <c r="AU4" s="63" t="s">
        <v>7</v>
      </c>
      <c r="AV4" s="70" t="s">
        <v>9</v>
      </c>
    </row>
    <row r="5" spans="1:49" ht="18" thickBot="1">
      <c r="D5" s="6">
        <v>1</v>
      </c>
      <c r="E5" s="7">
        <v>2</v>
      </c>
      <c r="F5" s="7">
        <v>3</v>
      </c>
      <c r="G5" s="8">
        <v>4</v>
      </c>
      <c r="H5" s="46">
        <v>10</v>
      </c>
      <c r="O5" s="9">
        <f t="array" ref="O5:S5">TRANSPOSE(K6:K10)</f>
        <v>0.44508577451705261</v>
      </c>
      <c r="P5" s="10">
        <v>0</v>
      </c>
      <c r="Q5" s="10">
        <v>0</v>
      </c>
      <c r="R5" s="10">
        <v>5.9342774819866886</v>
      </c>
      <c r="S5" s="11">
        <v>0</v>
      </c>
      <c r="AA5" s="9">
        <f t="array" ref="AA5:AC5">TRANSPOSE(W6:W8)</f>
        <v>0</v>
      </c>
      <c r="AB5" s="10">
        <v>4.6862555702495117</v>
      </c>
      <c r="AC5" s="11">
        <v>6.9462001410001681</v>
      </c>
      <c r="AJ5" s="12">
        <f t="array" ref="AJ5:AN5">TRANSPOSE(AG6:AG10)</f>
        <v>-2.5155011506439831</v>
      </c>
      <c r="AK5" s="13">
        <v>1.9496799596428716</v>
      </c>
      <c r="AL5" s="13">
        <v>8.2060603053782248</v>
      </c>
      <c r="AM5" s="13">
        <v>4.6675354756814311</v>
      </c>
      <c r="AN5" s="14">
        <v>-2.307559710140509</v>
      </c>
      <c r="AR5" s="56">
        <f>SUM(AJ5:AN5)</f>
        <v>10.000214879918035</v>
      </c>
      <c r="AS5" s="52">
        <f>H5</f>
        <v>10</v>
      </c>
      <c r="AT5" s="36">
        <f>(SUM(AJ5:AN5)-H5)^2</f>
        <v>4.6173379174744662E-8</v>
      </c>
      <c r="AU5" s="37">
        <f>(SUMPRODUCT(C6:G10,C6:G10)+SUMPRODUCT(N6:S8,N6:S8)+SUMPRODUCT(Z6:AC10,Z6:AC10))*0.01</f>
        <v>0.12844702730114685</v>
      </c>
      <c r="AV5" s="75">
        <f>SUM(AT5:AU5)</f>
        <v>0.12844707347452602</v>
      </c>
    </row>
    <row r="6" spans="1:49">
      <c r="C6" s="15">
        <v>0.23740296017499668</v>
      </c>
      <c r="D6" s="16">
        <v>-5.5764741108498272E-2</v>
      </c>
      <c r="E6" s="17">
        <v>-8.507708558438111E-2</v>
      </c>
      <c r="F6" s="17">
        <v>0.13809900835444658</v>
      </c>
      <c r="G6" s="17">
        <v>4.8261753889941687E-3</v>
      </c>
      <c r="H6" s="18">
        <f>SUMPRODUCT($D$5:$G$5,D6:G6)+C6</f>
        <v>0.44508577451705261</v>
      </c>
      <c r="I6" s="19"/>
      <c r="J6" s="20">
        <f>H6</f>
        <v>0.44508577451705261</v>
      </c>
      <c r="K6" s="18">
        <f>MAX(0,J6)</f>
        <v>0.44508577451705261</v>
      </c>
      <c r="N6" s="15">
        <v>-0.29079300638641875</v>
      </c>
      <c r="O6" s="21">
        <v>0.15704806929546025</v>
      </c>
      <c r="P6" s="21">
        <v>-0.10420358638137865</v>
      </c>
      <c r="Q6" s="21">
        <v>1.1587469000358978E-2</v>
      </c>
      <c r="R6" s="21">
        <v>-0.39515758279964625</v>
      </c>
      <c r="S6" s="22">
        <v>-7.3286727638504592E-2</v>
      </c>
      <c r="T6" s="18">
        <f>SUMPRODUCT($O$5:$S$5,O6:S6)+N6</f>
        <v>-2.5658678902718726</v>
      </c>
      <c r="V6" s="23">
        <f>T6</f>
        <v>-2.5658678902718726</v>
      </c>
      <c r="W6" s="18">
        <f>MAX(0,V6)</f>
        <v>0</v>
      </c>
      <c r="Z6" s="15">
        <v>-0.34858107594391502</v>
      </c>
      <c r="AA6" s="16">
        <v>8.0546210232132681E-2</v>
      </c>
      <c r="AB6" s="17">
        <v>-0.35441340138706351</v>
      </c>
      <c r="AC6" s="24">
        <v>-7.2852536351767264E-2</v>
      </c>
      <c r="AD6" s="18">
        <f>SUMPRODUCT($AA$5:$AC$5,AA6:AC6)+Z6</f>
        <v>-2.5155011506439831</v>
      </c>
      <c r="AF6" s="23">
        <f>AD6</f>
        <v>-2.5155011506439831</v>
      </c>
      <c r="AG6" s="18">
        <f>AF6</f>
        <v>-2.5155011506439831</v>
      </c>
    </row>
    <row r="7" spans="1:49">
      <c r="C7" s="25">
        <v>-0.24713842393882882</v>
      </c>
      <c r="D7" s="16">
        <v>6.7174081598179239E-2</v>
      </c>
      <c r="E7" s="17">
        <v>0.44983148220946545</v>
      </c>
      <c r="F7" s="17">
        <v>-0.46600058223105817</v>
      </c>
      <c r="G7" s="17">
        <v>-6.133223071119796E-3</v>
      </c>
      <c r="H7" s="26">
        <f t="shared" ref="H7:H10" si="0">SUMPRODUCT($D$5:$G$5,D7:G7)+C7</f>
        <v>-0.70283601689937225</v>
      </c>
      <c r="I7" s="19"/>
      <c r="J7" s="27">
        <f t="shared" ref="J7:J10" si="1">H7</f>
        <v>-0.70283601689937225</v>
      </c>
      <c r="K7" s="26">
        <f t="shared" ref="K7:K10" si="2">MAX(0,J7)</f>
        <v>0</v>
      </c>
      <c r="N7" s="25">
        <v>-0.68247215048444754</v>
      </c>
      <c r="O7" s="17">
        <v>-0.1793385484844558</v>
      </c>
      <c r="P7" s="17">
        <v>-0.14683853259687077</v>
      </c>
      <c r="Q7" s="17">
        <v>0.39215057545135185</v>
      </c>
      <c r="R7" s="17">
        <v>0.9181486329255456</v>
      </c>
      <c r="S7" s="24">
        <v>-0.39924437045319394</v>
      </c>
      <c r="T7" s="26">
        <f t="shared" ref="T7:T8" si="3">SUMPRODUCT($O$5:$S$5,O7:S7)+N7</f>
        <v>4.6862555702495117</v>
      </c>
      <c r="V7" s="28">
        <f t="shared" ref="V7:V8" si="4">T7</f>
        <v>4.6862555702495117</v>
      </c>
      <c r="W7" s="26">
        <f t="shared" ref="W7:W8" si="5">MAX(0,V7)</f>
        <v>4.6862555702495117</v>
      </c>
      <c r="Z7" s="25">
        <v>-1.1322490540255887</v>
      </c>
      <c r="AA7" s="16">
        <v>-0.11227999233008255</v>
      </c>
      <c r="AB7" s="17">
        <v>0.51051542516006987</v>
      </c>
      <c r="AC7" s="24">
        <v>9.9266252744986724E-2</v>
      </c>
      <c r="AD7" s="26">
        <f t="shared" ref="AD7:AD10" si="6">SUMPRODUCT($AA$5:$AC$5,AA7:AC7)+Z7</f>
        <v>1.9496799596428716</v>
      </c>
      <c r="AF7" s="28">
        <f t="shared" ref="AF7:AF10" si="7">AD7</f>
        <v>1.9496799596428716</v>
      </c>
      <c r="AG7" s="26">
        <f t="shared" ref="AG7:AG10" si="8">AF7</f>
        <v>1.9496799596428716</v>
      </c>
    </row>
    <row r="8" spans="1:49" ht="18" thickBot="1">
      <c r="C8" s="25">
        <v>-4.5591828316997547E-2</v>
      </c>
      <c r="D8" s="16">
        <v>-0.10901455077070417</v>
      </c>
      <c r="E8" s="17">
        <v>-0.19426902230087437</v>
      </c>
      <c r="F8" s="17">
        <v>0.12768942102662473</v>
      </c>
      <c r="G8" s="17">
        <v>-0.14870094086335534</v>
      </c>
      <c r="H8" s="26">
        <f t="shared" si="0"/>
        <v>-0.75487992406299764</v>
      </c>
      <c r="I8" s="19"/>
      <c r="J8" s="27">
        <f t="shared" si="1"/>
        <v>-0.75487992406299764</v>
      </c>
      <c r="K8" s="26">
        <f t="shared" si="2"/>
        <v>0</v>
      </c>
      <c r="N8" s="29">
        <v>-0.32135216305959463</v>
      </c>
      <c r="O8" s="30">
        <v>1.6452126872624016E-2</v>
      </c>
      <c r="P8" s="30">
        <v>-0.13256215634611523</v>
      </c>
      <c r="Q8" s="30">
        <v>-0.46153317437827479</v>
      </c>
      <c r="R8" s="30">
        <v>1.2234395372421336</v>
      </c>
      <c r="S8" s="31">
        <v>0.2337778557466933</v>
      </c>
      <c r="T8" s="32">
        <f t="shared" si="3"/>
        <v>6.9462001410001681</v>
      </c>
      <c r="V8" s="33">
        <f t="shared" si="4"/>
        <v>6.9462001410001681</v>
      </c>
      <c r="W8" s="32">
        <f t="shared" si="5"/>
        <v>6.9462001410001681</v>
      </c>
      <c r="Z8" s="25">
        <v>-0.25817283921313555</v>
      </c>
      <c r="AA8" s="16">
        <v>0.31520778297857643</v>
      </c>
      <c r="AB8" s="17">
        <v>0.38900791823367786</v>
      </c>
      <c r="AC8" s="24">
        <v>0.95609721662027503</v>
      </c>
      <c r="AD8" s="26">
        <f t="shared" si="6"/>
        <v>8.2060603053782248</v>
      </c>
      <c r="AF8" s="28">
        <f t="shared" si="7"/>
        <v>8.2060603053782248</v>
      </c>
      <c r="AG8" s="26">
        <f t="shared" si="8"/>
        <v>8.2060603053782248</v>
      </c>
    </row>
    <row r="9" spans="1:49">
      <c r="C9" s="25">
        <v>1.6535510028465254E-2</v>
      </c>
      <c r="D9" s="16">
        <v>5.4365804424355825E-2</v>
      </c>
      <c r="E9" s="17">
        <v>1.058618385587226</v>
      </c>
      <c r="F9" s="17">
        <v>0.15190689304677069</v>
      </c>
      <c r="G9" s="17">
        <v>0.82260467930477599</v>
      </c>
      <c r="H9" s="26">
        <f t="shared" si="0"/>
        <v>5.9342774819866886</v>
      </c>
      <c r="I9" s="19"/>
      <c r="J9" s="27">
        <f t="shared" si="1"/>
        <v>5.9342774819866886</v>
      </c>
      <c r="K9" s="26">
        <f t="shared" si="2"/>
        <v>5.9342774819866886</v>
      </c>
      <c r="Z9" s="25">
        <v>-0.25598350927046265</v>
      </c>
      <c r="AA9" s="16">
        <v>-0.37340603863156413</v>
      </c>
      <c r="AB9" s="17">
        <v>-0.12488099755281563</v>
      </c>
      <c r="AC9" s="24">
        <v>0.79305852747267647</v>
      </c>
      <c r="AD9" s="26">
        <f t="shared" si="6"/>
        <v>4.6675354756814311</v>
      </c>
      <c r="AF9" s="28">
        <f t="shared" si="7"/>
        <v>4.6675354756814311</v>
      </c>
      <c r="AG9" s="26">
        <f t="shared" si="8"/>
        <v>4.6675354756814311</v>
      </c>
    </row>
    <row r="10" spans="1:49" ht="18" thickBot="1">
      <c r="C10" s="29">
        <v>-0.18899510919355372</v>
      </c>
      <c r="D10" s="34">
        <v>-0.40072503695475697</v>
      </c>
      <c r="E10" s="30">
        <v>-0.34065391177982335</v>
      </c>
      <c r="F10" s="30">
        <v>0.40880673083910002</v>
      </c>
      <c r="G10" s="30">
        <v>-0.40454108526384036</v>
      </c>
      <c r="H10" s="32">
        <f t="shared" si="0"/>
        <v>-1.6627721182460189</v>
      </c>
      <c r="I10" s="19"/>
      <c r="J10" s="35">
        <f t="shared" si="1"/>
        <v>-1.6627721182460189</v>
      </c>
      <c r="K10" s="32">
        <f t="shared" si="2"/>
        <v>0</v>
      </c>
      <c r="Z10" s="29">
        <v>-1.3658516487484593</v>
      </c>
      <c r="AA10" s="34">
        <v>-0.29804805467986634</v>
      </c>
      <c r="AB10" s="30">
        <v>-2.6440706656588944E-2</v>
      </c>
      <c r="AC10" s="31">
        <v>-0.11773345655766308</v>
      </c>
      <c r="AD10" s="32">
        <f t="shared" si="6"/>
        <v>-2.307559710140509</v>
      </c>
      <c r="AF10" s="33">
        <f t="shared" si="7"/>
        <v>-2.307559710140509</v>
      </c>
      <c r="AG10" s="32">
        <f t="shared" si="8"/>
        <v>-2.307559710140509</v>
      </c>
    </row>
    <row r="12" spans="1:49" ht="18" thickBot="1"/>
    <row r="13" spans="1:49" s="40" customFormat="1" ht="18.399999999999999" thickTop="1" thickBot="1">
      <c r="B13" s="41" t="s">
        <v>4</v>
      </c>
      <c r="AQ13" s="45"/>
    </row>
    <row r="14" spans="1:49" ht="18" thickBot="1">
      <c r="H14" s="1" t="s">
        <v>6</v>
      </c>
      <c r="O14" s="42">
        <v>0</v>
      </c>
      <c r="P14" s="42">
        <v>1</v>
      </c>
      <c r="Q14" s="42">
        <v>2</v>
      </c>
      <c r="R14" s="42">
        <v>3</v>
      </c>
      <c r="S14" s="42">
        <v>4</v>
      </c>
      <c r="AA14" s="42">
        <v>0</v>
      </c>
      <c r="AB14" s="42">
        <v>1</v>
      </c>
      <c r="AC14" s="42">
        <v>2</v>
      </c>
      <c r="AJ14" s="1">
        <v>0</v>
      </c>
      <c r="AK14" s="1">
        <v>1</v>
      </c>
      <c r="AL14" s="1">
        <v>2</v>
      </c>
      <c r="AM14" s="1">
        <v>3</v>
      </c>
      <c r="AN14" s="1">
        <v>4</v>
      </c>
      <c r="AR14" s="61" t="s">
        <v>8</v>
      </c>
      <c r="AS14" s="60" t="s">
        <v>12</v>
      </c>
      <c r="AT14" s="61" t="s">
        <v>13</v>
      </c>
      <c r="AU14" s="60" t="s">
        <v>7</v>
      </c>
      <c r="AV14" s="71" t="s">
        <v>9</v>
      </c>
      <c r="AW14" s="70" t="s">
        <v>10</v>
      </c>
    </row>
    <row r="15" spans="1:49" ht="18" thickBot="1">
      <c r="D15" s="6">
        <v>1</v>
      </c>
      <c r="E15" s="7">
        <v>2</v>
      </c>
      <c r="F15" s="7">
        <v>3</v>
      </c>
      <c r="G15" s="7">
        <v>4</v>
      </c>
      <c r="H15" s="46">
        <v>10</v>
      </c>
      <c r="O15" s="36">
        <f ca="1">MAX(0, SUMPRODUCT($D15:$G15,OFFSET($D$6:$G$6,O$14,0))+OFFSET($C$6,O$14,0))</f>
        <v>0.44508577451705261</v>
      </c>
      <c r="P15" s="37">
        <f t="shared" ref="P15:S22" ca="1" si="9">MAX(0, SUMPRODUCT($D15:$G15,OFFSET($D$6:$G$6,P$14,0))+OFFSET($C$6,P$14,0))</f>
        <v>0</v>
      </c>
      <c r="Q15" s="37">
        <f t="shared" ca="1" si="9"/>
        <v>0</v>
      </c>
      <c r="R15" s="37">
        <f t="shared" ca="1" si="9"/>
        <v>5.9342774819866886</v>
      </c>
      <c r="S15" s="38">
        <f t="shared" ca="1" si="9"/>
        <v>0</v>
      </c>
      <c r="AA15" s="36">
        <f ca="1">MAX(0, SUMPRODUCT($O15:$S15,OFFSET($O$6:$S$6,AA$14,0))+OFFSET($N$6,AA$14,0))</f>
        <v>0</v>
      </c>
      <c r="AB15" s="37">
        <f t="shared" ref="AB15:AC22" ca="1" si="10">MAX(0, SUMPRODUCT($O15:$S15,OFFSET($O$6:$S$6,AB$14,0))+OFFSET($N$6,AB$14,0))</f>
        <v>4.6862555702495117</v>
      </c>
      <c r="AC15" s="38">
        <f t="shared" ca="1" si="10"/>
        <v>6.9462001410001681</v>
      </c>
      <c r="AJ15" s="36">
        <f ca="1">SUMPRODUCT($AA15:$AC15,OFFSET($AA$6:$AC$6,AJ$14,0))+OFFSET($Z$6,AJ$14,0)</f>
        <v>-2.5155011506439831</v>
      </c>
      <c r="AK15" s="37">
        <f t="shared" ref="AK15:AN22" ca="1" si="11">SUMPRODUCT($AA15:$AC15,OFFSET($AA$6:$AC$6,AK$14,0))+OFFSET($Z$6,AK$14,0)</f>
        <v>1.9496799596428716</v>
      </c>
      <c r="AL15" s="37">
        <f t="shared" ca="1" si="11"/>
        <v>8.2060603053782248</v>
      </c>
      <c r="AM15" s="37">
        <f t="shared" ca="1" si="11"/>
        <v>4.6675354756814311</v>
      </c>
      <c r="AN15" s="38">
        <f t="shared" ca="1" si="11"/>
        <v>-2.307559710140509</v>
      </c>
      <c r="AR15" s="57">
        <f t="shared" ref="AR15:AR22" ca="1" si="12">SUM(AJ15:AN15)</f>
        <v>10.000214879918035</v>
      </c>
      <c r="AS15" s="64">
        <f t="shared" ref="AS15:AS22" si="13">H15</f>
        <v>10</v>
      </c>
      <c r="AT15" s="36">
        <f ca="1">(SUM(AJ15:AN15)-H15)^2</f>
        <v>4.6173379174744662E-8</v>
      </c>
      <c r="AU15" s="37">
        <f>AU5</f>
        <v>0.12844702730114685</v>
      </c>
      <c r="AV15" s="72">
        <f ca="1">SUM(AT15:AU15)</f>
        <v>0.12844707347452602</v>
      </c>
      <c r="AW15" s="55">
        <f ca="1">SUM(AV15:AV22)</f>
        <v>1.045490504275878</v>
      </c>
    </row>
    <row r="16" spans="1:49">
      <c r="D16" s="48">
        <f>D15+1</f>
        <v>2</v>
      </c>
      <c r="E16" s="4">
        <f t="shared" ref="E16:E22" si="14">E15+1</f>
        <v>3</v>
      </c>
      <c r="F16" s="4">
        <f t="shared" ref="F16:F22" si="15">F15+1</f>
        <v>4</v>
      </c>
      <c r="G16" s="4">
        <f t="shared" ref="G16:G22" si="16">G15+1</f>
        <v>5</v>
      </c>
      <c r="H16" s="53">
        <f>H15+5</f>
        <v>15</v>
      </c>
      <c r="O16" s="48">
        <f t="shared" ref="O16:O22" ca="1" si="17">MAX(0, SUMPRODUCT($D16:$G16,OFFSET($D$6:$G$6,O$14,0))+OFFSET($C$6,O$14,0))</f>
        <v>0.44716913156761395</v>
      </c>
      <c r="P16" s="4">
        <f t="shared" ca="1" si="9"/>
        <v>0</v>
      </c>
      <c r="Q16" s="4">
        <f t="shared" ca="1" si="9"/>
        <v>0</v>
      </c>
      <c r="R16" s="4">
        <f t="shared" ca="1" si="9"/>
        <v>8.0217732443498164</v>
      </c>
      <c r="S16" s="49">
        <f t="shared" ca="1" si="9"/>
        <v>0</v>
      </c>
      <c r="AA16" s="48">
        <f ca="1">MAX(0, SUMPRODUCT($O16:$S16,OFFSET($O$6:$S$6,AA$14,0))+OFFSET($N$6,AA$14,0))</f>
        <v>0</v>
      </c>
      <c r="AB16" s="4">
        <f t="shared" ca="1" si="10"/>
        <v>6.6025133244716647</v>
      </c>
      <c r="AC16" s="49">
        <f t="shared" ca="1" si="10"/>
        <v>9.5001592661551442</v>
      </c>
      <c r="AJ16" s="48">
        <f t="shared" ref="AJ16:AJ22" ca="1" si="18">SUMPRODUCT($AA16:$AC16,OFFSET($AA$6:$AC$6,AJ$14,0))+OFFSET($Z$6,AJ$14,0)</f>
        <v>-3.3807109792584722</v>
      </c>
      <c r="AK16" s="4">
        <f t="shared" ca="1" si="11"/>
        <v>3.1814810537738736</v>
      </c>
      <c r="AL16" s="4">
        <f t="shared" ca="1" si="11"/>
        <v>11.393332956069953</v>
      </c>
      <c r="AM16" s="4">
        <f t="shared" ca="1" si="11"/>
        <v>6.4536703587866597</v>
      </c>
      <c r="AN16" s="49">
        <f t="shared" ca="1" si="11"/>
        <v>-2.6589133550097914</v>
      </c>
      <c r="AR16" s="58">
        <f t="shared" ca="1" si="12"/>
        <v>14.988860034362222</v>
      </c>
      <c r="AS16" s="47">
        <f t="shared" si="13"/>
        <v>15</v>
      </c>
      <c r="AT16" s="66">
        <f t="shared" ref="AT16:AT22" ca="1" si="19">(SUM(AJ16:AN16)-H16)^2</f>
        <v>1.2409883441086902E-4</v>
      </c>
      <c r="AU16" s="19">
        <f>AU15</f>
        <v>0.12844702730114685</v>
      </c>
      <c r="AV16" s="73">
        <f t="shared" ref="AV16:AV22" ca="1" si="20">SUM(AT16:AU16)</f>
        <v>0.12857112613555771</v>
      </c>
    </row>
    <row r="17" spans="4:48">
      <c r="D17" s="48">
        <f t="shared" ref="D17:D22" si="21">D16+1</f>
        <v>3</v>
      </c>
      <c r="E17" s="4">
        <f t="shared" si="14"/>
        <v>4</v>
      </c>
      <c r="F17" s="4">
        <f t="shared" si="15"/>
        <v>5</v>
      </c>
      <c r="G17" s="4">
        <f t="shared" si="16"/>
        <v>6</v>
      </c>
      <c r="H17" s="53">
        <f t="shared" ref="H17:H22" si="22">H16+5</f>
        <v>20</v>
      </c>
      <c r="O17" s="48">
        <f t="shared" ca="1" si="17"/>
        <v>0.44925248861817535</v>
      </c>
      <c r="P17" s="4">
        <f t="shared" ca="1" si="9"/>
        <v>0</v>
      </c>
      <c r="Q17" s="4">
        <f t="shared" ca="1" si="9"/>
        <v>0</v>
      </c>
      <c r="R17" s="4">
        <f t="shared" ca="1" si="9"/>
        <v>10.109269006712946</v>
      </c>
      <c r="S17" s="49">
        <f t="shared" ca="1" si="9"/>
        <v>0</v>
      </c>
      <c r="AA17" s="48">
        <f t="shared" ref="AA17:AA22" ca="1" si="23">MAX(0, SUMPRODUCT($O17:$S17,OFFSET($O$6:$S$6,AA$14,0))+OFFSET($N$6,AA$14,0))</f>
        <v>0</v>
      </c>
      <c r="AB17" s="4">
        <f t="shared" ca="1" si="10"/>
        <v>8.5187710786938204</v>
      </c>
      <c r="AC17" s="49">
        <f t="shared" ca="1" si="10"/>
        <v>12.054118391310125</v>
      </c>
      <c r="AJ17" s="48">
        <f t="shared" ca="1" si="18"/>
        <v>-4.2459208078729631</v>
      </c>
      <c r="AK17" s="4">
        <f t="shared" ca="1" si="11"/>
        <v>4.4132821479048783</v>
      </c>
      <c r="AL17" s="4">
        <f t="shared" ca="1" si="11"/>
        <v>14.580605606761686</v>
      </c>
      <c r="AM17" s="4">
        <f t="shared" ca="1" si="11"/>
        <v>8.2398052418918919</v>
      </c>
      <c r="AN17" s="49">
        <f t="shared" ca="1" si="11"/>
        <v>-3.0102669998790743</v>
      </c>
      <c r="AR17" s="58">
        <f t="shared" ca="1" si="12"/>
        <v>19.977505188806418</v>
      </c>
      <c r="AS17" s="47">
        <f t="shared" si="13"/>
        <v>20</v>
      </c>
      <c r="AT17" s="66">
        <f t="shared" ca="1" si="19"/>
        <v>5.0601653063488648E-4</v>
      </c>
      <c r="AU17" s="19">
        <f t="shared" ref="AU17:AU22" si="24">AU16</f>
        <v>0.12844702730114685</v>
      </c>
      <c r="AV17" s="73">
        <f t="shared" ca="1" si="20"/>
        <v>0.12895304383178174</v>
      </c>
    </row>
    <row r="18" spans="4:48">
      <c r="D18" s="48">
        <f t="shared" si="21"/>
        <v>4</v>
      </c>
      <c r="E18" s="4">
        <f t="shared" si="14"/>
        <v>5</v>
      </c>
      <c r="F18" s="4">
        <f t="shared" si="15"/>
        <v>6</v>
      </c>
      <c r="G18" s="4">
        <f t="shared" si="16"/>
        <v>7</v>
      </c>
      <c r="H18" s="53">
        <f t="shared" si="22"/>
        <v>25</v>
      </c>
      <c r="O18" s="48">
        <f ca="1">MAX(0, SUMPRODUCT($D18:$G18,OFFSET($D$6:$G$6,O$14,0))+OFFSET($C$6,O$14,0))</f>
        <v>0.45133584566873669</v>
      </c>
      <c r="P18" s="4">
        <f t="shared" ca="1" si="9"/>
        <v>0</v>
      </c>
      <c r="Q18" s="4">
        <f t="shared" ca="1" si="9"/>
        <v>0</v>
      </c>
      <c r="R18" s="4">
        <f t="shared" ca="1" si="9"/>
        <v>12.196764769076074</v>
      </c>
      <c r="S18" s="49">
        <f t="shared" ca="1" si="9"/>
        <v>0</v>
      </c>
      <c r="AA18" s="48">
        <f ca="1">MAX(0, SUMPRODUCT($O18:$S18,OFFSET($O$6:$S$6,AA$14,0))+OFFSET($N$6,AA$14,0))</f>
        <v>0</v>
      </c>
      <c r="AB18" s="4">
        <f t="shared" ca="1" si="10"/>
        <v>10.435028832915973</v>
      </c>
      <c r="AC18" s="49">
        <f t="shared" ca="1" si="10"/>
        <v>14.6080775164651</v>
      </c>
      <c r="AJ18" s="48">
        <f t="shared" ca="1" si="18"/>
        <v>-5.1111306364874531</v>
      </c>
      <c r="AK18" s="4">
        <f t="shared" ca="1" si="11"/>
        <v>5.645083242035879</v>
      </c>
      <c r="AL18" s="4">
        <f t="shared" ca="1" si="11"/>
        <v>17.767878257453415</v>
      </c>
      <c r="AM18" s="4">
        <f t="shared" ca="1" si="11"/>
        <v>10.025940124997122</v>
      </c>
      <c r="AN18" s="49">
        <f t="shared" ca="1" si="11"/>
        <v>-3.3616206447483572</v>
      </c>
      <c r="AR18" s="58">
        <f t="shared" ca="1" si="12"/>
        <v>24.966150343250604</v>
      </c>
      <c r="AS18" s="47">
        <f t="shared" si="13"/>
        <v>25</v>
      </c>
      <c r="AT18" s="66">
        <f t="shared" ca="1" si="19"/>
        <v>1.1457992620519449E-3</v>
      </c>
      <c r="AU18" s="19">
        <f t="shared" si="24"/>
        <v>0.12844702730114685</v>
      </c>
      <c r="AV18" s="73">
        <f t="shared" ca="1" si="20"/>
        <v>0.12959282656319879</v>
      </c>
    </row>
    <row r="19" spans="4:48">
      <c r="D19" s="48">
        <f t="shared" si="21"/>
        <v>5</v>
      </c>
      <c r="E19" s="4">
        <f t="shared" si="14"/>
        <v>6</v>
      </c>
      <c r="F19" s="4">
        <f t="shared" si="15"/>
        <v>7</v>
      </c>
      <c r="G19" s="4">
        <f t="shared" si="16"/>
        <v>8</v>
      </c>
      <c r="H19" s="53">
        <f t="shared" si="22"/>
        <v>30</v>
      </c>
      <c r="O19" s="48">
        <f t="shared" ca="1" si="17"/>
        <v>0.45341920271929803</v>
      </c>
      <c r="P19" s="4">
        <f t="shared" ca="1" si="9"/>
        <v>0</v>
      </c>
      <c r="Q19" s="4">
        <f t="shared" ca="1" si="9"/>
        <v>0</v>
      </c>
      <c r="R19" s="4">
        <f t="shared" ca="1" si="9"/>
        <v>14.284260531439202</v>
      </c>
      <c r="S19" s="49">
        <f t="shared" ca="1" si="9"/>
        <v>0</v>
      </c>
      <c r="AA19" s="48">
        <f t="shared" ca="1" si="23"/>
        <v>0</v>
      </c>
      <c r="AB19" s="4">
        <f t="shared" ca="1" si="10"/>
        <v>12.351286587138125</v>
      </c>
      <c r="AC19" s="49">
        <f t="shared" ca="1" si="10"/>
        <v>17.16203664162008</v>
      </c>
      <c r="AJ19" s="48">
        <f t="shared" ca="1" si="18"/>
        <v>-5.9763404651019414</v>
      </c>
      <c r="AK19" s="4">
        <f t="shared" ca="1" si="11"/>
        <v>6.8768843361668814</v>
      </c>
      <c r="AL19" s="4">
        <f t="shared" ca="1" si="11"/>
        <v>20.955150908145146</v>
      </c>
      <c r="AM19" s="4">
        <f t="shared" ca="1" si="11"/>
        <v>11.812075008102356</v>
      </c>
      <c r="AN19" s="49">
        <f t="shared" ca="1" si="11"/>
        <v>-3.7129742896176401</v>
      </c>
      <c r="AR19" s="58">
        <f t="shared" ca="1" si="12"/>
        <v>29.954795497694803</v>
      </c>
      <c r="AS19" s="47">
        <f t="shared" si="13"/>
        <v>30</v>
      </c>
      <c r="AT19" s="66">
        <f t="shared" ca="1" si="19"/>
        <v>2.0434470286605222E-3</v>
      </c>
      <c r="AU19" s="19">
        <f t="shared" si="24"/>
        <v>0.12844702730114685</v>
      </c>
      <c r="AV19" s="73">
        <f t="shared" ca="1" si="20"/>
        <v>0.13049047432980737</v>
      </c>
    </row>
    <row r="20" spans="4:48">
      <c r="D20" s="48">
        <f t="shared" si="21"/>
        <v>6</v>
      </c>
      <c r="E20" s="4">
        <f t="shared" si="14"/>
        <v>7</v>
      </c>
      <c r="F20" s="4">
        <f t="shared" si="15"/>
        <v>8</v>
      </c>
      <c r="G20" s="4">
        <f t="shared" si="16"/>
        <v>9</v>
      </c>
      <c r="H20" s="53">
        <f t="shared" si="22"/>
        <v>35</v>
      </c>
      <c r="O20" s="48">
        <f t="shared" ca="1" si="17"/>
        <v>0.45550255976985943</v>
      </c>
      <c r="P20" s="4">
        <f t="shared" ca="1" si="9"/>
        <v>0</v>
      </c>
      <c r="Q20" s="4">
        <f t="shared" ca="1" si="9"/>
        <v>0</v>
      </c>
      <c r="R20" s="4">
        <f t="shared" ca="1" si="9"/>
        <v>16.371756293802331</v>
      </c>
      <c r="S20" s="49">
        <f t="shared" ca="1" si="9"/>
        <v>0</v>
      </c>
      <c r="AA20" s="48">
        <f t="shared" ca="1" si="23"/>
        <v>0</v>
      </c>
      <c r="AB20" s="4">
        <f t="shared" ca="1" si="10"/>
        <v>14.26754434136028</v>
      </c>
      <c r="AC20" s="49">
        <f t="shared" ca="1" si="10"/>
        <v>19.715995766775055</v>
      </c>
      <c r="AJ20" s="48">
        <f t="shared" ca="1" si="18"/>
        <v>-6.8415502937164323</v>
      </c>
      <c r="AK20" s="4">
        <f t="shared" ca="1" si="11"/>
        <v>8.1086854302978839</v>
      </c>
      <c r="AL20" s="4">
        <f t="shared" ca="1" si="11"/>
        <v>24.142423558836875</v>
      </c>
      <c r="AM20" s="4">
        <f t="shared" ca="1" si="11"/>
        <v>13.598209891207583</v>
      </c>
      <c r="AN20" s="49">
        <f t="shared" ca="1" si="11"/>
        <v>-4.0643279344869221</v>
      </c>
      <c r="AR20" s="58">
        <f t="shared" ca="1" si="12"/>
        <v>34.943440652138989</v>
      </c>
      <c r="AS20" s="47">
        <f t="shared" si="13"/>
        <v>35</v>
      </c>
      <c r="AT20" s="66">
        <f t="shared" ca="1" si="19"/>
        <v>3.1989598304628646E-3</v>
      </c>
      <c r="AU20" s="19">
        <f t="shared" si="24"/>
        <v>0.12844702730114685</v>
      </c>
      <c r="AV20" s="73">
        <f t="shared" ca="1" si="20"/>
        <v>0.13164598713160972</v>
      </c>
    </row>
    <row r="21" spans="4:48">
      <c r="D21" s="48">
        <f t="shared" si="21"/>
        <v>7</v>
      </c>
      <c r="E21" s="4">
        <f t="shared" si="14"/>
        <v>8</v>
      </c>
      <c r="F21" s="4">
        <f t="shared" si="15"/>
        <v>9</v>
      </c>
      <c r="G21" s="4">
        <f t="shared" si="16"/>
        <v>10</v>
      </c>
      <c r="H21" s="53">
        <f t="shared" si="22"/>
        <v>40</v>
      </c>
      <c r="O21" s="48">
        <f t="shared" ca="1" si="17"/>
        <v>0.45758591682042077</v>
      </c>
      <c r="P21" s="4">
        <f t="shared" ca="1" si="9"/>
        <v>0</v>
      </c>
      <c r="Q21" s="4">
        <f t="shared" ca="1" si="9"/>
        <v>0</v>
      </c>
      <c r="R21" s="4">
        <f t="shared" ca="1" si="9"/>
        <v>18.459252056165457</v>
      </c>
      <c r="S21" s="49">
        <f t="shared" ca="1" si="9"/>
        <v>0</v>
      </c>
      <c r="AA21" s="48">
        <f t="shared" ca="1" si="23"/>
        <v>0</v>
      </c>
      <c r="AB21" s="4">
        <f t="shared" ca="1" si="10"/>
        <v>16.183802095582433</v>
      </c>
      <c r="AC21" s="49">
        <f t="shared" ca="1" si="10"/>
        <v>22.269954891930031</v>
      </c>
      <c r="AJ21" s="48">
        <f t="shared" ca="1" si="18"/>
        <v>-7.7067601223309214</v>
      </c>
      <c r="AK21" s="4">
        <f t="shared" ca="1" si="11"/>
        <v>9.3404865244288864</v>
      </c>
      <c r="AL21" s="4">
        <f t="shared" ca="1" si="11"/>
        <v>27.329696209528603</v>
      </c>
      <c r="AM21" s="4">
        <f t="shared" ca="1" si="11"/>
        <v>15.384344774312812</v>
      </c>
      <c r="AN21" s="49">
        <f t="shared" ca="1" si="11"/>
        <v>-4.415681579356205</v>
      </c>
      <c r="AR21" s="58">
        <f t="shared" ca="1" si="12"/>
        <v>39.932085806583174</v>
      </c>
      <c r="AS21" s="47">
        <f t="shared" si="13"/>
        <v>40</v>
      </c>
      <c r="AT21" s="66">
        <f t="shared" ca="1" si="19"/>
        <v>4.6123376674580109E-3</v>
      </c>
      <c r="AU21" s="19">
        <f t="shared" si="24"/>
        <v>0.12844702730114685</v>
      </c>
      <c r="AV21" s="73">
        <f t="shared" ca="1" si="20"/>
        <v>0.13305936496860485</v>
      </c>
    </row>
    <row r="22" spans="4:48" ht="18" thickBot="1">
      <c r="D22" s="50">
        <f t="shared" si="21"/>
        <v>8</v>
      </c>
      <c r="E22" s="51">
        <f t="shared" si="14"/>
        <v>9</v>
      </c>
      <c r="F22" s="51">
        <f t="shared" si="15"/>
        <v>10</v>
      </c>
      <c r="G22" s="51">
        <f t="shared" si="16"/>
        <v>11</v>
      </c>
      <c r="H22" s="54">
        <f t="shared" si="22"/>
        <v>45</v>
      </c>
      <c r="O22" s="50">
        <f t="shared" ca="1" si="17"/>
        <v>0.45966927387098211</v>
      </c>
      <c r="P22" s="51">
        <f t="shared" ca="1" si="9"/>
        <v>0</v>
      </c>
      <c r="Q22" s="51">
        <f t="shared" ca="1" si="9"/>
        <v>0</v>
      </c>
      <c r="R22" s="51">
        <f t="shared" ca="1" si="9"/>
        <v>20.546747818528587</v>
      </c>
      <c r="S22" s="52">
        <f t="shared" ca="1" si="9"/>
        <v>0</v>
      </c>
      <c r="AA22" s="50">
        <f t="shared" ca="1" si="23"/>
        <v>0</v>
      </c>
      <c r="AB22" s="51">
        <f t="shared" ca="1" si="10"/>
        <v>18.100059849804587</v>
      </c>
      <c r="AC22" s="52">
        <f t="shared" ca="1" si="10"/>
        <v>24.823914017085013</v>
      </c>
      <c r="AJ22" s="50">
        <f t="shared" ca="1" si="18"/>
        <v>-8.5719699509454124</v>
      </c>
      <c r="AK22" s="51">
        <f t="shared" ca="1" si="11"/>
        <v>10.572287618559891</v>
      </c>
      <c r="AL22" s="51">
        <f t="shared" ca="1" si="11"/>
        <v>30.516968860220334</v>
      </c>
      <c r="AM22" s="51">
        <f t="shared" ca="1" si="11"/>
        <v>17.170479657418046</v>
      </c>
      <c r="AN22" s="52">
        <f t="shared" ca="1" si="11"/>
        <v>-4.7670352242254879</v>
      </c>
      <c r="AR22" s="59">
        <f t="shared" ca="1" si="12"/>
        <v>44.920730961027367</v>
      </c>
      <c r="AS22" s="65">
        <f t="shared" si="13"/>
        <v>45</v>
      </c>
      <c r="AT22" s="67">
        <f t="shared" ca="1" si="19"/>
        <v>6.2835805396448336E-3</v>
      </c>
      <c r="AU22" s="68">
        <f t="shared" si="24"/>
        <v>0.12844702730114685</v>
      </c>
      <c r="AV22" s="74">
        <f t="shared" ca="1" si="20"/>
        <v>0.13473060784079169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2019-03-20T11:00:52Z</dcterms:modified>
</cp:coreProperties>
</file>