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paper/"/>
    </mc:Choice>
  </mc:AlternateContent>
  <xr:revisionPtr revIDLastSave="0" documentId="13_ncr:1_{0556BED6-7C2E-4B4E-888E-6125F312E046}" xr6:coauthVersionLast="47" xr6:coauthVersionMax="47" xr10:uidLastSave="{00000000-0000-0000-0000-000000000000}"/>
  <bookViews>
    <workbookView xWindow="12480" yWindow="1020" windowWidth="25760" windowHeight="22540" activeTab="1" xr2:uid="{BA85C7D5-2029-644D-A8F8-1E8B53D5642B}"/>
  </bookViews>
  <sheets>
    <sheet name="ResultsOLD" sheetId="7" r:id="rId1"/>
    <sheet name="Results" sheetId="1" r:id="rId2"/>
    <sheet name="Benchmarks2" sheetId="6" r:id="rId3"/>
  </sheets>
  <definedNames>
    <definedName name="_xlnm._FilterDatabase" localSheetId="1" hidden="1">Results!$B$2:$G$18</definedName>
    <definedName name="_xlnm._FilterDatabase" localSheetId="0" hidden="1">ResultsOLD!$B$2:$G$18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35" i="1"/>
  <c r="C33" i="1"/>
  <c r="E33" i="1"/>
  <c r="E35" i="1"/>
  <c r="G35" i="1"/>
  <c r="G33" i="1"/>
  <c r="G30" i="1"/>
  <c r="D30" i="1"/>
  <c r="C30" i="1"/>
  <c r="E24" i="1"/>
  <c r="D24" i="1"/>
  <c r="C24" i="1"/>
  <c r="D23" i="1"/>
  <c r="E23" i="1"/>
  <c r="C23" i="1"/>
  <c r="F38" i="1"/>
  <c r="L17" i="1" s="1"/>
  <c r="L8" i="1"/>
  <c r="G36" i="7"/>
  <c r="H36" i="7" s="1"/>
  <c r="F36" i="7"/>
  <c r="E36" i="7"/>
  <c r="D36" i="7"/>
  <c r="C36" i="7"/>
  <c r="B36" i="7"/>
  <c r="G35" i="7"/>
  <c r="F35" i="7"/>
  <c r="H35" i="7" s="1"/>
  <c r="E35" i="7"/>
  <c r="D35" i="7"/>
  <c r="C35" i="7"/>
  <c r="B35" i="7"/>
  <c r="G34" i="7"/>
  <c r="F34" i="7"/>
  <c r="E34" i="7"/>
  <c r="H34" i="7" s="1"/>
  <c r="D34" i="7"/>
  <c r="C34" i="7"/>
  <c r="B34" i="7"/>
  <c r="G33" i="7"/>
  <c r="F33" i="7"/>
  <c r="E33" i="7"/>
  <c r="D33" i="7"/>
  <c r="H33" i="7" s="1"/>
  <c r="C33" i="7"/>
  <c r="B33" i="7"/>
  <c r="G32" i="7"/>
  <c r="F32" i="7"/>
  <c r="E32" i="7"/>
  <c r="D32" i="7"/>
  <c r="C32" i="7"/>
  <c r="H32" i="7" s="1"/>
  <c r="B32" i="7"/>
  <c r="G31" i="7"/>
  <c r="F31" i="7"/>
  <c r="E31" i="7"/>
  <c r="D31" i="7"/>
  <c r="C31" i="7"/>
  <c r="H31" i="7" s="1"/>
  <c r="B31" i="7"/>
  <c r="G30" i="7"/>
  <c r="F30" i="7"/>
  <c r="E30" i="7"/>
  <c r="D30" i="7"/>
  <c r="C30" i="7"/>
  <c r="H30" i="7" s="1"/>
  <c r="B30" i="7"/>
  <c r="H29" i="7"/>
  <c r="G29" i="7"/>
  <c r="F29" i="7"/>
  <c r="E29" i="7"/>
  <c r="D29" i="7"/>
  <c r="C29" i="7"/>
  <c r="B29" i="7"/>
  <c r="G28" i="7"/>
  <c r="H28" i="7" s="1"/>
  <c r="F28" i="7"/>
  <c r="E28" i="7"/>
  <c r="D28" i="7"/>
  <c r="C28" i="7"/>
  <c r="B28" i="7"/>
  <c r="G27" i="7"/>
  <c r="F27" i="7"/>
  <c r="H27" i="7" s="1"/>
  <c r="E27" i="7"/>
  <c r="D27" i="7"/>
  <c r="C27" i="7"/>
  <c r="B27" i="7"/>
  <c r="G26" i="7"/>
  <c r="F26" i="7"/>
  <c r="E26" i="7"/>
  <c r="H26" i="7" s="1"/>
  <c r="D26" i="7"/>
  <c r="C26" i="7"/>
  <c r="B26" i="7"/>
  <c r="G25" i="7"/>
  <c r="F25" i="7"/>
  <c r="E25" i="7"/>
  <c r="D25" i="7"/>
  <c r="H25" i="7" s="1"/>
  <c r="C25" i="7"/>
  <c r="B25" i="7"/>
  <c r="G24" i="7"/>
  <c r="F24" i="7"/>
  <c r="E24" i="7"/>
  <c r="D24" i="7"/>
  <c r="C24" i="7"/>
  <c r="H24" i="7" s="1"/>
  <c r="B24" i="7"/>
  <c r="G23" i="7"/>
  <c r="F23" i="7"/>
  <c r="E23" i="7"/>
  <c r="D23" i="7"/>
  <c r="C23" i="7"/>
  <c r="H23" i="7" s="1"/>
  <c r="B23" i="7"/>
  <c r="G46" i="7" s="1"/>
  <c r="G22" i="7"/>
  <c r="F22" i="7"/>
  <c r="E22" i="7"/>
  <c r="D22" i="7"/>
  <c r="C22" i="7"/>
  <c r="H22" i="7" s="1"/>
  <c r="B22" i="7"/>
  <c r="D44" i="7" s="1"/>
  <c r="H21" i="7"/>
  <c r="G21" i="7"/>
  <c r="F21" i="7"/>
  <c r="E21" i="7"/>
  <c r="D21" i="7"/>
  <c r="C21" i="7"/>
  <c r="B21" i="7"/>
  <c r="F46" i="7" s="1"/>
  <c r="L7" i="7"/>
  <c r="L6" i="7"/>
  <c r="L5" i="7"/>
  <c r="L4" i="7"/>
  <c r="L3" i="7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4" i="1"/>
  <c r="L3" i="1"/>
  <c r="B31" i="6"/>
  <c r="L6" i="1"/>
  <c r="L4" i="1"/>
  <c r="L5" i="1"/>
  <c r="L7" i="1"/>
  <c r="C63" i="1" l="1"/>
  <c r="D38" i="1"/>
  <c r="L15" i="1" s="1"/>
  <c r="E38" i="1"/>
  <c r="L16" i="1" s="1"/>
  <c r="G38" i="1"/>
  <c r="L18" i="1" s="1"/>
  <c r="C38" i="1"/>
  <c r="L14" i="1" s="1"/>
  <c r="L9" i="1"/>
  <c r="M8" i="1" s="1"/>
  <c r="H53" i="1"/>
  <c r="H50" i="1"/>
  <c r="H44" i="1"/>
  <c r="H52" i="1"/>
  <c r="H58" i="1"/>
  <c r="H56" i="1"/>
  <c r="H48" i="1"/>
  <c r="H54" i="1"/>
  <c r="H46" i="1"/>
  <c r="M7" i="7"/>
  <c r="M4" i="7"/>
  <c r="M5" i="7"/>
  <c r="M6" i="7"/>
  <c r="G45" i="7"/>
  <c r="C39" i="7"/>
  <c r="E40" i="7"/>
  <c r="G41" i="7"/>
  <c r="C43" i="7"/>
  <c r="E44" i="7"/>
  <c r="D39" i="7"/>
  <c r="F40" i="7"/>
  <c r="D43" i="7"/>
  <c r="F44" i="7"/>
  <c r="C46" i="7"/>
  <c r="H46" i="7" s="1"/>
  <c r="L8" i="7"/>
  <c r="M3" i="7" s="1"/>
  <c r="M8" i="7" s="1"/>
  <c r="E45" i="7"/>
  <c r="D40" i="7"/>
  <c r="G40" i="7"/>
  <c r="C42" i="7"/>
  <c r="G44" i="7"/>
  <c r="F39" i="7"/>
  <c r="F47" i="7" s="1"/>
  <c r="D42" i="7"/>
  <c r="F43" i="7"/>
  <c r="D46" i="7"/>
  <c r="E41" i="7"/>
  <c r="C44" i="7"/>
  <c r="F41" i="7"/>
  <c r="F45" i="7"/>
  <c r="E39" i="7"/>
  <c r="E47" i="7" s="1"/>
  <c r="E43" i="7"/>
  <c r="G39" i="7"/>
  <c r="C41" i="7"/>
  <c r="E42" i="7"/>
  <c r="G43" i="7"/>
  <c r="C45" i="7"/>
  <c r="E46" i="7"/>
  <c r="C40" i="7"/>
  <c r="G42" i="7"/>
  <c r="D41" i="7"/>
  <c r="F42" i="7"/>
  <c r="D45" i="7"/>
  <c r="H59" i="1"/>
  <c r="H49" i="1"/>
  <c r="H57" i="1"/>
  <c r="H47" i="1"/>
  <c r="H51" i="1"/>
  <c r="H55" i="1"/>
  <c r="H45" i="1"/>
  <c r="G65" i="1"/>
  <c r="C68" i="1"/>
  <c r="C65" i="1"/>
  <c r="G66" i="1"/>
  <c r="D65" i="1"/>
  <c r="F66" i="1"/>
  <c r="E70" i="1"/>
  <c r="G68" i="1"/>
  <c r="G64" i="1"/>
  <c r="D68" i="1"/>
  <c r="E66" i="1"/>
  <c r="F68" i="1"/>
  <c r="F64" i="1"/>
  <c r="G70" i="1"/>
  <c r="D66" i="1"/>
  <c r="D69" i="1"/>
  <c r="E69" i="1"/>
  <c r="E68" i="1"/>
  <c r="E64" i="1"/>
  <c r="F70" i="1"/>
  <c r="G67" i="1"/>
  <c r="E67" i="1"/>
  <c r="D64" i="1"/>
  <c r="C70" i="1"/>
  <c r="D70" i="1"/>
  <c r="F67" i="1"/>
  <c r="C64" i="1"/>
  <c r="G63" i="1"/>
  <c r="C69" i="1"/>
  <c r="D67" i="1"/>
  <c r="F65" i="1"/>
  <c r="D63" i="1"/>
  <c r="E65" i="1"/>
  <c r="F63" i="1"/>
  <c r="C67" i="1"/>
  <c r="G69" i="1"/>
  <c r="C66" i="1"/>
  <c r="F69" i="1"/>
  <c r="E63" i="1"/>
  <c r="H38" i="1" l="1"/>
  <c r="D39" i="1" s="1"/>
  <c r="M16" i="1"/>
  <c r="M18" i="1"/>
  <c r="L19" i="1"/>
  <c r="M17" i="1"/>
  <c r="M14" i="1"/>
  <c r="M15" i="1"/>
  <c r="F39" i="1"/>
  <c r="G39" i="1"/>
  <c r="E39" i="1"/>
  <c r="C39" i="1"/>
  <c r="H42" i="7"/>
  <c r="H44" i="7"/>
  <c r="H45" i="7"/>
  <c r="D47" i="7"/>
  <c r="H41" i="7"/>
  <c r="H43" i="7"/>
  <c r="H40" i="7"/>
  <c r="H39" i="7"/>
  <c r="H47" i="7" s="1"/>
  <c r="C47" i="7"/>
  <c r="G47" i="7"/>
  <c r="H63" i="1"/>
  <c r="H64" i="1"/>
  <c r="E71" i="1"/>
  <c r="D71" i="1"/>
  <c r="F71" i="1"/>
  <c r="H70" i="1"/>
  <c r="G71" i="1"/>
  <c r="C71" i="1"/>
  <c r="H65" i="1"/>
  <c r="H66" i="1"/>
  <c r="H69" i="1"/>
  <c r="H67" i="1"/>
  <c r="H68" i="1"/>
  <c r="M4" i="1"/>
  <c r="M6" i="1"/>
  <c r="M7" i="1"/>
  <c r="M5" i="1"/>
  <c r="M3" i="1"/>
  <c r="M19" i="1" l="1"/>
  <c r="H39" i="1"/>
  <c r="M9" i="1"/>
  <c r="H71" i="1"/>
</calcChain>
</file>

<file path=xl/sharedStrings.xml><?xml version="1.0" encoding="utf-8"?>
<sst xmlns="http://schemas.openxmlformats.org/spreadsheetml/2006/main" count="434" uniqueCount="86">
  <si>
    <t>claude-3.7-sonnet-think</t>
  </si>
  <si>
    <t>claude-3.7-sonnet</t>
  </si>
  <si>
    <t>deepseek-r1</t>
  </si>
  <si>
    <t>deepseek-v3</t>
  </si>
  <si>
    <t>gemini-2-flash</t>
  </si>
  <si>
    <t>gemini-2-pro-exp</t>
  </si>
  <si>
    <t>gemini-2.5-pro-exp</t>
  </si>
  <si>
    <t>gpt-4.5-preview</t>
  </si>
  <si>
    <t>grok2</t>
  </si>
  <si>
    <t>pa</t>
  </si>
  <si>
    <t>grok3-think</t>
  </si>
  <si>
    <t>grok3</t>
  </si>
  <si>
    <t>llama-3.3-70B-Instruct</t>
  </si>
  <si>
    <t>o3-mini-high</t>
  </si>
  <si>
    <t>o3-mini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</si>
  <si>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</si>
  <si>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</si>
  <si>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</si>
  <si>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</si>
  <si>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</si>
  <si>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</si>
  <si>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</si>
  <si>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</si>
  <si>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</si>
  <si>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nm</t>
  </si>
  <si>
    <t>ot</t>
  </si>
  <si>
    <t>ph</t>
  </si>
  <si>
    <t xml:space="preserve">analytic idealism </t>
  </si>
  <si>
    <t>Anthropic</t>
  </si>
  <si>
    <t>DeepSeek</t>
  </si>
  <si>
    <t>Google</t>
  </si>
  <si>
    <t>OpenAI</t>
  </si>
  <si>
    <t>xAI</t>
  </si>
  <si>
    <t>Meta</t>
  </si>
  <si>
    <t>Amazon</t>
  </si>
  <si>
    <t>Findings</t>
  </si>
  <si>
    <t>The only lab that prefers physicalism is Cohere, which is not a top lab</t>
  </si>
  <si>
    <t>Considering the prompt asks for a rigorous academic evaluation in philosophy and physics, it is reasonable to expect a bias in the Ais training data towards the academia dominant paradigm: physicalism</t>
  </si>
  <si>
    <t>Despite the expected bias in the training data towards physicalism, it had preference in only 8% of the AIs executions.</t>
  </si>
  <si>
    <t>What would be the cause of such a huge preference in favor of analitic idealism?</t>
  </si>
  <si>
    <t>Alibaba</t>
  </si>
  <si>
    <t>Model</t>
  </si>
  <si>
    <t>Index</t>
  </si>
  <si>
    <t>qwq-32b</t>
  </si>
  <si>
    <t xml:space="preserve">https://artificialanalysis.ai/models </t>
  </si>
  <si>
    <t>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</t>
  </si>
  <si>
    <t>gpt-4o-2025-03</t>
  </si>
  <si>
    <t>Models</t>
  </si>
  <si>
    <t>physicalism</t>
  </si>
  <si>
    <t>neutral monism</t>
  </si>
  <si>
    <t>others</t>
  </si>
  <si>
    <t>Exec. 1</t>
  </si>
  <si>
    <t>Exec. 2</t>
  </si>
  <si>
    <t>Exec. 3</t>
  </si>
  <si>
    <t>Exec. 4</t>
  </si>
  <si>
    <t>Exec. 5</t>
  </si>
  <si>
    <t>deepseek-v3-0324</t>
  </si>
  <si>
    <t>Neutral monism is by far the preferred framework with 71%, followed by analytic idealism with 21% and panpsychism with 5%</t>
  </si>
  <si>
    <t>panpsychism</t>
  </si>
  <si>
    <t>Not a single execution in a total of 80 has chosen physicalism</t>
  </si>
  <si>
    <t>multiple</t>
  </si>
  <si>
    <t>mu</t>
  </si>
  <si>
    <t>Execution</t>
  </si>
  <si>
    <t>gemini-2.5-pro-exp-20250330-0643</t>
  </si>
  <si>
    <t>gemini-2.5-pro-exp-20250330-0702</t>
  </si>
  <si>
    <t>claude-3.7-sonnet-think-20250330-1228</t>
  </si>
  <si>
    <t>claude-3.7-sonnet-think-20250330-1233</t>
  </si>
  <si>
    <t>deepseek-v3-0324-20250330-1203</t>
  </si>
  <si>
    <t>gpt-4.5-preview-20250330-0748</t>
  </si>
  <si>
    <t>gpt-4.5-preview-20250330-1619</t>
  </si>
  <si>
    <t>gpt-4o-2025-03-20250330-1017</t>
  </si>
  <si>
    <t>gpt-4o-2025-03-20250330-1018</t>
  </si>
  <si>
    <t>Most multiple results combined ai with nm</t>
  </si>
  <si>
    <t>gpt-4o-2025-03-20250330-1019</t>
  </si>
  <si>
    <t>gpt-4o-2025-03-20250330-1021</t>
  </si>
  <si>
    <t>gemini-2.0-flash-20250330-0718</t>
  </si>
  <si>
    <t>gemini-2.0-flash-20250330-0723</t>
  </si>
  <si>
    <t>llama-3.3-70b-20250330-1556</t>
  </si>
  <si>
    <t>nova-pro-1.0-20250330-1246</t>
  </si>
  <si>
    <t>TOTAL %</t>
  </si>
  <si>
    <t>Dual-aspect monism is counted as neutral monism</t>
  </si>
  <si>
    <t>Dissected answers with multiple frameworks</t>
  </si>
  <si>
    <t>Analysis counting dissected answers with multiple frameworks</t>
  </si>
  <si>
    <t>None of the answers with multuple frameworks leaned towards physicalism</t>
  </si>
  <si>
    <t>Analysis by Lab</t>
  </si>
  <si>
    <t>AI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</si>
</sst>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0" tint="-0.499984740745262"/>
      <name val="Aptos Narrow"/>
      <scheme val="minor"/>
    </font>
    <font>
      <b/>
      <sz val="12"/>
      <color theme="0" tint="-0.499984740745262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3" fillId="0" borderId="0" xfId="3"/>
    <xf numFmtId="0" fontId="4" fillId="0" borderId="1" xfId="0" applyFont="1" applyBorder="1"/>
    <xf numFmtId="0" fontId="6" fillId="0" borderId="1" xfId="0" applyFont="1" applyBorder="1"/>
    <xf numFmtId="0" fontId="4" fillId="0" borderId="0" xfId="0" applyFont="1"/>
    <xf numFmtId="164" fontId="0" fillId="0" borderId="0" xfId="2" applyNumberFormat="1" applyFont="1" applyBorder="1"/>
    <xf numFmtId="9" fontId="0" fillId="0" borderId="0" xfId="1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7" fillId="0" borderId="1" xfId="0" applyFont="1" applyBorder="1"/>
    <xf numFmtId="9" fontId="7" fillId="0" borderId="1" xfId="1" applyFont="1" applyBorder="1"/>
    <xf numFmtId="9" fontId="8" fillId="0" borderId="1" xfId="0" applyNumberFormat="1" applyFont="1" applyBorder="1"/>
    <xf numFmtId="164" fontId="7" fillId="0" borderId="0" xfId="2" applyNumberFormat="1" applyFont="1" applyBorder="1"/>
    <xf numFmtId="9" fontId="7" fillId="0" borderId="0" xfId="1" applyFont="1" applyBorder="1"/>
    <xf numFmtId="0" fontId="0" fillId="0" borderId="2" xfId="0" applyBorder="1"/>
    <xf numFmtId="9" fontId="0" fillId="0" borderId="2" xfId="1" applyFont="1" applyFill="1" applyBorder="1"/>
    <xf numFmtId="9" fontId="2" fillId="0" borderId="1" xfId="1" applyFont="1" applyBorder="1"/>
    <xf numFmtId="9" fontId="2" fillId="0" borderId="1" xfId="1" applyFont="1" applyFill="1" applyBorder="1"/>
    <xf numFmtId="43" fontId="0" fillId="0" borderId="1" xfId="2" applyFont="1" applyBorder="1"/>
    <xf numFmtId="165" fontId="0" fillId="0" borderId="1" xfId="2" applyNumberFormat="1" applyFont="1" applyBorder="1"/>
    <xf numFmtId="43" fontId="2" fillId="0" borderId="1" xfId="2" applyFont="1" applyBorder="1"/>
    <xf numFmtId="43" fontId="2" fillId="0" borderId="1" xfId="2" applyFont="1" applyFill="1" applyBorder="1"/>
    <xf numFmtId="164" fontId="0" fillId="0" borderId="1" xfId="2" applyNumberFormat="1" applyFont="1" applyBorder="1"/>
    <xf numFmtId="164" fontId="0" fillId="0" borderId="2" xfId="2" applyNumberFormat="1" applyFont="1" applyFill="1" applyBorder="1"/>
    <xf numFmtId="164" fontId="2" fillId="0" borderId="1" xfId="2" applyNumberFormat="1" applyFont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32</xdr:row>
      <xdr:rowOff>63499</xdr:rowOff>
    </xdr:from>
    <xdr:to>
      <xdr:col>20</xdr:col>
      <xdr:colOff>691725</xdr:colOff>
      <xdr:row>71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D5630-9F25-FA48-4F51-66122A8E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6769099"/>
          <a:ext cx="15982525" cy="7975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</xdr:row>
      <xdr:rowOff>25400</xdr:rowOff>
    </xdr:from>
    <xdr:to>
      <xdr:col>17</xdr:col>
      <xdr:colOff>375898</xdr:colOff>
      <xdr:row>28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7D079-2D5B-6065-24DC-D6F70366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228600"/>
          <a:ext cx="11043898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rtificialanalysis.ai/models?models%20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" TargetMode="External"/><Relationship Id="rId1" Type="http://schemas.openxmlformats.org/officeDocument/2006/relationships/hyperlink" Target="https://artificialanalysis.ai/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4BC-BA3D-864B-B204-58BE0B3C20F0}">
  <dimension ref="A1:O51"/>
  <sheetViews>
    <sheetView workbookViewId="0">
      <selection activeCell="B6" sqref="B6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4.33203125" customWidth="1"/>
    <col min="11" max="11" width="8" customWidth="1"/>
    <col min="12" max="12" width="7.6640625" customWidth="1"/>
    <col min="13" max="13" width="9.1640625" customWidth="1"/>
    <col min="14" max="14" width="13.1640625" bestFit="1" customWidth="1"/>
  </cols>
  <sheetData>
    <row r="1" spans="1:15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" customFormat="1" x14ac:dyDescent="0.2">
      <c r="A2" s="13"/>
      <c r="B2" s="14" t="s">
        <v>19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22</v>
      </c>
      <c r="I2" s="13"/>
      <c r="J2" s="14" t="s">
        <v>18</v>
      </c>
      <c r="K2" s="14" t="s">
        <v>20</v>
      </c>
      <c r="L2" s="14" t="s">
        <v>16</v>
      </c>
      <c r="M2" s="14" t="s">
        <v>17</v>
      </c>
      <c r="N2" s="13"/>
      <c r="O2" s="13"/>
    </row>
    <row r="3" spans="1:15" x14ac:dyDescent="0.2">
      <c r="A3" s="12"/>
      <c r="B3" s="15" t="s">
        <v>6</v>
      </c>
      <c r="C3" s="15" t="s">
        <v>23</v>
      </c>
      <c r="D3" s="15" t="s">
        <v>24</v>
      </c>
      <c r="E3" s="15" t="s">
        <v>24</v>
      </c>
      <c r="F3" s="15" t="s">
        <v>24</v>
      </c>
      <c r="G3" s="15" t="s">
        <v>25</v>
      </c>
      <c r="H3" s="15" t="s">
        <v>30</v>
      </c>
      <c r="I3" s="12"/>
      <c r="J3" s="15" t="s">
        <v>27</v>
      </c>
      <c r="K3" s="15" t="s">
        <v>23</v>
      </c>
      <c r="L3" s="15">
        <f>COUNTIFS($C$3:$G$18,K3)</f>
        <v>17</v>
      </c>
      <c r="M3" s="16">
        <f>L3/$L$8</f>
        <v>0.21249999999999999</v>
      </c>
      <c r="N3" s="12"/>
      <c r="O3" s="12"/>
    </row>
    <row r="4" spans="1:15" x14ac:dyDescent="0.2">
      <c r="A4" s="12"/>
      <c r="B4" s="15" t="s">
        <v>10</v>
      </c>
      <c r="C4" s="15" t="s">
        <v>23</v>
      </c>
      <c r="D4" s="15" t="s">
        <v>23</v>
      </c>
      <c r="E4" s="15" t="s">
        <v>9</v>
      </c>
      <c r="F4" s="15" t="s">
        <v>23</v>
      </c>
      <c r="G4" s="15" t="s">
        <v>23</v>
      </c>
      <c r="H4" s="15" t="s">
        <v>32</v>
      </c>
      <c r="I4" s="12"/>
      <c r="J4" s="15" t="s">
        <v>49</v>
      </c>
      <c r="K4" s="15" t="s">
        <v>24</v>
      </c>
      <c r="L4" s="15">
        <f>COUNTIFS($C$3:$G$18,K4)</f>
        <v>57</v>
      </c>
      <c r="M4" s="16">
        <f>L4/$L$8</f>
        <v>0.71250000000000002</v>
      </c>
      <c r="N4" s="12"/>
      <c r="O4" s="12"/>
    </row>
    <row r="5" spans="1:15" x14ac:dyDescent="0.2">
      <c r="A5" s="12"/>
      <c r="B5" s="15" t="s">
        <v>13</v>
      </c>
      <c r="C5" s="15" t="s">
        <v>24</v>
      </c>
      <c r="D5" s="15" t="s">
        <v>24</v>
      </c>
      <c r="E5" s="15" t="s">
        <v>24</v>
      </c>
      <c r="F5" s="15" t="s">
        <v>24</v>
      </c>
      <c r="G5" s="15" t="s">
        <v>24</v>
      </c>
      <c r="H5" s="15" t="s">
        <v>31</v>
      </c>
      <c r="I5" s="12"/>
      <c r="J5" s="15" t="s">
        <v>58</v>
      </c>
      <c r="K5" s="15" t="s">
        <v>9</v>
      </c>
      <c r="L5" s="15">
        <f>COUNTIFS($C$3:$G$18,K5)</f>
        <v>4</v>
      </c>
      <c r="M5" s="16">
        <f>L5/$L$8</f>
        <v>0.05</v>
      </c>
      <c r="N5" s="12"/>
      <c r="O5" s="12"/>
    </row>
    <row r="6" spans="1:15" x14ac:dyDescent="0.2">
      <c r="A6" s="12"/>
      <c r="B6" s="15" t="s">
        <v>14</v>
      </c>
      <c r="C6" s="15" t="s">
        <v>24</v>
      </c>
      <c r="D6" s="15" t="s">
        <v>24</v>
      </c>
      <c r="E6" s="15" t="s">
        <v>24</v>
      </c>
      <c r="F6" s="15" t="s">
        <v>24</v>
      </c>
      <c r="G6" s="15" t="s">
        <v>24</v>
      </c>
      <c r="H6" s="15" t="s">
        <v>31</v>
      </c>
      <c r="I6" s="12"/>
      <c r="J6" s="15" t="s">
        <v>48</v>
      </c>
      <c r="K6" s="15" t="s">
        <v>26</v>
      </c>
      <c r="L6" s="15">
        <f>COUNTIFS($C$3:$G$18,K6)</f>
        <v>0</v>
      </c>
      <c r="M6" s="16">
        <f>L6/$L$8</f>
        <v>0</v>
      </c>
      <c r="N6" s="12"/>
      <c r="O6" s="12"/>
    </row>
    <row r="7" spans="1:15" x14ac:dyDescent="0.2">
      <c r="A7" s="12"/>
      <c r="B7" s="15" t="s">
        <v>2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29</v>
      </c>
      <c r="I7" s="12"/>
      <c r="J7" s="15" t="s">
        <v>50</v>
      </c>
      <c r="K7" s="15" t="s">
        <v>25</v>
      </c>
      <c r="L7" s="15">
        <f>COUNTIFS($C$3:$G$18,K7)</f>
        <v>2</v>
      </c>
      <c r="M7" s="16">
        <f>L7/$L$8</f>
        <v>2.5000000000000001E-2</v>
      </c>
      <c r="N7" s="12"/>
      <c r="O7" s="12"/>
    </row>
    <row r="8" spans="1:15" x14ac:dyDescent="0.2">
      <c r="A8" s="12"/>
      <c r="B8" s="15" t="s">
        <v>43</v>
      </c>
      <c r="C8" s="15" t="s">
        <v>24</v>
      </c>
      <c r="D8" s="15" t="s">
        <v>24</v>
      </c>
      <c r="E8" s="15" t="s">
        <v>24</v>
      </c>
      <c r="F8" s="15" t="s">
        <v>24</v>
      </c>
      <c r="G8" s="15" t="s">
        <v>24</v>
      </c>
      <c r="H8" s="15" t="s">
        <v>40</v>
      </c>
      <c r="I8" s="12"/>
      <c r="J8" s="14" t="s">
        <v>15</v>
      </c>
      <c r="K8" s="14"/>
      <c r="L8" s="14">
        <f>SUM(L3:L7)</f>
        <v>80</v>
      </c>
      <c r="M8" s="17">
        <f>SUM(M3:M7)</f>
        <v>1</v>
      </c>
      <c r="N8" s="12"/>
      <c r="O8" s="12"/>
    </row>
    <row r="9" spans="1:15" x14ac:dyDescent="0.2">
      <c r="A9" s="12"/>
      <c r="B9" s="15" t="s">
        <v>0</v>
      </c>
      <c r="C9" s="15" t="s">
        <v>24</v>
      </c>
      <c r="D9" s="15" t="s">
        <v>24</v>
      </c>
      <c r="E9" s="15" t="s">
        <v>24</v>
      </c>
      <c r="F9" s="15" t="s">
        <v>24</v>
      </c>
      <c r="G9" s="15" t="s">
        <v>24</v>
      </c>
      <c r="H9" s="15" t="s">
        <v>28</v>
      </c>
      <c r="I9" s="12"/>
      <c r="J9" s="12"/>
      <c r="K9" s="12"/>
      <c r="L9" s="12"/>
      <c r="M9" s="12"/>
      <c r="N9" s="13"/>
      <c r="O9" s="12"/>
    </row>
    <row r="10" spans="1:15" x14ac:dyDescent="0.2">
      <c r="A10" s="12"/>
      <c r="B10" s="15" t="s">
        <v>11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24</v>
      </c>
      <c r="H10" s="15" t="s">
        <v>32</v>
      </c>
      <c r="I10" s="12"/>
      <c r="J10" s="12"/>
      <c r="K10" s="12"/>
      <c r="L10" s="12"/>
      <c r="M10" s="12"/>
      <c r="N10" s="12"/>
      <c r="O10" s="12"/>
    </row>
    <row r="11" spans="1:15" x14ac:dyDescent="0.2">
      <c r="A11" s="12"/>
      <c r="B11" s="15" t="s">
        <v>56</v>
      </c>
      <c r="C11" s="15" t="s">
        <v>23</v>
      </c>
      <c r="D11" s="15" t="s">
        <v>23</v>
      </c>
      <c r="E11" s="15" t="s">
        <v>24</v>
      </c>
      <c r="F11" s="15" t="s">
        <v>23</v>
      </c>
      <c r="G11" s="15" t="s">
        <v>24</v>
      </c>
      <c r="H11" s="15" t="s">
        <v>29</v>
      </c>
      <c r="I11" s="12"/>
      <c r="J11" s="12"/>
      <c r="K11" s="12"/>
      <c r="L11" s="12"/>
      <c r="M11" s="12"/>
      <c r="N11" s="12"/>
      <c r="O11" s="12"/>
    </row>
    <row r="12" spans="1:15" x14ac:dyDescent="0.2">
      <c r="A12" s="12"/>
      <c r="B12" s="15" t="s">
        <v>7</v>
      </c>
      <c r="C12" s="15" t="s">
        <v>24</v>
      </c>
      <c r="D12" s="15" t="s">
        <v>24</v>
      </c>
      <c r="E12" s="15" t="s">
        <v>24</v>
      </c>
      <c r="F12" s="15" t="s">
        <v>24</v>
      </c>
      <c r="G12" s="15" t="s">
        <v>24</v>
      </c>
      <c r="H12" s="15" t="s">
        <v>31</v>
      </c>
      <c r="I12" s="12"/>
      <c r="J12" s="13" t="s">
        <v>35</v>
      </c>
      <c r="K12" s="13"/>
      <c r="L12" s="13"/>
      <c r="M12" s="13"/>
      <c r="N12" s="12"/>
      <c r="O12" s="12"/>
    </row>
    <row r="13" spans="1:15" x14ac:dyDescent="0.2">
      <c r="A13" s="12"/>
      <c r="B13" s="15" t="s">
        <v>46</v>
      </c>
      <c r="C13" s="15" t="s">
        <v>24</v>
      </c>
      <c r="D13" s="15" t="s">
        <v>24</v>
      </c>
      <c r="E13" s="15" t="s">
        <v>24</v>
      </c>
      <c r="F13" s="15" t="s">
        <v>24</v>
      </c>
      <c r="G13" s="15" t="s">
        <v>24</v>
      </c>
      <c r="H13" s="15" t="s">
        <v>31</v>
      </c>
      <c r="I13" s="12"/>
      <c r="J13" s="12" t="s">
        <v>57</v>
      </c>
      <c r="K13" s="12"/>
      <c r="L13" s="18"/>
      <c r="M13" s="12"/>
      <c r="N13" s="13"/>
      <c r="O13" s="13"/>
    </row>
    <row r="14" spans="1:15" x14ac:dyDescent="0.2">
      <c r="A14" s="12"/>
      <c r="B14" s="15" t="s">
        <v>1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28</v>
      </c>
      <c r="I14" s="12"/>
      <c r="J14" s="12" t="s">
        <v>59</v>
      </c>
      <c r="K14" s="12"/>
      <c r="L14" s="18"/>
      <c r="M14" s="12"/>
      <c r="N14" s="19"/>
      <c r="O14" s="12"/>
    </row>
    <row r="15" spans="1:15" x14ac:dyDescent="0.2">
      <c r="A15" s="12"/>
      <c r="B15" s="15" t="s">
        <v>4</v>
      </c>
      <c r="C15" s="15" t="s">
        <v>23</v>
      </c>
      <c r="D15" s="15" t="s">
        <v>24</v>
      </c>
      <c r="E15" s="15" t="s">
        <v>24</v>
      </c>
      <c r="F15" s="15" t="s">
        <v>23</v>
      </c>
      <c r="G15" s="15" t="s">
        <v>25</v>
      </c>
      <c r="H15" s="15" t="s">
        <v>30</v>
      </c>
      <c r="I15" s="12"/>
      <c r="J15" s="12" t="s">
        <v>36</v>
      </c>
      <c r="K15" s="12"/>
      <c r="L15" s="18"/>
      <c r="M15" s="12"/>
      <c r="N15" s="19"/>
      <c r="O15" s="12"/>
    </row>
    <row r="16" spans="1:15" x14ac:dyDescent="0.2">
      <c r="A16" s="12"/>
      <c r="B16" s="15" t="s">
        <v>12</v>
      </c>
      <c r="C16" s="15" t="s">
        <v>24</v>
      </c>
      <c r="D16" s="15" t="s">
        <v>24</v>
      </c>
      <c r="E16" s="15" t="s">
        <v>24</v>
      </c>
      <c r="F16" s="15" t="s">
        <v>24</v>
      </c>
      <c r="G16" s="15" t="s">
        <v>24</v>
      </c>
      <c r="H16" s="15" t="s">
        <v>33</v>
      </c>
      <c r="I16" s="12"/>
      <c r="J16" s="12" t="s">
        <v>37</v>
      </c>
      <c r="K16" s="12"/>
      <c r="L16" s="18"/>
      <c r="M16" s="12"/>
      <c r="N16" s="19"/>
      <c r="O16" s="12"/>
    </row>
    <row r="17" spans="1:15" x14ac:dyDescent="0.2">
      <c r="A17" s="12"/>
      <c r="B17" s="15" t="s">
        <v>8</v>
      </c>
      <c r="C17" s="15" t="s">
        <v>24</v>
      </c>
      <c r="D17" s="15" t="s">
        <v>23</v>
      </c>
      <c r="E17" s="15" t="s">
        <v>24</v>
      </c>
      <c r="F17" s="15" t="s">
        <v>24</v>
      </c>
      <c r="G17" s="15" t="s">
        <v>23</v>
      </c>
      <c r="H17" s="15" t="s">
        <v>32</v>
      </c>
      <c r="I17" s="12"/>
      <c r="J17" s="12" t="s">
        <v>38</v>
      </c>
      <c r="K17" s="12"/>
      <c r="L17" s="18"/>
      <c r="M17" s="12"/>
      <c r="N17" s="19"/>
      <c r="O17" s="12"/>
    </row>
    <row r="18" spans="1:15" x14ac:dyDescent="0.2">
      <c r="A18" s="12"/>
      <c r="B18" s="15" t="s">
        <v>21</v>
      </c>
      <c r="C18" s="15" t="s">
        <v>9</v>
      </c>
      <c r="D18" s="15" t="s">
        <v>9</v>
      </c>
      <c r="E18" s="15" t="s">
        <v>24</v>
      </c>
      <c r="F18" s="15" t="s">
        <v>9</v>
      </c>
      <c r="G18" s="15" t="s">
        <v>23</v>
      </c>
      <c r="H18" s="15" t="s">
        <v>34</v>
      </c>
      <c r="I18" s="12"/>
      <c r="J18" s="12" t="s">
        <v>39</v>
      </c>
      <c r="K18" s="12"/>
      <c r="L18" s="18"/>
      <c r="M18" s="12"/>
      <c r="N18" s="19"/>
      <c r="O18" s="12"/>
    </row>
    <row r="19" spans="1:1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8"/>
      <c r="M19" s="12"/>
      <c r="N19" s="19"/>
      <c r="O19" s="12"/>
    </row>
    <row r="20" spans="1:15" x14ac:dyDescent="0.2">
      <c r="A20" s="12"/>
      <c r="B20" s="14" t="s">
        <v>22</v>
      </c>
      <c r="C20" s="14" t="s">
        <v>23</v>
      </c>
      <c r="D20" s="14" t="s">
        <v>24</v>
      </c>
      <c r="E20" s="14" t="s">
        <v>9</v>
      </c>
      <c r="F20" s="14" t="s">
        <v>26</v>
      </c>
      <c r="G20" s="14" t="s">
        <v>25</v>
      </c>
      <c r="H20" s="14" t="s">
        <v>15</v>
      </c>
      <c r="I20" s="12"/>
      <c r="J20" s="12"/>
      <c r="K20" s="18"/>
      <c r="L20" s="12"/>
      <c r="M20" s="19"/>
      <c r="N20" s="12"/>
      <c r="O20" s="12"/>
    </row>
    <row r="21" spans="1:15" x14ac:dyDescent="0.2">
      <c r="A21" s="12"/>
      <c r="B21" s="15" t="str">
        <f t="shared" ref="B21:B36" si="0">H3</f>
        <v>Google</v>
      </c>
      <c r="C21" s="15">
        <f t="shared" ref="C21:G36" si="1">COUNTIF($C3:$G3,C$20)</f>
        <v>1</v>
      </c>
      <c r="D21" s="15">
        <f t="shared" si="1"/>
        <v>3</v>
      </c>
      <c r="E21" s="15">
        <f t="shared" si="1"/>
        <v>0</v>
      </c>
      <c r="F21" s="15">
        <f t="shared" si="1"/>
        <v>0</v>
      </c>
      <c r="G21" s="15">
        <f t="shared" si="1"/>
        <v>1</v>
      </c>
      <c r="H21" s="14">
        <f>SUM(C21:G21)</f>
        <v>5</v>
      </c>
      <c r="I21" s="12"/>
      <c r="J21" s="12"/>
      <c r="K21" s="12"/>
      <c r="L21" s="12"/>
      <c r="M21" s="19"/>
      <c r="N21" s="12"/>
      <c r="O21" s="12"/>
    </row>
    <row r="22" spans="1:15" x14ac:dyDescent="0.2">
      <c r="A22" s="12"/>
      <c r="B22" s="15" t="str">
        <f t="shared" si="0"/>
        <v>xAI</v>
      </c>
      <c r="C22" s="15">
        <f t="shared" si="1"/>
        <v>4</v>
      </c>
      <c r="D22" s="15">
        <f t="shared" si="1"/>
        <v>0</v>
      </c>
      <c r="E22" s="15">
        <f t="shared" si="1"/>
        <v>1</v>
      </c>
      <c r="F22" s="15">
        <f t="shared" si="1"/>
        <v>0</v>
      </c>
      <c r="G22" s="15">
        <f t="shared" si="1"/>
        <v>0</v>
      </c>
      <c r="H22" s="14">
        <f t="shared" ref="H22:H36" si="2">SUM(C22:G22)</f>
        <v>5</v>
      </c>
      <c r="I22" s="12"/>
      <c r="J22" s="12"/>
      <c r="K22" s="12"/>
      <c r="L22" s="12"/>
      <c r="M22" s="12"/>
      <c r="N22" s="12"/>
      <c r="O22" s="12"/>
    </row>
    <row r="23" spans="1:15" x14ac:dyDescent="0.2">
      <c r="A23" s="12"/>
      <c r="B23" s="15" t="str">
        <f t="shared" si="0"/>
        <v>OpenAI</v>
      </c>
      <c r="C23" s="15">
        <f t="shared" si="1"/>
        <v>0</v>
      </c>
      <c r="D23" s="15">
        <f t="shared" si="1"/>
        <v>5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4">
        <f t="shared" si="2"/>
        <v>5</v>
      </c>
      <c r="I23" s="12"/>
      <c r="J23" s="12"/>
      <c r="K23" s="12"/>
      <c r="L23" s="12"/>
      <c r="M23" s="12"/>
      <c r="N23" s="12"/>
      <c r="O23" s="12"/>
    </row>
    <row r="24" spans="1:15" x14ac:dyDescent="0.2">
      <c r="A24" s="12"/>
      <c r="B24" s="15" t="str">
        <f t="shared" si="0"/>
        <v>OpenAI</v>
      </c>
      <c r="C24" s="15">
        <f t="shared" si="1"/>
        <v>0</v>
      </c>
      <c r="D24" s="15">
        <f t="shared" si="1"/>
        <v>5</v>
      </c>
      <c r="E24" s="15">
        <f t="shared" si="1"/>
        <v>0</v>
      </c>
      <c r="F24" s="15">
        <f t="shared" si="1"/>
        <v>0</v>
      </c>
      <c r="G24" s="15">
        <f t="shared" si="1"/>
        <v>0</v>
      </c>
      <c r="H24" s="14">
        <f t="shared" si="2"/>
        <v>5</v>
      </c>
      <c r="I24" s="12"/>
      <c r="J24" s="12"/>
      <c r="K24" s="12"/>
      <c r="L24" s="12"/>
      <c r="M24" s="12"/>
      <c r="N24" s="12"/>
      <c r="O24" s="12"/>
    </row>
    <row r="25" spans="1:15" x14ac:dyDescent="0.2">
      <c r="A25" s="12"/>
      <c r="B25" s="15" t="str">
        <f t="shared" si="0"/>
        <v>DeepSeek</v>
      </c>
      <c r="C25" s="15">
        <f t="shared" si="1"/>
        <v>0</v>
      </c>
      <c r="D25" s="15">
        <f t="shared" si="1"/>
        <v>5</v>
      </c>
      <c r="E25" s="15">
        <f t="shared" si="1"/>
        <v>0</v>
      </c>
      <c r="F25" s="15">
        <f t="shared" si="1"/>
        <v>0</v>
      </c>
      <c r="G25" s="15">
        <f t="shared" si="1"/>
        <v>0</v>
      </c>
      <c r="H25" s="14">
        <f t="shared" si="2"/>
        <v>5</v>
      </c>
      <c r="I25" s="12"/>
      <c r="J25" s="12"/>
      <c r="K25" s="12"/>
      <c r="L25" s="12"/>
      <c r="M25" s="12"/>
      <c r="N25" s="12"/>
      <c r="O25" s="12"/>
    </row>
    <row r="26" spans="1:15" x14ac:dyDescent="0.2">
      <c r="A26" s="12"/>
      <c r="B26" s="15" t="str">
        <f t="shared" si="0"/>
        <v>Alibaba</v>
      </c>
      <c r="C26" s="15">
        <f t="shared" si="1"/>
        <v>0</v>
      </c>
      <c r="D26" s="15">
        <f t="shared" si="1"/>
        <v>5</v>
      </c>
      <c r="E26" s="15">
        <f t="shared" si="1"/>
        <v>0</v>
      </c>
      <c r="F26" s="15">
        <f t="shared" si="1"/>
        <v>0</v>
      </c>
      <c r="G26" s="15">
        <f t="shared" si="1"/>
        <v>0</v>
      </c>
      <c r="H26" s="14">
        <f t="shared" si="2"/>
        <v>5</v>
      </c>
      <c r="I26" s="12"/>
      <c r="J26" s="12"/>
      <c r="K26" s="12"/>
      <c r="L26" s="12"/>
      <c r="M26" s="12"/>
      <c r="N26" s="12"/>
      <c r="O26" s="12"/>
    </row>
    <row r="27" spans="1:15" x14ac:dyDescent="0.2">
      <c r="A27" s="12"/>
      <c r="B27" s="15" t="str">
        <f t="shared" si="0"/>
        <v>Anthropic</v>
      </c>
      <c r="C27" s="15">
        <f t="shared" si="1"/>
        <v>0</v>
      </c>
      <c r="D27" s="15">
        <f t="shared" si="1"/>
        <v>5</v>
      </c>
      <c r="E27" s="15">
        <f t="shared" si="1"/>
        <v>0</v>
      </c>
      <c r="F27" s="15">
        <f t="shared" si="1"/>
        <v>0</v>
      </c>
      <c r="G27" s="15">
        <f t="shared" si="1"/>
        <v>0</v>
      </c>
      <c r="H27" s="14">
        <f t="shared" si="2"/>
        <v>5</v>
      </c>
      <c r="I27" s="12"/>
      <c r="J27" s="12"/>
      <c r="K27" s="12"/>
      <c r="L27" s="12"/>
      <c r="M27" s="12"/>
      <c r="N27" s="12"/>
      <c r="O27" s="12"/>
    </row>
    <row r="28" spans="1:15" x14ac:dyDescent="0.2">
      <c r="A28" s="12"/>
      <c r="B28" s="15" t="str">
        <f t="shared" si="0"/>
        <v>xAI</v>
      </c>
      <c r="C28" s="15">
        <f t="shared" si="1"/>
        <v>4</v>
      </c>
      <c r="D28" s="15">
        <f t="shared" si="1"/>
        <v>1</v>
      </c>
      <c r="E28" s="15">
        <f t="shared" si="1"/>
        <v>0</v>
      </c>
      <c r="F28" s="15">
        <f t="shared" si="1"/>
        <v>0</v>
      </c>
      <c r="G28" s="15">
        <f t="shared" si="1"/>
        <v>0</v>
      </c>
      <c r="H28" s="14">
        <f t="shared" si="2"/>
        <v>5</v>
      </c>
      <c r="I28" s="12"/>
      <c r="J28" s="12"/>
      <c r="K28" s="12"/>
      <c r="L28" s="12"/>
      <c r="M28" s="12"/>
      <c r="N28" s="12"/>
      <c r="O28" s="12"/>
    </row>
    <row r="29" spans="1:15" x14ac:dyDescent="0.2">
      <c r="A29" s="12"/>
      <c r="B29" s="15" t="str">
        <f t="shared" si="0"/>
        <v>DeepSeek</v>
      </c>
      <c r="C29" s="15">
        <f t="shared" si="1"/>
        <v>3</v>
      </c>
      <c r="D29" s="15">
        <f t="shared" si="1"/>
        <v>2</v>
      </c>
      <c r="E29" s="15">
        <f t="shared" si="1"/>
        <v>0</v>
      </c>
      <c r="F29" s="15">
        <f t="shared" si="1"/>
        <v>0</v>
      </c>
      <c r="G29" s="15">
        <f t="shared" si="1"/>
        <v>0</v>
      </c>
      <c r="H29" s="14">
        <f t="shared" si="2"/>
        <v>5</v>
      </c>
      <c r="I29" s="12"/>
      <c r="J29" s="12"/>
      <c r="K29" s="12"/>
      <c r="L29" s="12"/>
      <c r="M29" s="12"/>
      <c r="N29" s="12"/>
      <c r="O29" s="12"/>
    </row>
    <row r="30" spans="1:15" x14ac:dyDescent="0.2">
      <c r="A30" s="12"/>
      <c r="B30" s="15" t="str">
        <f t="shared" si="0"/>
        <v>OpenAI</v>
      </c>
      <c r="C30" s="15">
        <f t="shared" si="1"/>
        <v>0</v>
      </c>
      <c r="D30" s="15">
        <f t="shared" si="1"/>
        <v>5</v>
      </c>
      <c r="E30" s="15">
        <f t="shared" si="1"/>
        <v>0</v>
      </c>
      <c r="F30" s="15">
        <f t="shared" si="1"/>
        <v>0</v>
      </c>
      <c r="G30" s="15">
        <f t="shared" si="1"/>
        <v>0</v>
      </c>
      <c r="H30" s="14">
        <f t="shared" si="2"/>
        <v>5</v>
      </c>
      <c r="I30" s="12"/>
      <c r="J30" s="12"/>
      <c r="K30" s="12"/>
      <c r="L30" s="12"/>
      <c r="M30" s="12"/>
      <c r="N30" s="12"/>
      <c r="O30" s="12"/>
    </row>
    <row r="31" spans="1:15" x14ac:dyDescent="0.2">
      <c r="A31" s="12"/>
      <c r="B31" s="15" t="str">
        <f t="shared" si="0"/>
        <v>OpenAI</v>
      </c>
      <c r="C31" s="15">
        <f t="shared" si="1"/>
        <v>0</v>
      </c>
      <c r="D31" s="15">
        <f t="shared" si="1"/>
        <v>5</v>
      </c>
      <c r="E31" s="15">
        <f t="shared" si="1"/>
        <v>0</v>
      </c>
      <c r="F31" s="15">
        <f t="shared" si="1"/>
        <v>0</v>
      </c>
      <c r="G31" s="15">
        <f t="shared" si="1"/>
        <v>0</v>
      </c>
      <c r="H31" s="14">
        <f t="shared" si="2"/>
        <v>5</v>
      </c>
      <c r="I31" s="12"/>
      <c r="J31" s="12"/>
      <c r="K31" s="12"/>
      <c r="L31" s="12"/>
      <c r="M31" s="12"/>
      <c r="N31" s="12"/>
      <c r="O31" s="12"/>
    </row>
    <row r="32" spans="1:15" x14ac:dyDescent="0.2">
      <c r="A32" s="12"/>
      <c r="B32" s="15" t="str">
        <f t="shared" si="0"/>
        <v>Anthropic</v>
      </c>
      <c r="C32" s="15">
        <f t="shared" si="1"/>
        <v>0</v>
      </c>
      <c r="D32" s="15">
        <f t="shared" si="1"/>
        <v>5</v>
      </c>
      <c r="E32" s="15">
        <f t="shared" si="1"/>
        <v>0</v>
      </c>
      <c r="F32" s="15">
        <f t="shared" si="1"/>
        <v>0</v>
      </c>
      <c r="G32" s="15">
        <f t="shared" si="1"/>
        <v>0</v>
      </c>
      <c r="H32" s="14">
        <f t="shared" si="2"/>
        <v>5</v>
      </c>
      <c r="I32" s="12"/>
      <c r="J32" s="12"/>
      <c r="K32" s="12"/>
      <c r="L32" s="12"/>
      <c r="M32" s="12"/>
      <c r="N32" s="12"/>
      <c r="O32" s="12"/>
    </row>
    <row r="33" spans="1:15" x14ac:dyDescent="0.2">
      <c r="A33" s="12"/>
      <c r="B33" s="15" t="str">
        <f t="shared" si="0"/>
        <v>Google</v>
      </c>
      <c r="C33" s="15">
        <f t="shared" si="1"/>
        <v>2</v>
      </c>
      <c r="D33" s="15">
        <f t="shared" si="1"/>
        <v>2</v>
      </c>
      <c r="E33" s="15">
        <f t="shared" si="1"/>
        <v>0</v>
      </c>
      <c r="F33" s="15">
        <f t="shared" si="1"/>
        <v>0</v>
      </c>
      <c r="G33" s="15">
        <f t="shared" si="1"/>
        <v>1</v>
      </c>
      <c r="H33" s="14">
        <f t="shared" si="2"/>
        <v>5</v>
      </c>
      <c r="I33" s="12"/>
      <c r="J33" s="12"/>
      <c r="K33" s="12"/>
      <c r="L33" s="12"/>
      <c r="M33" s="12"/>
      <c r="N33" s="12"/>
      <c r="O33" s="12"/>
    </row>
    <row r="34" spans="1:15" x14ac:dyDescent="0.2">
      <c r="A34" s="12"/>
      <c r="B34" s="15" t="str">
        <f t="shared" si="0"/>
        <v>Meta</v>
      </c>
      <c r="C34" s="15">
        <f t="shared" si="1"/>
        <v>0</v>
      </c>
      <c r="D34" s="15">
        <f t="shared" si="1"/>
        <v>5</v>
      </c>
      <c r="E34" s="15">
        <f t="shared" si="1"/>
        <v>0</v>
      </c>
      <c r="F34" s="15">
        <f t="shared" si="1"/>
        <v>0</v>
      </c>
      <c r="G34" s="15">
        <f t="shared" si="1"/>
        <v>0</v>
      </c>
      <c r="H34" s="14">
        <f t="shared" si="2"/>
        <v>5</v>
      </c>
      <c r="I34" s="12"/>
      <c r="J34" s="12"/>
      <c r="K34" s="12"/>
      <c r="L34" s="12"/>
      <c r="M34" s="12"/>
      <c r="N34" s="12"/>
      <c r="O34" s="12"/>
    </row>
    <row r="35" spans="1:15" x14ac:dyDescent="0.2">
      <c r="A35" s="12"/>
      <c r="B35" s="15" t="str">
        <f t="shared" si="0"/>
        <v>xAI</v>
      </c>
      <c r="C35" s="15">
        <f t="shared" si="1"/>
        <v>2</v>
      </c>
      <c r="D35" s="15">
        <f t="shared" si="1"/>
        <v>3</v>
      </c>
      <c r="E35" s="15">
        <f t="shared" si="1"/>
        <v>0</v>
      </c>
      <c r="F35" s="15">
        <f t="shared" si="1"/>
        <v>0</v>
      </c>
      <c r="G35" s="15">
        <f t="shared" si="1"/>
        <v>0</v>
      </c>
      <c r="H35" s="14">
        <f t="shared" si="2"/>
        <v>5</v>
      </c>
      <c r="I35" s="12"/>
      <c r="J35" s="12"/>
      <c r="K35" s="12"/>
      <c r="L35" s="12"/>
      <c r="M35" s="12"/>
      <c r="N35" s="12"/>
      <c r="O35" s="12"/>
    </row>
    <row r="36" spans="1:15" x14ac:dyDescent="0.2">
      <c r="A36" s="12"/>
      <c r="B36" s="15" t="str">
        <f t="shared" si="0"/>
        <v>Amazon</v>
      </c>
      <c r="C36" s="15">
        <f t="shared" si="1"/>
        <v>1</v>
      </c>
      <c r="D36" s="15">
        <f t="shared" si="1"/>
        <v>1</v>
      </c>
      <c r="E36" s="15">
        <f t="shared" si="1"/>
        <v>3</v>
      </c>
      <c r="F36" s="15">
        <f t="shared" si="1"/>
        <v>0</v>
      </c>
      <c r="G36" s="15">
        <f t="shared" si="1"/>
        <v>0</v>
      </c>
      <c r="H36" s="14">
        <f t="shared" si="2"/>
        <v>5</v>
      </c>
      <c r="I36" s="12"/>
      <c r="J36" s="12"/>
      <c r="K36" s="12"/>
      <c r="L36" s="12"/>
      <c r="M36" s="12"/>
      <c r="N36" s="12"/>
      <c r="O36" s="12"/>
    </row>
    <row r="37" spans="1:1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2"/>
      <c r="B38" s="14" t="s">
        <v>22</v>
      </c>
      <c r="C38" s="14" t="s">
        <v>23</v>
      </c>
      <c r="D38" s="14" t="s">
        <v>24</v>
      </c>
      <c r="E38" s="14" t="s">
        <v>9</v>
      </c>
      <c r="F38" s="14" t="s">
        <v>26</v>
      </c>
      <c r="G38" s="14" t="s">
        <v>25</v>
      </c>
      <c r="H38" s="14" t="s">
        <v>15</v>
      </c>
      <c r="I38" s="12"/>
      <c r="J38" s="12"/>
      <c r="K38" s="12"/>
      <c r="L38" s="12"/>
      <c r="M38" s="12"/>
      <c r="N38" s="12"/>
      <c r="O38" s="12"/>
    </row>
    <row r="39" spans="1:15" x14ac:dyDescent="0.2">
      <c r="A39" s="12"/>
      <c r="B39" s="15" t="s">
        <v>30</v>
      </c>
      <c r="C39" s="15">
        <f t="shared" ref="C39:G46" si="3">SUMIFS(C$21:C$36,$B$21:$B$36,$B39)</f>
        <v>3</v>
      </c>
      <c r="D39" s="15">
        <f t="shared" si="3"/>
        <v>5</v>
      </c>
      <c r="E39" s="15">
        <f t="shared" si="3"/>
        <v>0</v>
      </c>
      <c r="F39" s="15">
        <f t="shared" si="3"/>
        <v>0</v>
      </c>
      <c r="G39" s="15">
        <f t="shared" si="3"/>
        <v>2</v>
      </c>
      <c r="H39" s="14">
        <f t="shared" ref="H39:H46" si="4">SUM(C39:G39)</f>
        <v>10</v>
      </c>
      <c r="I39" s="12"/>
      <c r="J39" s="12"/>
      <c r="K39" s="12"/>
      <c r="L39" s="12"/>
      <c r="M39" s="12"/>
      <c r="N39" s="12"/>
      <c r="O39" s="12"/>
    </row>
    <row r="40" spans="1:15" x14ac:dyDescent="0.2">
      <c r="A40" s="12"/>
      <c r="B40" s="15" t="s">
        <v>32</v>
      </c>
      <c r="C40" s="15">
        <f t="shared" si="3"/>
        <v>10</v>
      </c>
      <c r="D40" s="15">
        <f t="shared" si="3"/>
        <v>4</v>
      </c>
      <c r="E40" s="15">
        <f t="shared" si="3"/>
        <v>1</v>
      </c>
      <c r="F40" s="15">
        <f t="shared" si="3"/>
        <v>0</v>
      </c>
      <c r="G40" s="15">
        <f t="shared" si="3"/>
        <v>0</v>
      </c>
      <c r="H40" s="14">
        <f t="shared" si="4"/>
        <v>15</v>
      </c>
      <c r="I40" s="12"/>
      <c r="J40" s="12"/>
      <c r="K40" s="12"/>
      <c r="L40" s="12"/>
      <c r="M40" s="12"/>
      <c r="N40" s="12"/>
      <c r="O40" s="12"/>
    </row>
    <row r="41" spans="1:15" x14ac:dyDescent="0.2">
      <c r="A41" s="12"/>
      <c r="B41" s="15" t="s">
        <v>31</v>
      </c>
      <c r="C41" s="15">
        <f t="shared" si="3"/>
        <v>0</v>
      </c>
      <c r="D41" s="15">
        <f t="shared" si="3"/>
        <v>20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4">
        <f t="shared" si="4"/>
        <v>20</v>
      </c>
      <c r="I41" s="12"/>
      <c r="J41" s="12"/>
      <c r="K41" s="12"/>
      <c r="L41" s="12"/>
      <c r="M41" s="12"/>
      <c r="N41" s="12"/>
      <c r="O41" s="12"/>
    </row>
    <row r="42" spans="1:15" x14ac:dyDescent="0.2">
      <c r="A42" s="12"/>
      <c r="B42" s="15" t="s">
        <v>29</v>
      </c>
      <c r="C42" s="15">
        <f t="shared" si="3"/>
        <v>3</v>
      </c>
      <c r="D42" s="15">
        <f t="shared" si="3"/>
        <v>7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4">
        <f t="shared" si="4"/>
        <v>10</v>
      </c>
      <c r="I42" s="12"/>
      <c r="J42" s="12"/>
      <c r="K42" s="12"/>
      <c r="L42" s="12"/>
      <c r="M42" s="12"/>
      <c r="N42" s="12"/>
      <c r="O42" s="12"/>
    </row>
    <row r="43" spans="1:15" x14ac:dyDescent="0.2">
      <c r="A43" s="12"/>
      <c r="B43" s="15" t="s">
        <v>40</v>
      </c>
      <c r="C43" s="15">
        <f t="shared" si="3"/>
        <v>0</v>
      </c>
      <c r="D43" s="15">
        <f t="shared" si="3"/>
        <v>5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4">
        <f t="shared" si="4"/>
        <v>5</v>
      </c>
      <c r="I43" s="12"/>
      <c r="J43" s="12"/>
      <c r="K43" s="12"/>
      <c r="L43" s="12"/>
      <c r="M43" s="12"/>
      <c r="N43" s="12"/>
      <c r="O43" s="12"/>
    </row>
    <row r="44" spans="1:15" x14ac:dyDescent="0.2">
      <c r="A44" s="12"/>
      <c r="B44" s="15" t="s">
        <v>28</v>
      </c>
      <c r="C44" s="15">
        <f t="shared" si="3"/>
        <v>0</v>
      </c>
      <c r="D44" s="15">
        <f t="shared" si="3"/>
        <v>10</v>
      </c>
      <c r="E44" s="15">
        <f t="shared" si="3"/>
        <v>0</v>
      </c>
      <c r="F44" s="15">
        <f t="shared" si="3"/>
        <v>0</v>
      </c>
      <c r="G44" s="15">
        <f t="shared" si="3"/>
        <v>0</v>
      </c>
      <c r="H44" s="14">
        <f t="shared" si="4"/>
        <v>10</v>
      </c>
      <c r="I44" s="12"/>
      <c r="J44" s="12"/>
      <c r="K44" s="12"/>
      <c r="L44" s="12"/>
      <c r="M44" s="12"/>
      <c r="N44" s="12"/>
      <c r="O44" s="12"/>
    </row>
    <row r="45" spans="1:15" x14ac:dyDescent="0.2">
      <c r="A45" s="12"/>
      <c r="B45" s="15" t="s">
        <v>33</v>
      </c>
      <c r="C45" s="15">
        <f t="shared" si="3"/>
        <v>0</v>
      </c>
      <c r="D45" s="15">
        <f t="shared" si="3"/>
        <v>5</v>
      </c>
      <c r="E45" s="15">
        <f t="shared" si="3"/>
        <v>0</v>
      </c>
      <c r="F45" s="15">
        <f t="shared" si="3"/>
        <v>0</v>
      </c>
      <c r="G45" s="15">
        <f t="shared" si="3"/>
        <v>0</v>
      </c>
      <c r="H45" s="14">
        <f t="shared" si="4"/>
        <v>5</v>
      </c>
      <c r="I45" s="12"/>
      <c r="J45" s="12"/>
      <c r="K45" s="12"/>
      <c r="L45" s="12"/>
      <c r="M45" s="12"/>
      <c r="N45" s="12"/>
      <c r="O45" s="12"/>
    </row>
    <row r="46" spans="1:15" x14ac:dyDescent="0.2">
      <c r="A46" s="12"/>
      <c r="B46" s="15" t="s">
        <v>34</v>
      </c>
      <c r="C46" s="15">
        <f t="shared" si="3"/>
        <v>1</v>
      </c>
      <c r="D46" s="15">
        <f t="shared" si="3"/>
        <v>1</v>
      </c>
      <c r="E46" s="15">
        <f t="shared" si="3"/>
        <v>3</v>
      </c>
      <c r="F46" s="15">
        <f t="shared" si="3"/>
        <v>0</v>
      </c>
      <c r="G46" s="15">
        <f t="shared" si="3"/>
        <v>0</v>
      </c>
      <c r="H46" s="14">
        <f t="shared" si="4"/>
        <v>5</v>
      </c>
      <c r="I46" s="12"/>
      <c r="J46" s="12"/>
      <c r="K46" s="12"/>
      <c r="L46" s="12"/>
      <c r="M46" s="12"/>
      <c r="N46" s="12"/>
      <c r="O46" s="12"/>
    </row>
    <row r="47" spans="1:15" x14ac:dyDescent="0.2">
      <c r="A47" s="12"/>
      <c r="B47" s="14" t="s">
        <v>15</v>
      </c>
      <c r="C47" s="14">
        <f>SUM(C39:C46)</f>
        <v>17</v>
      </c>
      <c r="D47" s="14">
        <f t="shared" ref="D47:G47" si="5">SUM(D39:D46)</f>
        <v>57</v>
      </c>
      <c r="E47" s="14">
        <f t="shared" si="5"/>
        <v>4</v>
      </c>
      <c r="F47" s="14">
        <f t="shared" si="5"/>
        <v>0</v>
      </c>
      <c r="G47" s="14">
        <f t="shared" si="5"/>
        <v>2</v>
      </c>
      <c r="H47" s="14">
        <f>SUM(H39:H46)</f>
        <v>80</v>
      </c>
      <c r="I47" s="12"/>
      <c r="J47" s="12"/>
      <c r="K47" s="12"/>
      <c r="L47" s="12"/>
      <c r="M47" s="12"/>
      <c r="N47" s="12"/>
      <c r="O47" s="12"/>
    </row>
    <row r="48" spans="1:1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</sheetData>
  <conditionalFormatting sqref="C3:G18 K3:K8 K13:K19 J20">
    <cfRule type="cellIs" dxfId="21" priority="4" stopIfTrue="1" operator="equal">
      <formula>"ai"</formula>
    </cfRule>
  </conditionalFormatting>
  <conditionalFormatting sqref="C3:G18">
    <cfRule type="cellIs" dxfId="20" priority="1" operator="equal">
      <formula>"nm"</formula>
    </cfRule>
  </conditionalFormatting>
  <conditionalFormatting sqref="C20:G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{355D98C1-4941-BE44-8699-9282D7D98A9A}</x14:id>
        </ext>
      </extLst>
    </cfRule>
  </conditionalFormatting>
  <conditionalFormatting sqref="C39:G4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{077C8F82-1BAA-D545-8B5A-7DD93F758EDD}</x14:id>
        </ext>
      </extLst>
    </cfRule>
  </conditionalFormatting>
  <conditionalFormatting sqref="H3:H18 H20">
    <cfRule type="cellIs" dxfId="19" priority="3" operator="equal">
      <formula>"Google"</formula>
    </cfRule>
  </conditionalFormatting>
  <conditionalFormatting sqref="K3:K8 C3:G18 K13:K19 J20">
    <cfRule type="cellIs" dxfId="18" priority="5" stopIfTrue="1" operator="equal">
      <formula>"ph"</formula>
    </cfRule>
  </conditionalFormatting>
  <conditionalFormatting sqref="M3:M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{809E4D58-0B1D-FA4B-95DB-D73D4287C6EC}</x14:id>
        </ext>
      </extLst>
    </cfRule>
  </conditionalFormatting>
  <conditionalFormatting sqref="N14:N19 M20:M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{2C0EBA0D-078E-6240-A0F2-0247DCB46CAF}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D98C1-4941-BE44-8699-9282D7D98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C20:G36</xm:sqref>
        </x14:conditionalFormatting>
        <x14:conditionalFormatting xmlns:xm="http://schemas.microsoft.com/office/excel/2006/main">
          <x14:cfRule type="dataBar" id="{077C8F82-1BAA-D545-8B5A-7DD93F758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C39:G47</xm:sqref>
        </x14:conditionalFormatting>
        <x14:conditionalFormatting xmlns:xm="http://schemas.microsoft.com/office/excel/2006/main">
          <x14:cfRule type="dataBar" id="{809E4D58-0B1D-FA4B-95DB-D73D4287C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2C0EBA0D-078E-6240-A0F2-0247DCB46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N14:N19 M20:M21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N71"/>
  <sheetViews>
    <sheetView tabSelected="1" topLeftCell="A26" workbookViewId="0">
      <selection activeCell="B63" sqref="B63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1.83203125" customWidth="1"/>
    <col min="11" max="11" width="7.6640625" customWidth="1"/>
    <col min="12" max="12" width="9.1640625" customWidth="1"/>
    <col min="13" max="13" width="13.1640625" bestFit="1" customWidth="1"/>
  </cols>
  <sheetData>
    <row r="2" spans="2:14" s="1" customFormat="1" x14ac:dyDescent="0.2">
      <c r="B2" s="2" t="s">
        <v>19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85</v>
      </c>
      <c r="J2" s="2" t="s">
        <v>18</v>
      </c>
      <c r="K2" s="2" t="s">
        <v>20</v>
      </c>
      <c r="L2" s="2" t="s">
        <v>16</v>
      </c>
      <c r="M2" s="2" t="s">
        <v>17</v>
      </c>
    </row>
    <row r="3" spans="2:14" x14ac:dyDescent="0.2">
      <c r="B3" s="3" t="s">
        <v>6</v>
      </c>
      <c r="C3" s="3" t="s">
        <v>23</v>
      </c>
      <c r="D3" s="3" t="s">
        <v>23</v>
      </c>
      <c r="E3" s="3" t="s">
        <v>61</v>
      </c>
      <c r="F3" s="3" t="s">
        <v>23</v>
      </c>
      <c r="G3" s="3" t="s">
        <v>61</v>
      </c>
      <c r="H3" s="3" t="s">
        <v>30</v>
      </c>
      <c r="J3" s="3" t="s">
        <v>27</v>
      </c>
      <c r="K3" s="3" t="s">
        <v>23</v>
      </c>
      <c r="L3" s="28">
        <f t="shared" ref="L3:L8" si="0">COUNTIFS($C$3:$G$18,K3)</f>
        <v>31</v>
      </c>
      <c r="M3" s="4">
        <f t="shared" ref="M3:M8" si="1">L3/$L$9</f>
        <v>0.38750000000000001</v>
      </c>
    </row>
    <row r="4" spans="2:14" x14ac:dyDescent="0.2">
      <c r="B4" s="3" t="s">
        <v>10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32</v>
      </c>
      <c r="J4" s="3" t="s">
        <v>49</v>
      </c>
      <c r="K4" s="3" t="s">
        <v>24</v>
      </c>
      <c r="L4" s="28">
        <f t="shared" si="0"/>
        <v>27</v>
      </c>
      <c r="M4" s="4">
        <f t="shared" si="1"/>
        <v>0.33750000000000002</v>
      </c>
    </row>
    <row r="5" spans="2:14" x14ac:dyDescent="0.2">
      <c r="B5" s="3" t="s">
        <v>13</v>
      </c>
      <c r="C5" s="3" t="s">
        <v>24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31</v>
      </c>
      <c r="J5" s="3" t="s">
        <v>58</v>
      </c>
      <c r="K5" s="3" t="s">
        <v>9</v>
      </c>
      <c r="L5" s="28">
        <f t="shared" si="0"/>
        <v>4</v>
      </c>
      <c r="M5" s="4">
        <f t="shared" si="1"/>
        <v>0.05</v>
      </c>
    </row>
    <row r="6" spans="2:14" x14ac:dyDescent="0.2">
      <c r="B6" s="3" t="s">
        <v>14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31</v>
      </c>
      <c r="J6" s="3" t="s">
        <v>48</v>
      </c>
      <c r="K6" s="3" t="s">
        <v>26</v>
      </c>
      <c r="L6" s="28">
        <f t="shared" si="0"/>
        <v>0</v>
      </c>
      <c r="M6" s="4">
        <f t="shared" si="1"/>
        <v>0</v>
      </c>
    </row>
    <row r="7" spans="2:14" x14ac:dyDescent="0.2">
      <c r="B7" s="3" t="s">
        <v>2</v>
      </c>
      <c r="C7" s="3" t="s">
        <v>24</v>
      </c>
      <c r="D7" s="3" t="s">
        <v>23</v>
      </c>
      <c r="E7" s="3" t="s">
        <v>23</v>
      </c>
      <c r="F7" s="3" t="s">
        <v>24</v>
      </c>
      <c r="G7" s="3" t="s">
        <v>23</v>
      </c>
      <c r="H7" s="3" t="s">
        <v>29</v>
      </c>
      <c r="J7" s="3" t="s">
        <v>50</v>
      </c>
      <c r="K7" s="3" t="s">
        <v>25</v>
      </c>
      <c r="L7" s="28">
        <f t="shared" si="0"/>
        <v>3</v>
      </c>
      <c r="M7" s="4">
        <f t="shared" si="1"/>
        <v>3.7499999999999999E-2</v>
      </c>
    </row>
    <row r="8" spans="2:14" x14ac:dyDescent="0.2">
      <c r="B8" s="3" t="s">
        <v>43</v>
      </c>
      <c r="C8" s="3" t="s">
        <v>24</v>
      </c>
      <c r="D8" s="3" t="s">
        <v>24</v>
      </c>
      <c r="E8" s="3" t="s">
        <v>24</v>
      </c>
      <c r="F8" s="3" t="s">
        <v>24</v>
      </c>
      <c r="G8" s="3" t="s">
        <v>24</v>
      </c>
      <c r="H8" s="3" t="s">
        <v>40</v>
      </c>
      <c r="J8" s="20" t="s">
        <v>60</v>
      </c>
      <c r="K8" s="3" t="s">
        <v>61</v>
      </c>
      <c r="L8" s="29">
        <f t="shared" si="0"/>
        <v>15</v>
      </c>
      <c r="M8" s="21">
        <f t="shared" si="1"/>
        <v>0.1875</v>
      </c>
    </row>
    <row r="9" spans="2:14" x14ac:dyDescent="0.2">
      <c r="B9" s="3" t="s">
        <v>0</v>
      </c>
      <c r="C9" s="3" t="s">
        <v>25</v>
      </c>
      <c r="D9" s="3" t="s">
        <v>23</v>
      </c>
      <c r="E9" s="3" t="s">
        <v>61</v>
      </c>
      <c r="F9" s="3" t="s">
        <v>23</v>
      </c>
      <c r="G9" s="3" t="s">
        <v>61</v>
      </c>
      <c r="H9" s="3" t="s">
        <v>28</v>
      </c>
      <c r="J9" s="2" t="s">
        <v>15</v>
      </c>
      <c r="K9" s="2"/>
      <c r="L9" s="30">
        <f>SUM(L3:L8)</f>
        <v>80</v>
      </c>
      <c r="M9" s="5">
        <f>SUM(M3:M8)</f>
        <v>1</v>
      </c>
      <c r="N9" s="1"/>
    </row>
    <row r="10" spans="2:14" x14ac:dyDescent="0.2">
      <c r="B10" s="3" t="s">
        <v>11</v>
      </c>
      <c r="C10" s="3" t="s">
        <v>23</v>
      </c>
      <c r="D10" s="3" t="s">
        <v>23</v>
      </c>
      <c r="E10" s="3" t="s">
        <v>23</v>
      </c>
      <c r="F10" s="3" t="s">
        <v>23</v>
      </c>
      <c r="G10" s="3" t="s">
        <v>23</v>
      </c>
      <c r="H10" s="3" t="s">
        <v>32</v>
      </c>
    </row>
    <row r="11" spans="2:14" x14ac:dyDescent="0.2">
      <c r="B11" s="3" t="s">
        <v>56</v>
      </c>
      <c r="C11" s="3" t="s">
        <v>61</v>
      </c>
      <c r="D11" s="3" t="s">
        <v>23</v>
      </c>
      <c r="E11" s="3" t="s">
        <v>23</v>
      </c>
      <c r="F11" s="3" t="s">
        <v>23</v>
      </c>
      <c r="G11" s="3" t="s">
        <v>23</v>
      </c>
      <c r="H11" s="3" t="s">
        <v>29</v>
      </c>
    </row>
    <row r="12" spans="2:14" x14ac:dyDescent="0.2">
      <c r="B12" s="3" t="s">
        <v>7</v>
      </c>
      <c r="C12" s="3" t="s">
        <v>23</v>
      </c>
      <c r="D12" s="3" t="s">
        <v>61</v>
      </c>
      <c r="E12" s="3" t="s">
        <v>23</v>
      </c>
      <c r="F12" s="3" t="s">
        <v>23</v>
      </c>
      <c r="G12" s="3" t="s">
        <v>61</v>
      </c>
      <c r="H12" s="3" t="s">
        <v>31</v>
      </c>
      <c r="J12" t="s">
        <v>82</v>
      </c>
      <c r="L12" s="10"/>
    </row>
    <row r="13" spans="2:14" x14ac:dyDescent="0.2">
      <c r="B13" s="3" t="s">
        <v>46</v>
      </c>
      <c r="C13" s="3" t="s">
        <v>61</v>
      </c>
      <c r="D13" s="3" t="s">
        <v>61</v>
      </c>
      <c r="E13" s="3" t="s">
        <v>61</v>
      </c>
      <c r="F13" s="3" t="s">
        <v>23</v>
      </c>
      <c r="G13" s="3" t="s">
        <v>61</v>
      </c>
      <c r="H13" s="3" t="s">
        <v>31</v>
      </c>
      <c r="J13" s="2" t="s">
        <v>18</v>
      </c>
      <c r="K13" s="2" t="s">
        <v>20</v>
      </c>
      <c r="L13" s="2" t="s">
        <v>16</v>
      </c>
      <c r="M13" s="2" t="s">
        <v>17</v>
      </c>
      <c r="N13" s="1"/>
    </row>
    <row r="14" spans="2:14" x14ac:dyDescent="0.2">
      <c r="B14" s="3" t="s">
        <v>1</v>
      </c>
      <c r="C14" s="3" t="s">
        <v>24</v>
      </c>
      <c r="D14" s="3" t="s">
        <v>24</v>
      </c>
      <c r="E14" s="3" t="s">
        <v>24</v>
      </c>
      <c r="F14" s="3" t="s">
        <v>24</v>
      </c>
      <c r="G14" s="3" t="s">
        <v>24</v>
      </c>
      <c r="H14" s="3" t="s">
        <v>28</v>
      </c>
      <c r="J14" s="3" t="s">
        <v>27</v>
      </c>
      <c r="K14" s="3" t="s">
        <v>23</v>
      </c>
      <c r="L14" s="25">
        <f>L3+C38</f>
        <v>36.666666666666664</v>
      </c>
      <c r="M14" s="4">
        <f>L14/$L$9</f>
        <v>0.45833333333333331</v>
      </c>
      <c r="N14" s="11"/>
    </row>
    <row r="15" spans="2:14" x14ac:dyDescent="0.2">
      <c r="B15" s="3" t="s">
        <v>4</v>
      </c>
      <c r="C15" s="3" t="s">
        <v>61</v>
      </c>
      <c r="D15" s="3" t="s">
        <v>23</v>
      </c>
      <c r="E15" s="3" t="s">
        <v>23</v>
      </c>
      <c r="F15" s="3" t="s">
        <v>61</v>
      </c>
      <c r="G15" s="3" t="s">
        <v>23</v>
      </c>
      <c r="H15" s="3" t="s">
        <v>30</v>
      </c>
      <c r="J15" s="3" t="s">
        <v>49</v>
      </c>
      <c r="K15" s="3" t="s">
        <v>24</v>
      </c>
      <c r="L15" s="25">
        <f>COUNTIFS($C$3:$G$18,K15)+D38</f>
        <v>31.5</v>
      </c>
      <c r="M15" s="4">
        <f>L15/$L$9</f>
        <v>0.39374999999999999</v>
      </c>
      <c r="N15" s="11"/>
    </row>
    <row r="16" spans="2:14" x14ac:dyDescent="0.2">
      <c r="B16" s="3" t="s">
        <v>12</v>
      </c>
      <c r="C16" s="3" t="s">
        <v>24</v>
      </c>
      <c r="D16" s="3" t="s">
        <v>25</v>
      </c>
      <c r="E16" s="3" t="s">
        <v>25</v>
      </c>
      <c r="F16" s="3" t="s">
        <v>61</v>
      </c>
      <c r="G16" s="3" t="s">
        <v>23</v>
      </c>
      <c r="H16" s="3" t="s">
        <v>33</v>
      </c>
      <c r="J16" s="3" t="s">
        <v>58</v>
      </c>
      <c r="K16" s="3" t="s">
        <v>9</v>
      </c>
      <c r="L16" s="25">
        <f>COUNTIFS($C$3:$G$18,K16)+E38</f>
        <v>6.333333333333333</v>
      </c>
      <c r="M16" s="4">
        <f>L16/$L$9</f>
        <v>7.9166666666666663E-2</v>
      </c>
      <c r="N16" s="11"/>
    </row>
    <row r="17" spans="2:14" x14ac:dyDescent="0.2">
      <c r="B17" s="3" t="s">
        <v>8</v>
      </c>
      <c r="C17" s="3" t="s">
        <v>24</v>
      </c>
      <c r="D17" s="3" t="s">
        <v>24</v>
      </c>
      <c r="E17" s="3" t="s">
        <v>24</v>
      </c>
      <c r="F17" s="3" t="s">
        <v>23</v>
      </c>
      <c r="G17" s="3" t="s">
        <v>24</v>
      </c>
      <c r="H17" s="3" t="s">
        <v>32</v>
      </c>
      <c r="J17" s="3" t="s">
        <v>48</v>
      </c>
      <c r="K17" s="3" t="s">
        <v>26</v>
      </c>
      <c r="L17" s="25">
        <f>COUNTIFS($C$3:$G$18,K17)+F38</f>
        <v>0</v>
      </c>
      <c r="M17" s="4">
        <f>L17/$L$9</f>
        <v>0</v>
      </c>
      <c r="N17" s="11"/>
    </row>
    <row r="18" spans="2:14" x14ac:dyDescent="0.2">
      <c r="B18" s="3" t="s">
        <v>21</v>
      </c>
      <c r="C18" s="3" t="s">
        <v>61</v>
      </c>
      <c r="D18" s="3" t="s">
        <v>9</v>
      </c>
      <c r="E18" s="3" t="s">
        <v>9</v>
      </c>
      <c r="F18" s="3" t="s">
        <v>9</v>
      </c>
      <c r="G18" s="3" t="s">
        <v>9</v>
      </c>
      <c r="H18" s="3" t="s">
        <v>34</v>
      </c>
      <c r="J18" s="3" t="s">
        <v>50</v>
      </c>
      <c r="K18" s="3" t="s">
        <v>25</v>
      </c>
      <c r="L18" s="25">
        <f>COUNTIFS($C$3:$G$18,K18)+G38</f>
        <v>5.5</v>
      </c>
      <c r="M18" s="4">
        <f>L18/$L$9</f>
        <v>6.8750000000000006E-2</v>
      </c>
      <c r="N18" s="11"/>
    </row>
    <row r="19" spans="2:14" x14ac:dyDescent="0.2">
      <c r="J19" s="2" t="s">
        <v>15</v>
      </c>
      <c r="K19" s="2"/>
      <c r="L19" s="2">
        <f>SUM(L14:L18)</f>
        <v>79.999999999999986</v>
      </c>
      <c r="M19" s="5">
        <f>SUM(M14:M18)</f>
        <v>0.99999999999999989</v>
      </c>
    </row>
    <row r="20" spans="2:14" x14ac:dyDescent="0.2">
      <c r="I20" s="9"/>
    </row>
    <row r="21" spans="2:14" x14ac:dyDescent="0.2">
      <c r="B21" t="s">
        <v>81</v>
      </c>
    </row>
    <row r="22" spans="2:14" x14ac:dyDescent="0.2">
      <c r="B22" s="2" t="s">
        <v>62</v>
      </c>
      <c r="C22" s="2" t="s">
        <v>23</v>
      </c>
      <c r="D22" s="2" t="s">
        <v>24</v>
      </c>
      <c r="E22" s="2" t="s">
        <v>9</v>
      </c>
      <c r="F22" s="2" t="s">
        <v>26</v>
      </c>
      <c r="G22" s="2" t="s">
        <v>25</v>
      </c>
      <c r="H22" s="2" t="s">
        <v>85</v>
      </c>
      <c r="J22" s="1" t="s">
        <v>35</v>
      </c>
    </row>
    <row r="23" spans="2:14" x14ac:dyDescent="0.2">
      <c r="B23" s="3" t="s">
        <v>63</v>
      </c>
      <c r="C23" s="24">
        <f>1/3</f>
        <v>0.33333333333333331</v>
      </c>
      <c r="D23" s="24">
        <f t="shared" ref="D23:E23" si="2">1/3</f>
        <v>0.33333333333333331</v>
      </c>
      <c r="E23" s="24">
        <f t="shared" si="2"/>
        <v>0.33333333333333331</v>
      </c>
      <c r="F23" s="24"/>
      <c r="G23" s="24"/>
      <c r="H23" s="3" t="s">
        <v>30</v>
      </c>
      <c r="J23" t="s">
        <v>83</v>
      </c>
    </row>
    <row r="24" spans="2:14" x14ac:dyDescent="0.2">
      <c r="B24" s="3" t="s">
        <v>64</v>
      </c>
      <c r="C24" s="24">
        <f>1/3</f>
        <v>0.33333333333333331</v>
      </c>
      <c r="D24" s="24">
        <f>1/3</f>
        <v>0.33333333333333331</v>
      </c>
      <c r="E24" s="24">
        <f>1/3</f>
        <v>0.33333333333333331</v>
      </c>
      <c r="F24" s="24"/>
      <c r="G24" s="24"/>
      <c r="H24" s="3" t="s">
        <v>30</v>
      </c>
      <c r="J24" t="s">
        <v>80</v>
      </c>
    </row>
    <row r="25" spans="2:14" x14ac:dyDescent="0.2">
      <c r="B25" s="3" t="s">
        <v>65</v>
      </c>
      <c r="C25" s="24">
        <v>0.5</v>
      </c>
      <c r="D25" s="24"/>
      <c r="E25" s="24"/>
      <c r="F25" s="24"/>
      <c r="G25" s="24">
        <v>0.5</v>
      </c>
      <c r="H25" s="3" t="s">
        <v>28</v>
      </c>
      <c r="J25" t="s">
        <v>72</v>
      </c>
    </row>
    <row r="26" spans="2:14" x14ac:dyDescent="0.2">
      <c r="B26" s="3" t="s">
        <v>66</v>
      </c>
      <c r="C26" s="24">
        <v>0.5</v>
      </c>
      <c r="D26" s="24">
        <v>0.5</v>
      </c>
      <c r="E26" s="24"/>
      <c r="F26" s="24"/>
      <c r="G26" s="24"/>
      <c r="H26" s="3" t="s">
        <v>28</v>
      </c>
    </row>
    <row r="27" spans="2:14" x14ac:dyDescent="0.2">
      <c r="B27" s="3" t="s">
        <v>67</v>
      </c>
      <c r="C27" s="24">
        <v>0.5</v>
      </c>
      <c r="D27" s="24">
        <v>0.5</v>
      </c>
      <c r="E27" s="24"/>
      <c r="F27" s="24"/>
      <c r="G27" s="24"/>
      <c r="H27" s="3" t="s">
        <v>29</v>
      </c>
      <c r="K27" s="1"/>
    </row>
    <row r="28" spans="2:14" x14ac:dyDescent="0.2">
      <c r="B28" s="3" t="s">
        <v>68</v>
      </c>
      <c r="C28" s="24">
        <v>0.5</v>
      </c>
      <c r="D28" s="24">
        <v>0.5</v>
      </c>
      <c r="E28" s="24"/>
      <c r="F28" s="24"/>
      <c r="G28" s="24"/>
      <c r="H28" s="3" t="s">
        <v>31</v>
      </c>
    </row>
    <row r="29" spans="2:14" x14ac:dyDescent="0.2">
      <c r="B29" s="3" t="s">
        <v>69</v>
      </c>
      <c r="C29" s="24">
        <v>0.5</v>
      </c>
      <c r="D29" s="24"/>
      <c r="E29" s="24"/>
      <c r="F29" s="24"/>
      <c r="G29" s="24">
        <v>0.5</v>
      </c>
      <c r="H29" s="3" t="s">
        <v>31</v>
      </c>
    </row>
    <row r="30" spans="2:14" x14ac:dyDescent="0.2">
      <c r="B30" s="3" t="s">
        <v>70</v>
      </c>
      <c r="C30" s="24">
        <f>1/3</f>
        <v>0.33333333333333331</v>
      </c>
      <c r="D30" s="24">
        <f>1/3</f>
        <v>0.33333333333333331</v>
      </c>
      <c r="E30" s="24"/>
      <c r="F30" s="24"/>
      <c r="G30" s="24">
        <f>1/3</f>
        <v>0.33333333333333331</v>
      </c>
      <c r="H30" s="3" t="s">
        <v>31</v>
      </c>
    </row>
    <row r="31" spans="2:14" x14ac:dyDescent="0.2">
      <c r="B31" s="3" t="s">
        <v>71</v>
      </c>
      <c r="C31" s="24">
        <v>0.5</v>
      </c>
      <c r="D31" s="24">
        <v>0.5</v>
      </c>
      <c r="E31" s="24"/>
      <c r="F31" s="24"/>
      <c r="G31" s="24"/>
      <c r="H31" s="3" t="s">
        <v>31</v>
      </c>
    </row>
    <row r="32" spans="2:14" x14ac:dyDescent="0.2">
      <c r="B32" s="3" t="s">
        <v>73</v>
      </c>
      <c r="C32" s="24">
        <v>0.5</v>
      </c>
      <c r="D32" s="24">
        <v>0.5</v>
      </c>
      <c r="E32" s="24"/>
      <c r="F32" s="24"/>
      <c r="G32" s="24"/>
      <c r="H32" s="3" t="s">
        <v>31</v>
      </c>
    </row>
    <row r="33" spans="2:8" x14ac:dyDescent="0.2">
      <c r="B33" s="3" t="s">
        <v>74</v>
      </c>
      <c r="C33" s="24">
        <f>1/3</f>
        <v>0.33333333333333331</v>
      </c>
      <c r="D33" s="24"/>
      <c r="E33" s="24">
        <f>1/3</f>
        <v>0.33333333333333331</v>
      </c>
      <c r="F33" s="24"/>
      <c r="G33" s="24">
        <f>1/3</f>
        <v>0.33333333333333331</v>
      </c>
      <c r="H33" s="3" t="s">
        <v>31</v>
      </c>
    </row>
    <row r="34" spans="2:8" x14ac:dyDescent="0.2">
      <c r="B34" s="3" t="s">
        <v>75</v>
      </c>
      <c r="C34" s="24">
        <v>0.5</v>
      </c>
      <c r="D34" s="24"/>
      <c r="E34" s="24">
        <v>0.5</v>
      </c>
      <c r="F34" s="24"/>
      <c r="G34" s="24"/>
      <c r="H34" s="3" t="s">
        <v>30</v>
      </c>
    </row>
    <row r="35" spans="2:8" x14ac:dyDescent="0.2">
      <c r="B35" s="3" t="s">
        <v>76</v>
      </c>
      <c r="C35" s="24">
        <f>1/3</f>
        <v>0.33333333333333331</v>
      </c>
      <c r="D35" s="24"/>
      <c r="E35" s="24">
        <f>1/3</f>
        <v>0.33333333333333331</v>
      </c>
      <c r="F35" s="24"/>
      <c r="G35" s="24">
        <f>1/3</f>
        <v>0.33333333333333331</v>
      </c>
      <c r="H35" s="3" t="s">
        <v>30</v>
      </c>
    </row>
    <row r="36" spans="2:8" x14ac:dyDescent="0.2">
      <c r="B36" s="3" t="s">
        <v>77</v>
      </c>
      <c r="C36" s="24"/>
      <c r="D36" s="24">
        <v>0.5</v>
      </c>
      <c r="E36" s="24"/>
      <c r="F36" s="24"/>
      <c r="G36" s="24">
        <v>0.5</v>
      </c>
      <c r="H36" s="3" t="s">
        <v>33</v>
      </c>
    </row>
    <row r="37" spans="2:8" x14ac:dyDescent="0.2">
      <c r="B37" s="3" t="s">
        <v>78</v>
      </c>
      <c r="C37" s="24"/>
      <c r="D37" s="24">
        <v>0.5</v>
      </c>
      <c r="E37" s="24">
        <v>0.5</v>
      </c>
      <c r="F37" s="24"/>
      <c r="G37" s="24"/>
      <c r="H37" s="3" t="s">
        <v>34</v>
      </c>
    </row>
    <row r="38" spans="2:8" x14ac:dyDescent="0.2">
      <c r="B38" s="2" t="s">
        <v>15</v>
      </c>
      <c r="C38" s="26">
        <f>SUM(C23:C37)</f>
        <v>5.6666666666666661</v>
      </c>
      <c r="D38" s="26">
        <f t="shared" ref="D38:G38" si="3">SUM(D23:D37)</f>
        <v>4.5</v>
      </c>
      <c r="E38" s="26">
        <f t="shared" si="3"/>
        <v>2.333333333333333</v>
      </c>
      <c r="F38" s="26">
        <f t="shared" si="3"/>
        <v>0</v>
      </c>
      <c r="G38" s="26">
        <f t="shared" si="3"/>
        <v>2.5</v>
      </c>
      <c r="H38" s="27">
        <f>SUM(C38:G38)</f>
        <v>15</v>
      </c>
    </row>
    <row r="39" spans="2:8" x14ac:dyDescent="0.2">
      <c r="B39" s="2" t="s">
        <v>79</v>
      </c>
      <c r="C39" s="22">
        <f>C38/$H$38</f>
        <v>0.37777777777777771</v>
      </c>
      <c r="D39" s="22">
        <f>D38/$H$38</f>
        <v>0.3</v>
      </c>
      <c r="E39" s="22">
        <f>E38/$H$38</f>
        <v>0.15555555555555553</v>
      </c>
      <c r="F39" s="22">
        <f>F38/$H$38</f>
        <v>0</v>
      </c>
      <c r="G39" s="22">
        <f>G38/$H$38</f>
        <v>0.16666666666666666</v>
      </c>
      <c r="H39" s="23">
        <f>SUM(C39:G39)</f>
        <v>0.99999999999999989</v>
      </c>
    </row>
    <row r="42" spans="2:8" x14ac:dyDescent="0.2">
      <c r="B42" t="s">
        <v>84</v>
      </c>
    </row>
    <row r="43" spans="2:8" x14ac:dyDescent="0.2">
      <c r="B43" s="2" t="s">
        <v>85</v>
      </c>
      <c r="C43" s="2" t="s">
        <v>23</v>
      </c>
      <c r="D43" s="2" t="s">
        <v>24</v>
      </c>
      <c r="E43" s="2" t="s">
        <v>9</v>
      </c>
      <c r="F43" s="2" t="s">
        <v>26</v>
      </c>
      <c r="G43" s="2" t="s">
        <v>25</v>
      </c>
      <c r="H43" s="2" t="s">
        <v>15</v>
      </c>
    </row>
    <row r="44" spans="2:8" x14ac:dyDescent="0.2">
      <c r="B44" s="3" t="str">
        <f t="shared" ref="B44:B59" si="4">H3</f>
        <v>Google</v>
      </c>
      <c r="C44" s="3">
        <f t="shared" ref="C44:G53" si="5">COUNTIF($C3:$G3,C$43)</f>
        <v>3</v>
      </c>
      <c r="D44" s="3">
        <f t="shared" si="5"/>
        <v>0</v>
      </c>
      <c r="E44" s="3">
        <f t="shared" si="5"/>
        <v>0</v>
      </c>
      <c r="F44" s="3">
        <f t="shared" si="5"/>
        <v>0</v>
      </c>
      <c r="G44" s="3">
        <f t="shared" si="5"/>
        <v>0</v>
      </c>
      <c r="H44" s="2">
        <f>SUM(C44:G44)</f>
        <v>3</v>
      </c>
    </row>
    <row r="45" spans="2:8" x14ac:dyDescent="0.2">
      <c r="B45" s="3" t="str">
        <f t="shared" si="4"/>
        <v>xAI</v>
      </c>
      <c r="C45" s="3">
        <f t="shared" si="5"/>
        <v>5</v>
      </c>
      <c r="D45" s="3">
        <f t="shared" si="5"/>
        <v>0</v>
      </c>
      <c r="E45" s="3">
        <f t="shared" si="5"/>
        <v>0</v>
      </c>
      <c r="F45" s="3">
        <f t="shared" si="5"/>
        <v>0</v>
      </c>
      <c r="G45" s="3">
        <f t="shared" si="5"/>
        <v>0</v>
      </c>
      <c r="H45" s="2">
        <f t="shared" ref="H45:H59" si="6">SUM(C45:G45)</f>
        <v>5</v>
      </c>
    </row>
    <row r="46" spans="2:8" x14ac:dyDescent="0.2">
      <c r="B46" s="3" t="str">
        <f t="shared" si="4"/>
        <v>OpenAI</v>
      </c>
      <c r="C46" s="3">
        <f t="shared" si="5"/>
        <v>0</v>
      </c>
      <c r="D46" s="3">
        <f t="shared" si="5"/>
        <v>5</v>
      </c>
      <c r="E46" s="3">
        <f t="shared" si="5"/>
        <v>0</v>
      </c>
      <c r="F46" s="3">
        <f t="shared" si="5"/>
        <v>0</v>
      </c>
      <c r="G46" s="3">
        <f t="shared" si="5"/>
        <v>0</v>
      </c>
      <c r="H46" s="2">
        <f t="shared" si="6"/>
        <v>5</v>
      </c>
    </row>
    <row r="47" spans="2:8" x14ac:dyDescent="0.2">
      <c r="B47" s="3" t="str">
        <f t="shared" si="4"/>
        <v>OpenAI</v>
      </c>
      <c r="C47" s="3">
        <f t="shared" si="5"/>
        <v>0</v>
      </c>
      <c r="D47" s="3">
        <f t="shared" si="5"/>
        <v>5</v>
      </c>
      <c r="E47" s="3">
        <f t="shared" si="5"/>
        <v>0</v>
      </c>
      <c r="F47" s="3">
        <f t="shared" si="5"/>
        <v>0</v>
      </c>
      <c r="G47" s="3">
        <f t="shared" si="5"/>
        <v>0</v>
      </c>
      <c r="H47" s="2">
        <f t="shared" si="6"/>
        <v>5</v>
      </c>
    </row>
    <row r="48" spans="2:8" x14ac:dyDescent="0.2">
      <c r="B48" s="3" t="str">
        <f t="shared" si="4"/>
        <v>DeepSeek</v>
      </c>
      <c r="C48" s="3">
        <f t="shared" si="5"/>
        <v>3</v>
      </c>
      <c r="D48" s="3">
        <f t="shared" si="5"/>
        <v>2</v>
      </c>
      <c r="E48" s="3">
        <f t="shared" si="5"/>
        <v>0</v>
      </c>
      <c r="F48" s="3">
        <f t="shared" si="5"/>
        <v>0</v>
      </c>
      <c r="G48" s="3">
        <f t="shared" si="5"/>
        <v>0</v>
      </c>
      <c r="H48" s="2">
        <f t="shared" si="6"/>
        <v>5</v>
      </c>
    </row>
    <row r="49" spans="2:8" x14ac:dyDescent="0.2">
      <c r="B49" s="3" t="str">
        <f t="shared" si="4"/>
        <v>Alibaba</v>
      </c>
      <c r="C49" s="3">
        <f t="shared" si="5"/>
        <v>0</v>
      </c>
      <c r="D49" s="3">
        <f t="shared" si="5"/>
        <v>5</v>
      </c>
      <c r="E49" s="3">
        <f t="shared" si="5"/>
        <v>0</v>
      </c>
      <c r="F49" s="3">
        <f t="shared" si="5"/>
        <v>0</v>
      </c>
      <c r="G49" s="3">
        <f t="shared" si="5"/>
        <v>0</v>
      </c>
      <c r="H49" s="2">
        <f t="shared" si="6"/>
        <v>5</v>
      </c>
    </row>
    <row r="50" spans="2:8" x14ac:dyDescent="0.2">
      <c r="B50" s="3" t="str">
        <f t="shared" si="4"/>
        <v>Anthropic</v>
      </c>
      <c r="C50" s="3">
        <f t="shared" si="5"/>
        <v>2</v>
      </c>
      <c r="D50" s="3">
        <f t="shared" si="5"/>
        <v>0</v>
      </c>
      <c r="E50" s="3">
        <f t="shared" si="5"/>
        <v>0</v>
      </c>
      <c r="F50" s="3">
        <f t="shared" si="5"/>
        <v>0</v>
      </c>
      <c r="G50" s="3">
        <f t="shared" si="5"/>
        <v>1</v>
      </c>
      <c r="H50" s="2">
        <f t="shared" si="6"/>
        <v>3</v>
      </c>
    </row>
    <row r="51" spans="2:8" x14ac:dyDescent="0.2">
      <c r="B51" s="3" t="str">
        <f t="shared" si="4"/>
        <v>xAI</v>
      </c>
      <c r="C51" s="3">
        <f t="shared" si="5"/>
        <v>5</v>
      </c>
      <c r="D51" s="3">
        <f t="shared" si="5"/>
        <v>0</v>
      </c>
      <c r="E51" s="3">
        <f t="shared" si="5"/>
        <v>0</v>
      </c>
      <c r="F51" s="3">
        <f t="shared" si="5"/>
        <v>0</v>
      </c>
      <c r="G51" s="3">
        <f t="shared" si="5"/>
        <v>0</v>
      </c>
      <c r="H51" s="2">
        <f t="shared" si="6"/>
        <v>5</v>
      </c>
    </row>
    <row r="52" spans="2:8" x14ac:dyDescent="0.2">
      <c r="B52" s="3" t="str">
        <f t="shared" si="4"/>
        <v>DeepSeek</v>
      </c>
      <c r="C52" s="3">
        <f t="shared" si="5"/>
        <v>4</v>
      </c>
      <c r="D52" s="3">
        <f t="shared" si="5"/>
        <v>0</v>
      </c>
      <c r="E52" s="3">
        <f t="shared" si="5"/>
        <v>0</v>
      </c>
      <c r="F52" s="3">
        <f t="shared" si="5"/>
        <v>0</v>
      </c>
      <c r="G52" s="3">
        <f t="shared" si="5"/>
        <v>0</v>
      </c>
      <c r="H52" s="2">
        <f t="shared" si="6"/>
        <v>4</v>
      </c>
    </row>
    <row r="53" spans="2:8" x14ac:dyDescent="0.2">
      <c r="B53" s="3" t="str">
        <f t="shared" si="4"/>
        <v>OpenAI</v>
      </c>
      <c r="C53" s="3">
        <f t="shared" si="5"/>
        <v>3</v>
      </c>
      <c r="D53" s="3">
        <f t="shared" si="5"/>
        <v>0</v>
      </c>
      <c r="E53" s="3">
        <f t="shared" si="5"/>
        <v>0</v>
      </c>
      <c r="F53" s="3">
        <f t="shared" si="5"/>
        <v>0</v>
      </c>
      <c r="G53" s="3">
        <f t="shared" si="5"/>
        <v>0</v>
      </c>
      <c r="H53" s="2">
        <f t="shared" si="6"/>
        <v>3</v>
      </c>
    </row>
    <row r="54" spans="2:8" x14ac:dyDescent="0.2">
      <c r="B54" s="3" t="str">
        <f t="shared" si="4"/>
        <v>OpenAI</v>
      </c>
      <c r="C54" s="3">
        <f t="shared" ref="C54:G63" si="7">COUNTIF($C13:$G13,C$43)</f>
        <v>1</v>
      </c>
      <c r="D54" s="3">
        <f t="shared" si="7"/>
        <v>0</v>
      </c>
      <c r="E54" s="3">
        <f t="shared" si="7"/>
        <v>0</v>
      </c>
      <c r="F54" s="3">
        <f t="shared" si="7"/>
        <v>0</v>
      </c>
      <c r="G54" s="3">
        <f t="shared" si="7"/>
        <v>0</v>
      </c>
      <c r="H54" s="2">
        <f t="shared" si="6"/>
        <v>1</v>
      </c>
    </row>
    <row r="55" spans="2:8" x14ac:dyDescent="0.2">
      <c r="B55" s="3" t="str">
        <f t="shared" si="4"/>
        <v>Anthropic</v>
      </c>
      <c r="C55" s="3">
        <f t="shared" si="7"/>
        <v>0</v>
      </c>
      <c r="D55" s="3">
        <f t="shared" si="7"/>
        <v>5</v>
      </c>
      <c r="E55" s="3">
        <f t="shared" si="7"/>
        <v>0</v>
      </c>
      <c r="F55" s="3">
        <f t="shared" si="7"/>
        <v>0</v>
      </c>
      <c r="G55" s="3">
        <f t="shared" si="7"/>
        <v>0</v>
      </c>
      <c r="H55" s="2">
        <f t="shared" si="6"/>
        <v>5</v>
      </c>
    </row>
    <row r="56" spans="2:8" x14ac:dyDescent="0.2">
      <c r="B56" s="3" t="str">
        <f t="shared" si="4"/>
        <v>Google</v>
      </c>
      <c r="C56" s="3">
        <f t="shared" si="7"/>
        <v>3</v>
      </c>
      <c r="D56" s="3">
        <f t="shared" si="7"/>
        <v>0</v>
      </c>
      <c r="E56" s="3">
        <f t="shared" si="7"/>
        <v>0</v>
      </c>
      <c r="F56" s="3">
        <f t="shared" si="7"/>
        <v>0</v>
      </c>
      <c r="G56" s="3">
        <f t="shared" si="7"/>
        <v>0</v>
      </c>
      <c r="H56" s="2">
        <f t="shared" si="6"/>
        <v>3</v>
      </c>
    </row>
    <row r="57" spans="2:8" x14ac:dyDescent="0.2">
      <c r="B57" s="3" t="str">
        <f t="shared" si="4"/>
        <v>Meta</v>
      </c>
      <c r="C57" s="3">
        <f t="shared" si="7"/>
        <v>1</v>
      </c>
      <c r="D57" s="3">
        <f t="shared" si="7"/>
        <v>1</v>
      </c>
      <c r="E57" s="3">
        <f t="shared" si="7"/>
        <v>0</v>
      </c>
      <c r="F57" s="3">
        <f t="shared" si="7"/>
        <v>0</v>
      </c>
      <c r="G57" s="3">
        <f t="shared" si="7"/>
        <v>2</v>
      </c>
      <c r="H57" s="2">
        <f t="shared" si="6"/>
        <v>4</v>
      </c>
    </row>
    <row r="58" spans="2:8" x14ac:dyDescent="0.2">
      <c r="B58" s="3" t="str">
        <f t="shared" si="4"/>
        <v>xAI</v>
      </c>
      <c r="C58" s="3">
        <f t="shared" si="7"/>
        <v>1</v>
      </c>
      <c r="D58" s="3">
        <f t="shared" si="7"/>
        <v>4</v>
      </c>
      <c r="E58" s="3">
        <f t="shared" si="7"/>
        <v>0</v>
      </c>
      <c r="F58" s="3">
        <f t="shared" si="7"/>
        <v>0</v>
      </c>
      <c r="G58" s="3">
        <f t="shared" si="7"/>
        <v>0</v>
      </c>
      <c r="H58" s="2">
        <f t="shared" si="6"/>
        <v>5</v>
      </c>
    </row>
    <row r="59" spans="2:8" x14ac:dyDescent="0.2">
      <c r="B59" s="3" t="str">
        <f t="shared" si="4"/>
        <v>Amazon</v>
      </c>
      <c r="C59" s="3">
        <f t="shared" si="7"/>
        <v>0</v>
      </c>
      <c r="D59" s="3">
        <f t="shared" si="7"/>
        <v>0</v>
      </c>
      <c r="E59" s="3">
        <f t="shared" si="7"/>
        <v>4</v>
      </c>
      <c r="F59" s="3">
        <f t="shared" si="7"/>
        <v>0</v>
      </c>
      <c r="G59" s="3">
        <f t="shared" si="7"/>
        <v>0</v>
      </c>
      <c r="H59" s="2">
        <f t="shared" si="6"/>
        <v>4</v>
      </c>
    </row>
    <row r="60" spans="2:8" x14ac:dyDescent="0.2">
      <c r="H60" s="1"/>
    </row>
    <row r="61" spans="2:8" x14ac:dyDescent="0.2">
      <c r="B61" t="s">
        <v>84</v>
      </c>
    </row>
    <row r="62" spans="2:8" x14ac:dyDescent="0.2">
      <c r="B62" s="2" t="s">
        <v>85</v>
      </c>
      <c r="C62" s="2" t="s">
        <v>23</v>
      </c>
      <c r="D62" s="2" t="s">
        <v>24</v>
      </c>
      <c r="E62" s="2" t="s">
        <v>9</v>
      </c>
      <c r="F62" s="2" t="s">
        <v>26</v>
      </c>
      <c r="G62" s="2" t="s">
        <v>25</v>
      </c>
      <c r="H62" s="2" t="s">
        <v>15</v>
      </c>
    </row>
    <row r="63" spans="2:8" x14ac:dyDescent="0.2">
      <c r="B63" s="8" t="s">
        <v>30</v>
      </c>
      <c r="C63" s="3">
        <f t="shared" ref="C63:G70" si="8">SUMIFS(C$44:C$59,$B$44:$B$59,$B63)</f>
        <v>6</v>
      </c>
      <c r="D63" s="3">
        <f t="shared" si="8"/>
        <v>0</v>
      </c>
      <c r="E63" s="3">
        <f t="shared" si="8"/>
        <v>0</v>
      </c>
      <c r="F63" s="3">
        <f t="shared" si="8"/>
        <v>0</v>
      </c>
      <c r="G63" s="3">
        <f t="shared" si="8"/>
        <v>0</v>
      </c>
      <c r="H63" s="2">
        <f t="shared" ref="H63:H70" si="9">SUM(C63:G63)</f>
        <v>6</v>
      </c>
    </row>
    <row r="64" spans="2:8" x14ac:dyDescent="0.2">
      <c r="B64" s="8" t="s">
        <v>32</v>
      </c>
      <c r="C64" s="3">
        <f t="shared" si="8"/>
        <v>11</v>
      </c>
      <c r="D64" s="3">
        <f t="shared" si="8"/>
        <v>4</v>
      </c>
      <c r="E64" s="3">
        <f t="shared" si="8"/>
        <v>0</v>
      </c>
      <c r="F64" s="3">
        <f t="shared" si="8"/>
        <v>0</v>
      </c>
      <c r="G64" s="3">
        <f t="shared" si="8"/>
        <v>0</v>
      </c>
      <c r="H64" s="2">
        <f t="shared" si="9"/>
        <v>15</v>
      </c>
    </row>
    <row r="65" spans="2:8" x14ac:dyDescent="0.2">
      <c r="B65" s="8" t="s">
        <v>31</v>
      </c>
      <c r="C65" s="3">
        <f t="shared" si="8"/>
        <v>4</v>
      </c>
      <c r="D65" s="3">
        <f t="shared" si="8"/>
        <v>10</v>
      </c>
      <c r="E65" s="3">
        <f t="shared" si="8"/>
        <v>0</v>
      </c>
      <c r="F65" s="3">
        <f t="shared" si="8"/>
        <v>0</v>
      </c>
      <c r="G65" s="3">
        <f t="shared" si="8"/>
        <v>0</v>
      </c>
      <c r="H65" s="2">
        <f t="shared" si="9"/>
        <v>14</v>
      </c>
    </row>
    <row r="66" spans="2:8" x14ac:dyDescent="0.2">
      <c r="B66" s="8" t="s">
        <v>29</v>
      </c>
      <c r="C66" s="3">
        <f t="shared" si="8"/>
        <v>7</v>
      </c>
      <c r="D66" s="3">
        <f t="shared" si="8"/>
        <v>2</v>
      </c>
      <c r="E66" s="3">
        <f t="shared" si="8"/>
        <v>0</v>
      </c>
      <c r="F66" s="3">
        <f t="shared" si="8"/>
        <v>0</v>
      </c>
      <c r="G66" s="3">
        <f t="shared" si="8"/>
        <v>0</v>
      </c>
      <c r="H66" s="2">
        <f t="shared" si="9"/>
        <v>9</v>
      </c>
    </row>
    <row r="67" spans="2:8" x14ac:dyDescent="0.2">
      <c r="B67" s="8" t="s">
        <v>40</v>
      </c>
      <c r="C67" s="3">
        <f t="shared" si="8"/>
        <v>0</v>
      </c>
      <c r="D67" s="3">
        <f t="shared" si="8"/>
        <v>5</v>
      </c>
      <c r="E67" s="3">
        <f t="shared" si="8"/>
        <v>0</v>
      </c>
      <c r="F67" s="3">
        <f t="shared" si="8"/>
        <v>0</v>
      </c>
      <c r="G67" s="3">
        <f t="shared" si="8"/>
        <v>0</v>
      </c>
      <c r="H67" s="2">
        <f t="shared" si="9"/>
        <v>5</v>
      </c>
    </row>
    <row r="68" spans="2:8" x14ac:dyDescent="0.2">
      <c r="B68" s="8" t="s">
        <v>28</v>
      </c>
      <c r="C68" s="3">
        <f t="shared" si="8"/>
        <v>2</v>
      </c>
      <c r="D68" s="3">
        <f t="shared" si="8"/>
        <v>5</v>
      </c>
      <c r="E68" s="3">
        <f t="shared" si="8"/>
        <v>0</v>
      </c>
      <c r="F68" s="3">
        <f t="shared" si="8"/>
        <v>0</v>
      </c>
      <c r="G68" s="3">
        <f t="shared" si="8"/>
        <v>1</v>
      </c>
      <c r="H68" s="2">
        <f t="shared" si="9"/>
        <v>8</v>
      </c>
    </row>
    <row r="69" spans="2:8" x14ac:dyDescent="0.2">
      <c r="B69" s="8" t="s">
        <v>33</v>
      </c>
      <c r="C69" s="3">
        <f t="shared" si="8"/>
        <v>1</v>
      </c>
      <c r="D69" s="3">
        <f t="shared" si="8"/>
        <v>1</v>
      </c>
      <c r="E69" s="3">
        <f t="shared" si="8"/>
        <v>0</v>
      </c>
      <c r="F69" s="3">
        <f t="shared" si="8"/>
        <v>0</v>
      </c>
      <c r="G69" s="3">
        <f t="shared" si="8"/>
        <v>2</v>
      </c>
      <c r="H69" s="2">
        <f t="shared" si="9"/>
        <v>4</v>
      </c>
    </row>
    <row r="70" spans="2:8" x14ac:dyDescent="0.2">
      <c r="B70" s="8" t="s">
        <v>34</v>
      </c>
      <c r="C70" s="3">
        <f t="shared" si="8"/>
        <v>0</v>
      </c>
      <c r="D70" s="3">
        <f t="shared" si="8"/>
        <v>0</v>
      </c>
      <c r="E70" s="3">
        <f t="shared" si="8"/>
        <v>4</v>
      </c>
      <c r="F70" s="3">
        <f t="shared" si="8"/>
        <v>0</v>
      </c>
      <c r="G70" s="3">
        <f t="shared" si="8"/>
        <v>0</v>
      </c>
      <c r="H70" s="2">
        <f t="shared" si="9"/>
        <v>4</v>
      </c>
    </row>
    <row r="71" spans="2:8" x14ac:dyDescent="0.2">
      <c r="B71" s="2" t="s">
        <v>15</v>
      </c>
      <c r="C71" s="2">
        <f>SUM(C63:C70)</f>
        <v>31</v>
      </c>
      <c r="D71" s="2">
        <f t="shared" ref="D71:G71" si="10">SUM(D63:D70)</f>
        <v>27</v>
      </c>
      <c r="E71" s="2">
        <f t="shared" si="10"/>
        <v>4</v>
      </c>
      <c r="F71" s="2">
        <f t="shared" si="10"/>
        <v>0</v>
      </c>
      <c r="G71" s="2">
        <f t="shared" si="10"/>
        <v>3</v>
      </c>
      <c r="H71" s="2">
        <f>SUM(H63:H70)</f>
        <v>65</v>
      </c>
    </row>
  </sheetData>
  <sortState xmlns:xlrd2="http://schemas.microsoft.com/office/spreadsheetml/2017/richdata2" ref="J3:M8">
    <sortCondition ref="J5:J8"/>
  </sortState>
  <phoneticPr fontId="5" type="noConversion"/>
  <conditionalFormatting sqref="B22:G37 B38:B39">
    <cfRule type="cellIs" dxfId="17" priority="12" operator="equal">
      <formula>1</formula>
    </cfRule>
  </conditionalFormatting>
  <conditionalFormatting sqref="C3:G18 J12 J25">
    <cfRule type="cellIs" dxfId="16" priority="18" operator="equal">
      <formula>"nm"</formula>
    </cfRule>
  </conditionalFormatting>
  <conditionalFormatting sqref="C3:G18 J12:K12 J25 K3:K9 K14:K19">
    <cfRule type="cellIs" dxfId="15" priority="29" stopIfTrue="1" operator="equal">
      <formula>"ai"</formula>
    </cfRule>
  </conditionalFormatting>
  <conditionalFormatting sqref="C23:G37">
    <cfRule type="cellIs" dxfId="14" priority="6" operator="equal">
      <formula>0.3</formula>
    </cfRule>
    <cfRule type="cellIs" dxfId="13" priority="7" operator="equal">
      <formula>0.5</formula>
    </cfRule>
  </conditionalFormatting>
  <conditionalFormatting sqref="C43:G6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{62EE5F25-D4F1-604C-939B-A02A6C65E8ED}</x14:id>
        </ext>
      </extLst>
    </cfRule>
  </conditionalFormatting>
  <conditionalFormatting sqref="C63:G7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{793E74F4-8ECF-6D45-8817-D4AD769B6B58}</x14:id>
        </ext>
      </extLst>
    </cfRule>
  </conditionalFormatting>
  <conditionalFormatting sqref="H3:H18 H43">
    <cfRule type="cellIs" dxfId="12" priority="20" operator="equal">
      <formula>"Google"</formula>
    </cfRule>
  </conditionalFormatting>
  <conditionalFormatting sqref="H3:H18">
    <cfRule type="cellIs" dxfId="11" priority="13" operator="equal">
      <formula>"Anthropic"</formula>
    </cfRule>
    <cfRule type="cellIs" dxfId="10" priority="14" operator="equal">
      <formula>"DeepSeek"</formula>
    </cfRule>
    <cfRule type="cellIs" dxfId="9" priority="15" operator="equal">
      <formula>"xAI"</formula>
    </cfRule>
    <cfRule type="cellIs" dxfId="8" priority="16" operator="equal">
      <formula>"OpenAI"</formula>
    </cfRule>
  </conditionalFormatting>
  <conditionalFormatting sqref="H23:H37">
    <cfRule type="cellIs" dxfId="7" priority="1" operator="equal">
      <formula>"Anthropic"</formula>
    </cfRule>
    <cfRule type="cellIs" dxfId="6" priority="2" operator="equal">
      <formula>"DeepSeek"</formula>
    </cfRule>
    <cfRule type="cellIs" dxfId="5" priority="3" operator="equal">
      <formula>"xAI"</formula>
    </cfRule>
    <cfRule type="cellIs" dxfId="4" priority="4" operator="equal">
      <formula>"OpenAI"</formula>
    </cfRule>
    <cfRule type="cellIs" dxfId="3" priority="5" operator="equal">
      <formula>"Google"</formula>
    </cfRule>
  </conditionalFormatting>
  <conditionalFormatting sqref="K3:K8">
    <cfRule type="cellIs" dxfId="2" priority="17" operator="equal">
      <formula>"nm"</formula>
    </cfRule>
  </conditionalFormatting>
  <conditionalFormatting sqref="K3:K9 C3:G18 J12:K12 K14:K19 J25">
    <cfRule type="cellIs" dxfId="1" priority="30" stopIfTrue="1" operator="equal">
      <formula>"mu"</formula>
    </cfRule>
  </conditionalFormatting>
  <conditionalFormatting sqref="K14:K19">
    <cfRule type="cellIs" dxfId="0" priority="8" operator="equal">
      <formula>"nm"</formula>
    </cfRule>
  </conditionalFormatting>
  <conditionalFormatting sqref="M3:M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M14:M1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{5D97D504-771D-0649-821E-0E956519AEE9}</x14:id>
        </ext>
      </extLst>
    </cfRule>
  </conditionalFormatting>
  <conditionalFormatting sqref="N14:N1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E5F25-D4F1-604C-939B-A02A6C65E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C43:G60</xm:sqref>
        </x14:conditionalFormatting>
        <x14:conditionalFormatting xmlns:xm="http://schemas.microsoft.com/office/excel/2006/main">
          <x14:cfRule type="dataBar" id="{793E74F4-8ECF-6D45-8817-D4AD769B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C63:G71</xm:sqref>
        </x14:conditionalFormatting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M3:M9</xm:sqref>
        </x14:conditionalFormatting>
        <x14:conditionalFormatting xmlns:xm="http://schemas.microsoft.com/office/excel/2006/main">
          <x14:cfRule type="dataBar" id="{5D97D504-771D-0649-821E-0E956519A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M14:M19</xm:sqref>
        </x14:conditionalFormatting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53-3717-114C-96C2-A8DCC0E8CEC6}">
  <dimension ref="A1:D31"/>
  <sheetViews>
    <sheetView workbookViewId="0">
      <selection activeCell="C3" sqref="C3"/>
    </sheetView>
  </sheetViews>
  <sheetFormatPr baseColWidth="10" defaultRowHeight="16" x14ac:dyDescent="0.2"/>
  <cols>
    <col min="1" max="1" width="29.5" bestFit="1" customWidth="1"/>
  </cols>
  <sheetData>
    <row r="1" spans="1:3" x14ac:dyDescent="0.2">
      <c r="A1" s="6" t="s">
        <v>44</v>
      </c>
    </row>
    <row r="3" spans="1:3" x14ac:dyDescent="0.2">
      <c r="A3" s="2" t="s">
        <v>41</v>
      </c>
      <c r="B3" s="2" t="s">
        <v>22</v>
      </c>
      <c r="C3" s="2" t="s">
        <v>42</v>
      </c>
    </row>
    <row r="4" spans="1:3" x14ac:dyDescent="0.2">
      <c r="A4" s="3" t="s">
        <v>6</v>
      </c>
      <c r="B4" s="3" t="s">
        <v>30</v>
      </c>
      <c r="C4" s="3">
        <v>66</v>
      </c>
    </row>
    <row r="5" spans="1:3" x14ac:dyDescent="0.2">
      <c r="A5" s="3" t="s">
        <v>10</v>
      </c>
      <c r="B5" s="3" t="s">
        <v>32</v>
      </c>
      <c r="C5" s="3">
        <v>66</v>
      </c>
    </row>
    <row r="6" spans="1:3" x14ac:dyDescent="0.2">
      <c r="A6" s="3" t="s">
        <v>13</v>
      </c>
      <c r="B6" s="3" t="s">
        <v>31</v>
      </c>
      <c r="C6" s="3">
        <v>66</v>
      </c>
    </row>
    <row r="7" spans="1:3" x14ac:dyDescent="0.2">
      <c r="A7" s="3" t="s">
        <v>14</v>
      </c>
      <c r="B7" s="3" t="s">
        <v>31</v>
      </c>
      <c r="C7" s="3">
        <v>63</v>
      </c>
    </row>
    <row r="8" spans="1:3" x14ac:dyDescent="0.2">
      <c r="A8" s="3" t="s">
        <v>2</v>
      </c>
      <c r="B8" s="3" t="s">
        <v>29</v>
      </c>
      <c r="C8" s="3">
        <v>60</v>
      </c>
    </row>
    <row r="9" spans="1:3" x14ac:dyDescent="0.2">
      <c r="A9" s="3" t="s">
        <v>43</v>
      </c>
      <c r="B9" s="3" t="s">
        <v>40</v>
      </c>
      <c r="C9" s="3">
        <v>58</v>
      </c>
    </row>
    <row r="10" spans="1:3" x14ac:dyDescent="0.2">
      <c r="A10" s="3" t="s">
        <v>0</v>
      </c>
      <c r="B10" s="3" t="s">
        <v>28</v>
      </c>
      <c r="C10" s="3">
        <v>57</v>
      </c>
    </row>
    <row r="11" spans="1:3" x14ac:dyDescent="0.2">
      <c r="A11" s="3" t="s">
        <v>11</v>
      </c>
      <c r="B11" s="3" t="s">
        <v>32</v>
      </c>
      <c r="C11" s="3">
        <v>53</v>
      </c>
    </row>
    <row r="12" spans="1:3" x14ac:dyDescent="0.2">
      <c r="A12" s="3" t="s">
        <v>3</v>
      </c>
      <c r="B12" s="3" t="s">
        <v>29</v>
      </c>
      <c r="C12" s="3">
        <v>53</v>
      </c>
    </row>
    <row r="13" spans="1:3" x14ac:dyDescent="0.2">
      <c r="A13" s="3" t="s">
        <v>7</v>
      </c>
      <c r="B13" s="3" t="s">
        <v>31</v>
      </c>
      <c r="C13" s="3">
        <v>51</v>
      </c>
    </row>
    <row r="14" spans="1:3" x14ac:dyDescent="0.2">
      <c r="A14" s="3" t="s">
        <v>46</v>
      </c>
      <c r="B14" s="3" t="s">
        <v>31</v>
      </c>
      <c r="C14" s="3">
        <v>50</v>
      </c>
    </row>
    <row r="15" spans="1:3" x14ac:dyDescent="0.2">
      <c r="A15" s="3" t="s">
        <v>5</v>
      </c>
      <c r="B15" s="3" t="s">
        <v>30</v>
      </c>
      <c r="C15" s="3">
        <v>49</v>
      </c>
    </row>
    <row r="16" spans="1:3" x14ac:dyDescent="0.2">
      <c r="A16" s="3" t="s">
        <v>1</v>
      </c>
      <c r="B16" s="3" t="s">
        <v>28</v>
      </c>
      <c r="C16" s="3">
        <v>48</v>
      </c>
    </row>
    <row r="17" spans="1:4" x14ac:dyDescent="0.2">
      <c r="A17" s="3" t="s">
        <v>4</v>
      </c>
      <c r="B17" s="3" t="s">
        <v>30</v>
      </c>
      <c r="C17" s="3">
        <v>48</v>
      </c>
    </row>
    <row r="18" spans="1:4" x14ac:dyDescent="0.2">
      <c r="A18" s="3" t="s">
        <v>12</v>
      </c>
      <c r="B18" s="3" t="s">
        <v>33</v>
      </c>
      <c r="C18" s="3">
        <v>41</v>
      </c>
    </row>
    <row r="19" spans="1:4" x14ac:dyDescent="0.2">
      <c r="A19" s="3" t="s">
        <v>8</v>
      </c>
      <c r="B19" s="3" t="s">
        <v>32</v>
      </c>
      <c r="C19" s="3">
        <v>39</v>
      </c>
    </row>
    <row r="20" spans="1:4" x14ac:dyDescent="0.2">
      <c r="A20" s="3" t="s">
        <v>21</v>
      </c>
      <c r="B20" s="3" t="s">
        <v>34</v>
      </c>
      <c r="C20" s="3">
        <v>37</v>
      </c>
    </row>
    <row r="22" spans="1:4" x14ac:dyDescent="0.2">
      <c r="A22" s="2" t="s">
        <v>22</v>
      </c>
      <c r="B22" s="2" t="s">
        <v>47</v>
      </c>
    </row>
    <row r="23" spans="1:4" x14ac:dyDescent="0.2">
      <c r="A23" s="7" t="s">
        <v>40</v>
      </c>
      <c r="B23" s="3">
        <v>1</v>
      </c>
    </row>
    <row r="24" spans="1:4" x14ac:dyDescent="0.2">
      <c r="A24" s="7" t="s">
        <v>34</v>
      </c>
      <c r="B24" s="3">
        <v>1</v>
      </c>
    </row>
    <row r="25" spans="1:4" x14ac:dyDescent="0.2">
      <c r="A25" s="7" t="s">
        <v>28</v>
      </c>
      <c r="B25" s="3">
        <v>2</v>
      </c>
    </row>
    <row r="26" spans="1:4" x14ac:dyDescent="0.2">
      <c r="A26" s="7" t="s">
        <v>29</v>
      </c>
      <c r="B26" s="3">
        <v>2</v>
      </c>
    </row>
    <row r="27" spans="1:4" x14ac:dyDescent="0.2">
      <c r="A27" s="7" t="s">
        <v>30</v>
      </c>
      <c r="B27" s="3">
        <v>3</v>
      </c>
    </row>
    <row r="28" spans="1:4" x14ac:dyDescent="0.2">
      <c r="A28" s="7" t="s">
        <v>33</v>
      </c>
      <c r="B28" s="3">
        <v>1</v>
      </c>
    </row>
    <row r="29" spans="1:4" x14ac:dyDescent="0.2">
      <c r="A29" s="7" t="s">
        <v>31</v>
      </c>
      <c r="B29" s="3">
        <v>4</v>
      </c>
    </row>
    <row r="30" spans="1:4" x14ac:dyDescent="0.2">
      <c r="A30" s="7" t="s">
        <v>32</v>
      </c>
      <c r="B30" s="3">
        <v>3</v>
      </c>
      <c r="D30" s="6" t="s">
        <v>45</v>
      </c>
    </row>
    <row r="31" spans="1:4" x14ac:dyDescent="0.2">
      <c r="B31">
        <f>SUM(B23:B30)</f>
        <v>17</v>
      </c>
    </row>
  </sheetData>
  <sortState xmlns:xlrd2="http://schemas.microsoft.com/office/spreadsheetml/2017/richdata2" ref="A23:B30">
    <sortCondition ref="A24:A30"/>
  </sortState>
  <conditionalFormatting sqref="C4:C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{5D8DA09A-CF00-1D40-9825-4AEE9B10ECD9}</x14:id>
        </ext>
      </extLst>
    </cfRule>
  </conditionalFormatting>
  <hyperlinks>
    <hyperlink ref="A1" r:id="rId1" xr:uid="{FD063825-D667-FD4E-894A-410CEBC8E072}"/>
    <hyperlink ref="D30" r:id="rId2" location="artificial-analysis-intelligence-index" display="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" xr:uid="{BE6AB018-7DBA-3645-A044-3C3B0973695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DA09A-CF00-1D40-9825-4AEE9B10E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ResultsOLD</vt:lpstr>
      <vt:lpstr>Results</vt:lpstr>
      <vt:lpstr>Benchmarks2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2025-04-02T11:51:03Z</dcterms:modified>
</cp:coreProperties>
</file>