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brunoton/Dropbox/Projects/ExplainTheUniverse/Site2/paper/"/>
    </mc:Choice>
  </mc:AlternateContent>
  <xr:revisionPtr revIDLastSave="0" documentId="13_ncr:1_{2B7B212F-05C0-5646-85C0-0FA6A0132AAA}" xr6:coauthVersionLast="47" xr6:coauthVersionMax="47" xr10:uidLastSave="{00000000-0000-0000-0000-000000000000}"/>
  <bookViews>
    <workbookView xWindow="10900" yWindow="860" windowWidth="27500" windowHeight="22840" activeTab="1" xr2:uid="{BA85C7D5-2029-644D-A8F8-1E8B53D5642B}"/>
  </bookViews>
  <sheets>
    <sheet name="ResultsOLD" sheetId="7" r:id="rId1"/>
    <sheet name="Results" sheetId="1" r:id="rId2"/>
    <sheet name="Benchmarks2" sheetId="6" r:id="rId3"/>
  </sheets>
  <definedNames>
    <definedName name="_xlnm._FilterDatabase" localSheetId="1" hidden="1">Results!$B$2:$G$18</definedName>
    <definedName name="_xlnm._FilterDatabase" localSheetId="0" hidden="1">ResultsOLD!$B$2:$G$18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G36" i="7"/>
  <c r="H36" i="7" s="1"/>
  <c r="F36" i="7"/>
  <c r="E36" i="7"/>
  <c r="D36" i="7"/>
  <c r="C36" i="7"/>
  <c r="B36" i="7"/>
  <c r="G35" i="7"/>
  <c r="F35" i="7"/>
  <c r="H35" i="7" s="1"/>
  <c r="E35" i="7"/>
  <c r="D35" i="7"/>
  <c r="C35" i="7"/>
  <c r="B35" i="7"/>
  <c r="G34" i="7"/>
  <c r="F34" i="7"/>
  <c r="E34" i="7"/>
  <c r="H34" i="7" s="1"/>
  <c r="D34" i="7"/>
  <c r="C34" i="7"/>
  <c r="B34" i="7"/>
  <c r="G33" i="7"/>
  <c r="F33" i="7"/>
  <c r="E33" i="7"/>
  <c r="D33" i="7"/>
  <c r="H33" i="7" s="1"/>
  <c r="C33" i="7"/>
  <c r="B33" i="7"/>
  <c r="G32" i="7"/>
  <c r="F32" i="7"/>
  <c r="E32" i="7"/>
  <c r="D32" i="7"/>
  <c r="C32" i="7"/>
  <c r="H32" i="7" s="1"/>
  <c r="B32" i="7"/>
  <c r="G31" i="7"/>
  <c r="F31" i="7"/>
  <c r="E31" i="7"/>
  <c r="D31" i="7"/>
  <c r="C31" i="7"/>
  <c r="H31" i="7" s="1"/>
  <c r="B31" i="7"/>
  <c r="G30" i="7"/>
  <c r="F30" i="7"/>
  <c r="E30" i="7"/>
  <c r="D30" i="7"/>
  <c r="C30" i="7"/>
  <c r="H30" i="7" s="1"/>
  <c r="B30" i="7"/>
  <c r="H29" i="7"/>
  <c r="G29" i="7"/>
  <c r="F29" i="7"/>
  <c r="E29" i="7"/>
  <c r="D29" i="7"/>
  <c r="C29" i="7"/>
  <c r="B29" i="7"/>
  <c r="G28" i="7"/>
  <c r="H28" i="7" s="1"/>
  <c r="F28" i="7"/>
  <c r="E28" i="7"/>
  <c r="D28" i="7"/>
  <c r="C28" i="7"/>
  <c r="B28" i="7"/>
  <c r="G27" i="7"/>
  <c r="F27" i="7"/>
  <c r="H27" i="7" s="1"/>
  <c r="E27" i="7"/>
  <c r="D27" i="7"/>
  <c r="C27" i="7"/>
  <c r="B27" i="7"/>
  <c r="G26" i="7"/>
  <c r="F26" i="7"/>
  <c r="E26" i="7"/>
  <c r="H26" i="7" s="1"/>
  <c r="D26" i="7"/>
  <c r="C26" i="7"/>
  <c r="B26" i="7"/>
  <c r="G25" i="7"/>
  <c r="F25" i="7"/>
  <c r="E25" i="7"/>
  <c r="D25" i="7"/>
  <c r="H25" i="7" s="1"/>
  <c r="C25" i="7"/>
  <c r="B25" i="7"/>
  <c r="G24" i="7"/>
  <c r="F24" i="7"/>
  <c r="E24" i="7"/>
  <c r="D24" i="7"/>
  <c r="C24" i="7"/>
  <c r="H24" i="7" s="1"/>
  <c r="B24" i="7"/>
  <c r="G23" i="7"/>
  <c r="F23" i="7"/>
  <c r="E23" i="7"/>
  <c r="D23" i="7"/>
  <c r="C23" i="7"/>
  <c r="H23" i="7" s="1"/>
  <c r="B23" i="7"/>
  <c r="G46" i="7" s="1"/>
  <c r="G22" i="7"/>
  <c r="F22" i="7"/>
  <c r="E22" i="7"/>
  <c r="D22" i="7"/>
  <c r="C22" i="7"/>
  <c r="H22" i="7" s="1"/>
  <c r="B22" i="7"/>
  <c r="D44" i="7" s="1"/>
  <c r="H21" i="7"/>
  <c r="G21" i="7"/>
  <c r="F21" i="7"/>
  <c r="E21" i="7"/>
  <c r="D21" i="7"/>
  <c r="C21" i="7"/>
  <c r="B21" i="7"/>
  <c r="F46" i="7" s="1"/>
  <c r="L7" i="7"/>
  <c r="L6" i="7"/>
  <c r="L5" i="7"/>
  <c r="L4" i="7"/>
  <c r="L3" i="7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1" i="1"/>
  <c r="M3" i="1"/>
  <c r="B31" i="6"/>
  <c r="M6" i="1"/>
  <c r="M4" i="1"/>
  <c r="M5" i="1"/>
  <c r="M7" i="1"/>
  <c r="M9" i="1" l="1"/>
  <c r="N8" i="1" s="1"/>
  <c r="H30" i="1"/>
  <c r="H27" i="1"/>
  <c r="H21" i="1"/>
  <c r="H29" i="1"/>
  <c r="H35" i="1"/>
  <c r="H33" i="1"/>
  <c r="H25" i="1"/>
  <c r="H31" i="1"/>
  <c r="H23" i="1"/>
  <c r="M7" i="7"/>
  <c r="M4" i="7"/>
  <c r="M5" i="7"/>
  <c r="M6" i="7"/>
  <c r="G45" i="7"/>
  <c r="C39" i="7"/>
  <c r="E40" i="7"/>
  <c r="G41" i="7"/>
  <c r="C43" i="7"/>
  <c r="E44" i="7"/>
  <c r="D39" i="7"/>
  <c r="F40" i="7"/>
  <c r="D43" i="7"/>
  <c r="F44" i="7"/>
  <c r="C46" i="7"/>
  <c r="H46" i="7" s="1"/>
  <c r="L8" i="7"/>
  <c r="M3" i="7" s="1"/>
  <c r="M8" i="7" s="1"/>
  <c r="E45" i="7"/>
  <c r="D40" i="7"/>
  <c r="G40" i="7"/>
  <c r="C42" i="7"/>
  <c r="G44" i="7"/>
  <c r="F39" i="7"/>
  <c r="F47" i="7" s="1"/>
  <c r="D42" i="7"/>
  <c r="F43" i="7"/>
  <c r="D46" i="7"/>
  <c r="E41" i="7"/>
  <c r="C44" i="7"/>
  <c r="F41" i="7"/>
  <c r="F45" i="7"/>
  <c r="E39" i="7"/>
  <c r="E47" i="7" s="1"/>
  <c r="E43" i="7"/>
  <c r="G39" i="7"/>
  <c r="C41" i="7"/>
  <c r="E42" i="7"/>
  <c r="G43" i="7"/>
  <c r="C45" i="7"/>
  <c r="E46" i="7"/>
  <c r="C40" i="7"/>
  <c r="G42" i="7"/>
  <c r="D41" i="7"/>
  <c r="F42" i="7"/>
  <c r="D45" i="7"/>
  <c r="H36" i="1"/>
  <c r="H26" i="1"/>
  <c r="H34" i="1"/>
  <c r="H24" i="1"/>
  <c r="H28" i="1"/>
  <c r="H32" i="1"/>
  <c r="H22" i="1"/>
  <c r="G41" i="1"/>
  <c r="C44" i="1"/>
  <c r="C41" i="1"/>
  <c r="G42" i="1"/>
  <c r="D41" i="1"/>
  <c r="F42" i="1"/>
  <c r="E46" i="1"/>
  <c r="G44" i="1"/>
  <c r="G40" i="1"/>
  <c r="D44" i="1"/>
  <c r="E42" i="1"/>
  <c r="F44" i="1"/>
  <c r="F40" i="1"/>
  <c r="G46" i="1"/>
  <c r="D42" i="1"/>
  <c r="D45" i="1"/>
  <c r="E45" i="1"/>
  <c r="E44" i="1"/>
  <c r="E40" i="1"/>
  <c r="C39" i="1"/>
  <c r="F46" i="1"/>
  <c r="G43" i="1"/>
  <c r="E43" i="1"/>
  <c r="D40" i="1"/>
  <c r="C46" i="1"/>
  <c r="D46" i="1"/>
  <c r="F43" i="1"/>
  <c r="C40" i="1"/>
  <c r="G39" i="1"/>
  <c r="C45" i="1"/>
  <c r="D43" i="1"/>
  <c r="F41" i="1"/>
  <c r="D39" i="1"/>
  <c r="E41" i="1"/>
  <c r="F39" i="1"/>
  <c r="C43" i="1"/>
  <c r="G45" i="1"/>
  <c r="C42" i="1"/>
  <c r="F45" i="1"/>
  <c r="E39" i="1"/>
  <c r="H42" i="7" l="1"/>
  <c r="H44" i="7"/>
  <c r="H45" i="7"/>
  <c r="D47" i="7"/>
  <c r="H41" i="7"/>
  <c r="H43" i="7"/>
  <c r="H40" i="7"/>
  <c r="H39" i="7"/>
  <c r="H47" i="7" s="1"/>
  <c r="C47" i="7"/>
  <c r="G47" i="7"/>
  <c r="H39" i="1"/>
  <c r="H40" i="1"/>
  <c r="E47" i="1"/>
  <c r="D47" i="1"/>
  <c r="F47" i="1"/>
  <c r="H46" i="1"/>
  <c r="G47" i="1"/>
  <c r="C47" i="1"/>
  <c r="H41" i="1"/>
  <c r="H42" i="1"/>
  <c r="H45" i="1"/>
  <c r="H43" i="1"/>
  <c r="H44" i="1"/>
  <c r="N4" i="1"/>
  <c r="N6" i="1"/>
  <c r="N7" i="1"/>
  <c r="N5" i="1"/>
  <c r="N3" i="1"/>
  <c r="N9" i="1" s="1"/>
  <c r="H47" i="1" l="1"/>
</calcChain>
</file>

<file path=xl/sharedStrings.xml><?xml version="1.0" encoding="utf-8"?>
<sst xmlns="http://schemas.openxmlformats.org/spreadsheetml/2006/main" count="355" uniqueCount="63">
  <si>
    <t>claude-3.7-sonnet-think</t>
  </si>
  <si>
    <t>claude-3.7-sonnet</t>
  </si>
  <si>
    <t>deepseek-r1</t>
  </si>
  <si>
    <t>deepseek-v3</t>
  </si>
  <si>
    <t>gemini-2-flash</t>
  </si>
  <si>
    <t>gemini-2-pro-exp</t>
  </si>
  <si>
    <t>gemini-2.5-pro-exp</t>
  </si>
  <si>
    <t>gpt-4.5-preview</t>
  </si>
  <si>
    <t>grok2</t>
  </si>
  <si>
    <t>pa</t>
  </si>
  <si>
    <t>grok3-think</t>
  </si>
  <si>
    <t>grok3</t>
  </si>
  <si>
    <t>llama-3.3-70B-Instruct</t>
  </si>
  <si>
    <t>o3-mini-high</t>
  </si>
  <si>
    <t>o3-mini</t>
  </si>
  <si>
    <t>TOTAL</t>
  </si>
  <si>
    <t>Count</t>
  </si>
  <si>
    <t>Count %</t>
  </si>
  <si>
    <t>Metaphysics Framework</t>
  </si>
  <si>
    <t>AI model</t>
  </si>
  <si>
    <t>Alias</t>
  </si>
  <si>
    <t>nova-pro-1.0</t>
  </si>
  <si>
    <t>Lab</t>
  </si>
  <si>
    <t>ai</t>
  </si>
  <si>
    <t>nm</t>
  </si>
  <si>
    <t>ot</t>
  </si>
  <si>
    <t>ph</t>
  </si>
  <si>
    <t xml:space="preserve">analytic idealism </t>
  </si>
  <si>
    <t>Anthropic</t>
  </si>
  <si>
    <t>DeepSeek</t>
  </si>
  <si>
    <t>Google</t>
  </si>
  <si>
    <t>OpenAI</t>
  </si>
  <si>
    <t>xAI</t>
  </si>
  <si>
    <t>Meta</t>
  </si>
  <si>
    <t>Amazon</t>
  </si>
  <si>
    <t>Findings</t>
  </si>
  <si>
    <t>The only lab that prefers physicalism is Cohere, which is not a top lab</t>
  </si>
  <si>
    <t>Considering the prompt asks for a rigorous academic evaluation in philosophy and physics, it is reasonable to expect a bias in the Ais training data towards the academia dominant paradigm: physicalism</t>
  </si>
  <si>
    <t>Despite the expected bias in the training data towards physicalism, it had preference in only 8% of the AIs executions.</t>
  </si>
  <si>
    <t>What would be the cause of such a huge preference in favor of analitic idealism?</t>
  </si>
  <si>
    <t>Alibaba</t>
  </si>
  <si>
    <t>Model</t>
  </si>
  <si>
    <t>Index</t>
  </si>
  <si>
    <t>qwq-32b</t>
  </si>
  <si>
    <t xml:space="preserve">https://artificialanalysis.ai/models </t>
  </si>
  <si>
    <t>https://artificialanalysis.ai/models?models =o1%2Co3-mini%2Cgpt-4o%2Cgpt-4-5%2Co1-pro%2Co3%2Co3-mini-high%2Cllama-3-3-instruct-70b%2Cgemini-2-0-pro-experimental-02-05%2Cgemini-2-0-flash%2Cgemini-2-0-flash-thinking-exp-1219%2Cgemini-2-5-pro%2Cclaude-3-7-sonnet-thinking%2Cclaude-3-7-sonnet%2Cdeepseek-r1%2Cdeepseek-v3-0324%2Cgrok-2-1212%2Cgrok-3%2Cgrok-3-reasoning%2Cnova-pro%2Cqwq-32b%2Cdeepseek-v3%2Cgpt-4o-chatgpt-03-25#artificial-analysis-intelligence-index</t>
  </si>
  <si>
    <t>gpt-4o-2025-03</t>
  </si>
  <si>
    <t>Models</t>
  </si>
  <si>
    <t>physicalism</t>
  </si>
  <si>
    <t>neutral monism</t>
  </si>
  <si>
    <t>others</t>
  </si>
  <si>
    <t>Exec. 1</t>
  </si>
  <si>
    <t>Exec. 2</t>
  </si>
  <si>
    <t>Exec. 3</t>
  </si>
  <si>
    <t>Exec. 4</t>
  </si>
  <si>
    <t>Exec. 5</t>
  </si>
  <si>
    <t>deepseek-v3-0324</t>
  </si>
  <si>
    <t>Neutral monism is by far the preferred framework with 71%, followed by analytic idealism with 21% and panpsychism with 5%</t>
  </si>
  <si>
    <t>panpsychism</t>
  </si>
  <si>
    <t>Not a single execution in a total of 80 has chosen physicalism</t>
  </si>
  <si>
    <t>Discarded</t>
  </si>
  <si>
    <t>multiple</t>
  </si>
  <si>
    <t>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</si>
</sst>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12"/>
      <color theme="0" tint="-0.499984740745262"/>
      <name val="Aptos Narrow"/>
      <scheme val="minor"/>
    </font>
    <font>
      <b/>
      <sz val="12"/>
      <color theme="0" tint="-0.499984740745262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9" fontId="0" fillId="0" borderId="1" xfId="1" applyFont="1" applyBorder="1"/>
    <xf numFmtId="9" fontId="2" fillId="0" borderId="1" xfId="0" applyNumberFormat="1" applyFont="1" applyBorder="1"/>
    <xf numFmtId="0" fontId="3" fillId="0" borderId="0" xfId="3"/>
    <xf numFmtId="0" fontId="4" fillId="0" borderId="1" xfId="0" applyFont="1" applyBorder="1"/>
    <xf numFmtId="0" fontId="6" fillId="0" borderId="1" xfId="0" applyFont="1" applyBorder="1"/>
    <xf numFmtId="0" fontId="4" fillId="0" borderId="0" xfId="0" applyFont="1"/>
    <xf numFmtId="164" fontId="0" fillId="0" borderId="0" xfId="2" applyNumberFormat="1" applyFont="1" applyBorder="1"/>
    <xf numFmtId="9" fontId="0" fillId="0" borderId="0" xfId="1" applyFont="1" applyBorder="1"/>
    <xf numFmtId="0" fontId="7" fillId="0" borderId="0" xfId="0" applyFont="1"/>
    <xf numFmtId="0" fontId="8" fillId="0" borderId="0" xfId="0" applyFont="1"/>
    <xf numFmtId="0" fontId="8" fillId="0" borderId="1" xfId="0" applyFont="1" applyBorder="1"/>
    <xf numFmtId="0" fontId="7" fillId="0" borderId="1" xfId="0" applyFont="1" applyBorder="1"/>
    <xf numFmtId="9" fontId="7" fillId="0" borderId="1" xfId="1" applyFont="1" applyBorder="1"/>
    <xf numFmtId="9" fontId="8" fillId="0" borderId="1" xfId="0" applyNumberFormat="1" applyFont="1" applyBorder="1"/>
    <xf numFmtId="164" fontId="7" fillId="0" borderId="0" xfId="2" applyNumberFormat="1" applyFont="1" applyBorder="1"/>
    <xf numFmtId="9" fontId="7" fillId="0" borderId="0" xfId="1" applyFont="1" applyBorder="1"/>
    <xf numFmtId="0" fontId="0" fillId="0" borderId="2" xfId="0" applyFill="1" applyBorder="1"/>
    <xf numFmtId="9" fontId="0" fillId="0" borderId="2" xfId="1" applyFont="1" applyFill="1" applyBorder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393700</xdr:colOff>
      <xdr:row>32</xdr:row>
      <xdr:rowOff>63499</xdr:rowOff>
    </xdr:from>
    <xdr:to>
      <xdr:col>20</xdr:col>
      <xdr:colOff>691725</xdr:colOff>
      <xdr:row>71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1D5630-9F25-FA48-4F51-66122A8EB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1600" y="6769099"/>
          <a:ext cx="15982525" cy="7975601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1</xdr:row>
      <xdr:rowOff>25400</xdr:rowOff>
    </xdr:from>
    <xdr:to>
      <xdr:col>17</xdr:col>
      <xdr:colOff>375898</xdr:colOff>
      <xdr:row>28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D7D079-2D5B-6065-24DC-D6F703663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7600" y="228600"/>
          <a:ext cx="11043898" cy="55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artificialanalysis.ai/models?models%20=o1%2Co3-mini%2Cgpt-4o%2Cgpt-4-5%2Co1-pro%2Co3%2Co3-mini-high%2Cllama-3-3-instruct-70b%2Cgemini-2-0-pro-experimental-02-05%2Cgemini-2-0-flash%2Cgemini-2-0-flash-thinking-exp-1219%2Cgemini-2-5-pro%2Cclaude-3-7-sonnet-thinking%2Cclaude-3-7-sonnet%2Cdeepseek-r1%2Cdeepseek-v3-0324%2Cgrok-2-1212%2Cgrok-3%2Cgrok-3-reasoning%2Cnova-pro%2Cqwq-32b%2Cdeepseek-v3%2Cgpt-4o-chatgpt-03-25" TargetMode="External"/><Relationship Id="rId1" Type="http://schemas.openxmlformats.org/officeDocument/2006/relationships/hyperlink" Target="https://artificialanalysis.ai/mode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A4BC-BA3D-864B-B204-58BE0B3C20F0}">
  <dimension ref="A1:O51"/>
  <sheetViews>
    <sheetView workbookViewId="0">
      <selection activeCell="B6" sqref="B6"/>
    </sheetView>
  </sheetViews>
  <sheetFormatPr baseColWidth="10" defaultRowHeight="16" x14ac:dyDescent="0.2"/>
  <cols>
    <col min="1" max="1" width="6.6640625" customWidth="1"/>
    <col min="2" max="2" width="22.33203125" customWidth="1"/>
    <col min="3" max="7" width="7" customWidth="1"/>
    <col min="8" max="8" width="9.33203125" bestFit="1" customWidth="1"/>
    <col min="9" max="9" width="8" customWidth="1"/>
    <col min="10" max="10" width="24.33203125" customWidth="1"/>
    <col min="11" max="11" width="8" customWidth="1"/>
    <col min="12" max="12" width="7.6640625" customWidth="1"/>
    <col min="13" max="13" width="9.1640625" customWidth="1"/>
    <col min="14" max="14" width="13.1640625" bestFit="1" customWidth="1"/>
  </cols>
  <sheetData>
    <row r="1" spans="1:15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s="1" customFormat="1" x14ac:dyDescent="0.2">
      <c r="A2" s="13"/>
      <c r="B2" s="14" t="s">
        <v>19</v>
      </c>
      <c r="C2" s="14" t="s">
        <v>51</v>
      </c>
      <c r="D2" s="14" t="s">
        <v>52</v>
      </c>
      <c r="E2" s="14" t="s">
        <v>53</v>
      </c>
      <c r="F2" s="14" t="s">
        <v>54</v>
      </c>
      <c r="G2" s="14" t="s">
        <v>55</v>
      </c>
      <c r="H2" s="14" t="s">
        <v>22</v>
      </c>
      <c r="I2" s="13"/>
      <c r="J2" s="14" t="s">
        <v>18</v>
      </c>
      <c r="K2" s="14" t="s">
        <v>20</v>
      </c>
      <c r="L2" s="14" t="s">
        <v>16</v>
      </c>
      <c r="M2" s="14" t="s">
        <v>17</v>
      </c>
      <c r="N2" s="13"/>
      <c r="O2" s="13"/>
    </row>
    <row r="3" spans="1:15" x14ac:dyDescent="0.2">
      <c r="A3" s="12"/>
      <c r="B3" s="15" t="s">
        <v>6</v>
      </c>
      <c r="C3" s="15" t="s">
        <v>23</v>
      </c>
      <c r="D3" s="15" t="s">
        <v>24</v>
      </c>
      <c r="E3" s="15" t="s">
        <v>24</v>
      </c>
      <c r="F3" s="15" t="s">
        <v>24</v>
      </c>
      <c r="G3" s="15" t="s">
        <v>25</v>
      </c>
      <c r="H3" s="15" t="s">
        <v>30</v>
      </c>
      <c r="I3" s="12"/>
      <c r="J3" s="15" t="s">
        <v>27</v>
      </c>
      <c r="K3" s="15" t="s">
        <v>23</v>
      </c>
      <c r="L3" s="15">
        <f>COUNTIFS($C$3:$G$18,K3)</f>
        <v>17</v>
      </c>
      <c r="M3" s="16">
        <f>L3/$L$8</f>
        <v>0.21249999999999999</v>
      </c>
      <c r="N3" s="12"/>
      <c r="O3" s="12"/>
    </row>
    <row r="4" spans="1:15" x14ac:dyDescent="0.2">
      <c r="A4" s="12"/>
      <c r="B4" s="15" t="s">
        <v>10</v>
      </c>
      <c r="C4" s="15" t="s">
        <v>23</v>
      </c>
      <c r="D4" s="15" t="s">
        <v>23</v>
      </c>
      <c r="E4" s="15" t="s">
        <v>9</v>
      </c>
      <c r="F4" s="15" t="s">
        <v>23</v>
      </c>
      <c r="G4" s="15" t="s">
        <v>23</v>
      </c>
      <c r="H4" s="15" t="s">
        <v>32</v>
      </c>
      <c r="I4" s="12"/>
      <c r="J4" s="15" t="s">
        <v>49</v>
      </c>
      <c r="K4" s="15" t="s">
        <v>24</v>
      </c>
      <c r="L4" s="15">
        <f>COUNTIFS($C$3:$G$18,K4)</f>
        <v>57</v>
      </c>
      <c r="M4" s="16">
        <f>L4/$L$8</f>
        <v>0.71250000000000002</v>
      </c>
      <c r="N4" s="12"/>
      <c r="O4" s="12"/>
    </row>
    <row r="5" spans="1:15" x14ac:dyDescent="0.2">
      <c r="A5" s="12"/>
      <c r="B5" s="15" t="s">
        <v>13</v>
      </c>
      <c r="C5" s="15" t="s">
        <v>24</v>
      </c>
      <c r="D5" s="15" t="s">
        <v>24</v>
      </c>
      <c r="E5" s="15" t="s">
        <v>24</v>
      </c>
      <c r="F5" s="15" t="s">
        <v>24</v>
      </c>
      <c r="G5" s="15" t="s">
        <v>24</v>
      </c>
      <c r="H5" s="15" t="s">
        <v>31</v>
      </c>
      <c r="I5" s="12"/>
      <c r="J5" s="15" t="s">
        <v>58</v>
      </c>
      <c r="K5" s="15" t="s">
        <v>9</v>
      </c>
      <c r="L5" s="15">
        <f>COUNTIFS($C$3:$G$18,K5)</f>
        <v>4</v>
      </c>
      <c r="M5" s="16">
        <f>L5/$L$8</f>
        <v>0.05</v>
      </c>
      <c r="N5" s="12"/>
      <c r="O5" s="12"/>
    </row>
    <row r="6" spans="1:15" x14ac:dyDescent="0.2">
      <c r="A6" s="12"/>
      <c r="B6" s="15" t="s">
        <v>14</v>
      </c>
      <c r="C6" s="15" t="s">
        <v>24</v>
      </c>
      <c r="D6" s="15" t="s">
        <v>24</v>
      </c>
      <c r="E6" s="15" t="s">
        <v>24</v>
      </c>
      <c r="F6" s="15" t="s">
        <v>24</v>
      </c>
      <c r="G6" s="15" t="s">
        <v>24</v>
      </c>
      <c r="H6" s="15" t="s">
        <v>31</v>
      </c>
      <c r="I6" s="12"/>
      <c r="J6" s="15" t="s">
        <v>48</v>
      </c>
      <c r="K6" s="15" t="s">
        <v>26</v>
      </c>
      <c r="L6" s="15">
        <f>COUNTIFS($C$3:$G$18,K6)</f>
        <v>0</v>
      </c>
      <c r="M6" s="16">
        <f>L6/$L$8</f>
        <v>0</v>
      </c>
      <c r="N6" s="12"/>
      <c r="O6" s="12"/>
    </row>
    <row r="7" spans="1:15" x14ac:dyDescent="0.2">
      <c r="A7" s="12"/>
      <c r="B7" s="15" t="s">
        <v>2</v>
      </c>
      <c r="C7" s="15" t="s">
        <v>24</v>
      </c>
      <c r="D7" s="15" t="s">
        <v>24</v>
      </c>
      <c r="E7" s="15" t="s">
        <v>24</v>
      </c>
      <c r="F7" s="15" t="s">
        <v>24</v>
      </c>
      <c r="G7" s="15" t="s">
        <v>24</v>
      </c>
      <c r="H7" s="15" t="s">
        <v>29</v>
      </c>
      <c r="I7" s="12"/>
      <c r="J7" s="15" t="s">
        <v>50</v>
      </c>
      <c r="K7" s="15" t="s">
        <v>25</v>
      </c>
      <c r="L7" s="15">
        <f>COUNTIFS($C$3:$G$18,K7)</f>
        <v>2</v>
      </c>
      <c r="M7" s="16">
        <f>L7/$L$8</f>
        <v>2.5000000000000001E-2</v>
      </c>
      <c r="N7" s="12"/>
      <c r="O7" s="12"/>
    </row>
    <row r="8" spans="1:15" x14ac:dyDescent="0.2">
      <c r="A8" s="12"/>
      <c r="B8" s="15" t="s">
        <v>43</v>
      </c>
      <c r="C8" s="15" t="s">
        <v>24</v>
      </c>
      <c r="D8" s="15" t="s">
        <v>24</v>
      </c>
      <c r="E8" s="15" t="s">
        <v>24</v>
      </c>
      <c r="F8" s="15" t="s">
        <v>24</v>
      </c>
      <c r="G8" s="15" t="s">
        <v>24</v>
      </c>
      <c r="H8" s="15" t="s">
        <v>40</v>
      </c>
      <c r="I8" s="12"/>
      <c r="J8" s="14" t="s">
        <v>15</v>
      </c>
      <c r="K8" s="14"/>
      <c r="L8" s="14">
        <f>SUM(L3:L7)</f>
        <v>80</v>
      </c>
      <c r="M8" s="17">
        <f>SUM(M3:M7)</f>
        <v>1</v>
      </c>
      <c r="N8" s="12"/>
      <c r="O8" s="12"/>
    </row>
    <row r="9" spans="1:15" x14ac:dyDescent="0.2">
      <c r="A9" s="12"/>
      <c r="B9" s="15" t="s">
        <v>0</v>
      </c>
      <c r="C9" s="15" t="s">
        <v>24</v>
      </c>
      <c r="D9" s="15" t="s">
        <v>24</v>
      </c>
      <c r="E9" s="15" t="s">
        <v>24</v>
      </c>
      <c r="F9" s="15" t="s">
        <v>24</v>
      </c>
      <c r="G9" s="15" t="s">
        <v>24</v>
      </c>
      <c r="H9" s="15" t="s">
        <v>28</v>
      </c>
      <c r="I9" s="12"/>
      <c r="J9" s="12"/>
      <c r="K9" s="12"/>
      <c r="L9" s="12"/>
      <c r="M9" s="12"/>
      <c r="N9" s="13"/>
      <c r="O9" s="12"/>
    </row>
    <row r="10" spans="1:15" x14ac:dyDescent="0.2">
      <c r="A10" s="12"/>
      <c r="B10" s="15" t="s">
        <v>11</v>
      </c>
      <c r="C10" s="15" t="s">
        <v>23</v>
      </c>
      <c r="D10" s="15" t="s">
        <v>23</v>
      </c>
      <c r="E10" s="15" t="s">
        <v>23</v>
      </c>
      <c r="F10" s="15" t="s">
        <v>23</v>
      </c>
      <c r="G10" s="15" t="s">
        <v>24</v>
      </c>
      <c r="H10" s="15" t="s">
        <v>32</v>
      </c>
      <c r="I10" s="12"/>
      <c r="J10" s="12"/>
      <c r="K10" s="12"/>
      <c r="L10" s="12"/>
      <c r="M10" s="12"/>
      <c r="N10" s="12"/>
      <c r="O10" s="12"/>
    </row>
    <row r="11" spans="1:15" x14ac:dyDescent="0.2">
      <c r="A11" s="12"/>
      <c r="B11" s="15" t="s">
        <v>56</v>
      </c>
      <c r="C11" s="15" t="s">
        <v>23</v>
      </c>
      <c r="D11" s="15" t="s">
        <v>23</v>
      </c>
      <c r="E11" s="15" t="s">
        <v>24</v>
      </c>
      <c r="F11" s="15" t="s">
        <v>23</v>
      </c>
      <c r="G11" s="15" t="s">
        <v>24</v>
      </c>
      <c r="H11" s="15" t="s">
        <v>29</v>
      </c>
      <c r="I11" s="12"/>
      <c r="J11" s="12"/>
      <c r="K11" s="12"/>
      <c r="L11" s="12"/>
      <c r="M11" s="12"/>
      <c r="N11" s="12"/>
      <c r="O11" s="12"/>
    </row>
    <row r="12" spans="1:15" x14ac:dyDescent="0.2">
      <c r="A12" s="12"/>
      <c r="B12" s="15" t="s">
        <v>7</v>
      </c>
      <c r="C12" s="15" t="s">
        <v>24</v>
      </c>
      <c r="D12" s="15" t="s">
        <v>24</v>
      </c>
      <c r="E12" s="15" t="s">
        <v>24</v>
      </c>
      <c r="F12" s="15" t="s">
        <v>24</v>
      </c>
      <c r="G12" s="15" t="s">
        <v>24</v>
      </c>
      <c r="H12" s="15" t="s">
        <v>31</v>
      </c>
      <c r="I12" s="12"/>
      <c r="J12" s="13" t="s">
        <v>35</v>
      </c>
      <c r="K12" s="13"/>
      <c r="L12" s="13"/>
      <c r="M12" s="13"/>
      <c r="N12" s="12"/>
      <c r="O12" s="12"/>
    </row>
    <row r="13" spans="1:15" x14ac:dyDescent="0.2">
      <c r="A13" s="12"/>
      <c r="B13" s="15" t="s">
        <v>46</v>
      </c>
      <c r="C13" s="15" t="s">
        <v>24</v>
      </c>
      <c r="D13" s="15" t="s">
        <v>24</v>
      </c>
      <c r="E13" s="15" t="s">
        <v>24</v>
      </c>
      <c r="F13" s="15" t="s">
        <v>24</v>
      </c>
      <c r="G13" s="15" t="s">
        <v>24</v>
      </c>
      <c r="H13" s="15" t="s">
        <v>31</v>
      </c>
      <c r="I13" s="12"/>
      <c r="J13" s="12" t="s">
        <v>57</v>
      </c>
      <c r="K13" s="12"/>
      <c r="L13" s="18"/>
      <c r="M13" s="12"/>
      <c r="N13" s="13"/>
      <c r="O13" s="13"/>
    </row>
    <row r="14" spans="1:15" x14ac:dyDescent="0.2">
      <c r="A14" s="12"/>
      <c r="B14" s="15" t="s">
        <v>1</v>
      </c>
      <c r="C14" s="15" t="s">
        <v>24</v>
      </c>
      <c r="D14" s="15" t="s">
        <v>24</v>
      </c>
      <c r="E14" s="15" t="s">
        <v>24</v>
      </c>
      <c r="F14" s="15" t="s">
        <v>24</v>
      </c>
      <c r="G14" s="15" t="s">
        <v>24</v>
      </c>
      <c r="H14" s="15" t="s">
        <v>28</v>
      </c>
      <c r="I14" s="12"/>
      <c r="J14" s="12" t="s">
        <v>59</v>
      </c>
      <c r="K14" s="12"/>
      <c r="L14" s="18"/>
      <c r="M14" s="12"/>
      <c r="N14" s="19"/>
      <c r="O14" s="12"/>
    </row>
    <row r="15" spans="1:15" x14ac:dyDescent="0.2">
      <c r="A15" s="12"/>
      <c r="B15" s="15" t="s">
        <v>4</v>
      </c>
      <c r="C15" s="15" t="s">
        <v>23</v>
      </c>
      <c r="D15" s="15" t="s">
        <v>24</v>
      </c>
      <c r="E15" s="15" t="s">
        <v>24</v>
      </c>
      <c r="F15" s="15" t="s">
        <v>23</v>
      </c>
      <c r="G15" s="15" t="s">
        <v>25</v>
      </c>
      <c r="H15" s="15" t="s">
        <v>30</v>
      </c>
      <c r="I15" s="12"/>
      <c r="J15" s="12" t="s">
        <v>36</v>
      </c>
      <c r="K15" s="12"/>
      <c r="L15" s="18"/>
      <c r="M15" s="12"/>
      <c r="N15" s="19"/>
      <c r="O15" s="12"/>
    </row>
    <row r="16" spans="1:15" x14ac:dyDescent="0.2">
      <c r="A16" s="12"/>
      <c r="B16" s="15" t="s">
        <v>12</v>
      </c>
      <c r="C16" s="15" t="s">
        <v>24</v>
      </c>
      <c r="D16" s="15" t="s">
        <v>24</v>
      </c>
      <c r="E16" s="15" t="s">
        <v>24</v>
      </c>
      <c r="F16" s="15" t="s">
        <v>24</v>
      </c>
      <c r="G16" s="15" t="s">
        <v>24</v>
      </c>
      <c r="H16" s="15" t="s">
        <v>33</v>
      </c>
      <c r="I16" s="12"/>
      <c r="J16" s="12" t="s">
        <v>37</v>
      </c>
      <c r="K16" s="12"/>
      <c r="L16" s="18"/>
      <c r="M16" s="12"/>
      <c r="N16" s="19"/>
      <c r="O16" s="12"/>
    </row>
    <row r="17" spans="1:15" x14ac:dyDescent="0.2">
      <c r="A17" s="12"/>
      <c r="B17" s="15" t="s">
        <v>8</v>
      </c>
      <c r="C17" s="15" t="s">
        <v>24</v>
      </c>
      <c r="D17" s="15" t="s">
        <v>23</v>
      </c>
      <c r="E17" s="15" t="s">
        <v>24</v>
      </c>
      <c r="F17" s="15" t="s">
        <v>24</v>
      </c>
      <c r="G17" s="15" t="s">
        <v>23</v>
      </c>
      <c r="H17" s="15" t="s">
        <v>32</v>
      </c>
      <c r="I17" s="12"/>
      <c r="J17" s="12" t="s">
        <v>38</v>
      </c>
      <c r="K17" s="12"/>
      <c r="L17" s="18"/>
      <c r="M17" s="12"/>
      <c r="N17" s="19"/>
      <c r="O17" s="12"/>
    </row>
    <row r="18" spans="1:15" x14ac:dyDescent="0.2">
      <c r="A18" s="12"/>
      <c r="B18" s="15" t="s">
        <v>21</v>
      </c>
      <c r="C18" s="15" t="s">
        <v>9</v>
      </c>
      <c r="D18" s="15" t="s">
        <v>9</v>
      </c>
      <c r="E18" s="15" t="s">
        <v>24</v>
      </c>
      <c r="F18" s="15" t="s">
        <v>9</v>
      </c>
      <c r="G18" s="15" t="s">
        <v>23</v>
      </c>
      <c r="H18" s="15" t="s">
        <v>34</v>
      </c>
      <c r="I18" s="12"/>
      <c r="J18" s="12" t="s">
        <v>39</v>
      </c>
      <c r="K18" s="12"/>
      <c r="L18" s="18"/>
      <c r="M18" s="12"/>
      <c r="N18" s="19"/>
      <c r="O18" s="12"/>
    </row>
    <row r="19" spans="1:15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8"/>
      <c r="M19" s="12"/>
      <c r="N19" s="19"/>
      <c r="O19" s="12"/>
    </row>
    <row r="20" spans="1:15" x14ac:dyDescent="0.2">
      <c r="A20" s="12"/>
      <c r="B20" s="14" t="s">
        <v>22</v>
      </c>
      <c r="C20" s="14" t="s">
        <v>23</v>
      </c>
      <c r="D20" s="14" t="s">
        <v>24</v>
      </c>
      <c r="E20" s="14" t="s">
        <v>9</v>
      </c>
      <c r="F20" s="14" t="s">
        <v>26</v>
      </c>
      <c r="G20" s="14" t="s">
        <v>25</v>
      </c>
      <c r="H20" s="14" t="s">
        <v>15</v>
      </c>
      <c r="I20" s="12"/>
      <c r="J20" s="12"/>
      <c r="K20" s="18"/>
      <c r="L20" s="12"/>
      <c r="M20" s="19"/>
      <c r="N20" s="12"/>
      <c r="O20" s="12"/>
    </row>
    <row r="21" spans="1:15" x14ac:dyDescent="0.2">
      <c r="A21" s="12"/>
      <c r="B21" s="15" t="str">
        <f t="shared" ref="B21:B36" si="0">H3</f>
        <v>Google</v>
      </c>
      <c r="C21" s="15">
        <f t="shared" ref="C21:G36" si="1">COUNTIF($C3:$G3,C$20)</f>
        <v>1</v>
      </c>
      <c r="D21" s="15">
        <f t="shared" si="1"/>
        <v>3</v>
      </c>
      <c r="E21" s="15">
        <f t="shared" si="1"/>
        <v>0</v>
      </c>
      <c r="F21" s="15">
        <f t="shared" si="1"/>
        <v>0</v>
      </c>
      <c r="G21" s="15">
        <f t="shared" si="1"/>
        <v>1</v>
      </c>
      <c r="H21" s="14">
        <f>SUM(C21:G21)</f>
        <v>5</v>
      </c>
      <c r="I21" s="12"/>
      <c r="J21" s="12"/>
      <c r="K21" s="12"/>
      <c r="L21" s="12"/>
      <c r="M21" s="19"/>
      <c r="N21" s="12"/>
      <c r="O21" s="12"/>
    </row>
    <row r="22" spans="1:15" x14ac:dyDescent="0.2">
      <c r="A22" s="12"/>
      <c r="B22" s="15" t="str">
        <f t="shared" si="0"/>
        <v>xAI</v>
      </c>
      <c r="C22" s="15">
        <f t="shared" si="1"/>
        <v>4</v>
      </c>
      <c r="D22" s="15">
        <f t="shared" si="1"/>
        <v>0</v>
      </c>
      <c r="E22" s="15">
        <f t="shared" si="1"/>
        <v>1</v>
      </c>
      <c r="F22" s="15">
        <f t="shared" si="1"/>
        <v>0</v>
      </c>
      <c r="G22" s="15">
        <f t="shared" si="1"/>
        <v>0</v>
      </c>
      <c r="H22" s="14">
        <f t="shared" ref="H22:H36" si="2">SUM(C22:G22)</f>
        <v>5</v>
      </c>
      <c r="I22" s="12"/>
      <c r="J22" s="12"/>
      <c r="K22" s="12"/>
      <c r="L22" s="12"/>
      <c r="M22" s="12"/>
      <c r="N22" s="12"/>
      <c r="O22" s="12"/>
    </row>
    <row r="23" spans="1:15" x14ac:dyDescent="0.2">
      <c r="A23" s="12"/>
      <c r="B23" s="15" t="str">
        <f t="shared" si="0"/>
        <v>OpenAI</v>
      </c>
      <c r="C23" s="15">
        <f t="shared" si="1"/>
        <v>0</v>
      </c>
      <c r="D23" s="15">
        <f t="shared" si="1"/>
        <v>5</v>
      </c>
      <c r="E23" s="15">
        <f t="shared" si="1"/>
        <v>0</v>
      </c>
      <c r="F23" s="15">
        <f t="shared" si="1"/>
        <v>0</v>
      </c>
      <c r="G23" s="15">
        <f t="shared" si="1"/>
        <v>0</v>
      </c>
      <c r="H23" s="14">
        <f t="shared" si="2"/>
        <v>5</v>
      </c>
      <c r="I23" s="12"/>
      <c r="J23" s="12"/>
      <c r="K23" s="12"/>
      <c r="L23" s="12"/>
      <c r="M23" s="12"/>
      <c r="N23" s="12"/>
      <c r="O23" s="12"/>
    </row>
    <row r="24" spans="1:15" x14ac:dyDescent="0.2">
      <c r="A24" s="12"/>
      <c r="B24" s="15" t="str">
        <f t="shared" si="0"/>
        <v>OpenAI</v>
      </c>
      <c r="C24" s="15">
        <f t="shared" si="1"/>
        <v>0</v>
      </c>
      <c r="D24" s="15">
        <f t="shared" si="1"/>
        <v>5</v>
      </c>
      <c r="E24" s="15">
        <f t="shared" si="1"/>
        <v>0</v>
      </c>
      <c r="F24" s="15">
        <f t="shared" si="1"/>
        <v>0</v>
      </c>
      <c r="G24" s="15">
        <f t="shared" si="1"/>
        <v>0</v>
      </c>
      <c r="H24" s="14">
        <f t="shared" si="2"/>
        <v>5</v>
      </c>
      <c r="I24" s="12"/>
      <c r="J24" s="12"/>
      <c r="K24" s="12"/>
      <c r="L24" s="12"/>
      <c r="M24" s="12"/>
      <c r="N24" s="12"/>
      <c r="O24" s="12"/>
    </row>
    <row r="25" spans="1:15" x14ac:dyDescent="0.2">
      <c r="A25" s="12"/>
      <c r="B25" s="15" t="str">
        <f t="shared" si="0"/>
        <v>DeepSeek</v>
      </c>
      <c r="C25" s="15">
        <f t="shared" si="1"/>
        <v>0</v>
      </c>
      <c r="D25" s="15">
        <f t="shared" si="1"/>
        <v>5</v>
      </c>
      <c r="E25" s="15">
        <f t="shared" si="1"/>
        <v>0</v>
      </c>
      <c r="F25" s="15">
        <f t="shared" si="1"/>
        <v>0</v>
      </c>
      <c r="G25" s="15">
        <f t="shared" si="1"/>
        <v>0</v>
      </c>
      <c r="H25" s="14">
        <f t="shared" si="2"/>
        <v>5</v>
      </c>
      <c r="I25" s="12"/>
      <c r="J25" s="12"/>
      <c r="K25" s="12"/>
      <c r="L25" s="12"/>
      <c r="M25" s="12"/>
      <c r="N25" s="12"/>
      <c r="O25" s="12"/>
    </row>
    <row r="26" spans="1:15" x14ac:dyDescent="0.2">
      <c r="A26" s="12"/>
      <c r="B26" s="15" t="str">
        <f t="shared" si="0"/>
        <v>Alibaba</v>
      </c>
      <c r="C26" s="15">
        <f t="shared" si="1"/>
        <v>0</v>
      </c>
      <c r="D26" s="15">
        <f t="shared" si="1"/>
        <v>5</v>
      </c>
      <c r="E26" s="15">
        <f t="shared" si="1"/>
        <v>0</v>
      </c>
      <c r="F26" s="15">
        <f t="shared" si="1"/>
        <v>0</v>
      </c>
      <c r="G26" s="15">
        <f t="shared" si="1"/>
        <v>0</v>
      </c>
      <c r="H26" s="14">
        <f t="shared" si="2"/>
        <v>5</v>
      </c>
      <c r="I26" s="12"/>
      <c r="J26" s="12"/>
      <c r="K26" s="12"/>
      <c r="L26" s="12"/>
      <c r="M26" s="12"/>
      <c r="N26" s="12"/>
      <c r="O26" s="12"/>
    </row>
    <row r="27" spans="1:15" x14ac:dyDescent="0.2">
      <c r="A27" s="12"/>
      <c r="B27" s="15" t="str">
        <f t="shared" si="0"/>
        <v>Anthropic</v>
      </c>
      <c r="C27" s="15">
        <f t="shared" si="1"/>
        <v>0</v>
      </c>
      <c r="D27" s="15">
        <f t="shared" si="1"/>
        <v>5</v>
      </c>
      <c r="E27" s="15">
        <f t="shared" si="1"/>
        <v>0</v>
      </c>
      <c r="F27" s="15">
        <f t="shared" si="1"/>
        <v>0</v>
      </c>
      <c r="G27" s="15">
        <f t="shared" si="1"/>
        <v>0</v>
      </c>
      <c r="H27" s="14">
        <f t="shared" si="2"/>
        <v>5</v>
      </c>
      <c r="I27" s="12"/>
      <c r="J27" s="12"/>
      <c r="K27" s="12"/>
      <c r="L27" s="12"/>
      <c r="M27" s="12"/>
      <c r="N27" s="12"/>
      <c r="O27" s="12"/>
    </row>
    <row r="28" spans="1:15" x14ac:dyDescent="0.2">
      <c r="A28" s="12"/>
      <c r="B28" s="15" t="str">
        <f t="shared" si="0"/>
        <v>xAI</v>
      </c>
      <c r="C28" s="15">
        <f t="shared" si="1"/>
        <v>4</v>
      </c>
      <c r="D28" s="15">
        <f t="shared" si="1"/>
        <v>1</v>
      </c>
      <c r="E28" s="15">
        <f t="shared" si="1"/>
        <v>0</v>
      </c>
      <c r="F28" s="15">
        <f t="shared" si="1"/>
        <v>0</v>
      </c>
      <c r="G28" s="15">
        <f t="shared" si="1"/>
        <v>0</v>
      </c>
      <c r="H28" s="14">
        <f t="shared" si="2"/>
        <v>5</v>
      </c>
      <c r="I28" s="12"/>
      <c r="J28" s="12"/>
      <c r="K28" s="12"/>
      <c r="L28" s="12"/>
      <c r="M28" s="12"/>
      <c r="N28" s="12"/>
      <c r="O28" s="12"/>
    </row>
    <row r="29" spans="1:15" x14ac:dyDescent="0.2">
      <c r="A29" s="12"/>
      <c r="B29" s="15" t="str">
        <f t="shared" si="0"/>
        <v>DeepSeek</v>
      </c>
      <c r="C29" s="15">
        <f t="shared" si="1"/>
        <v>3</v>
      </c>
      <c r="D29" s="15">
        <f t="shared" si="1"/>
        <v>2</v>
      </c>
      <c r="E29" s="15">
        <f t="shared" si="1"/>
        <v>0</v>
      </c>
      <c r="F29" s="15">
        <f t="shared" si="1"/>
        <v>0</v>
      </c>
      <c r="G29" s="15">
        <f t="shared" si="1"/>
        <v>0</v>
      </c>
      <c r="H29" s="14">
        <f t="shared" si="2"/>
        <v>5</v>
      </c>
      <c r="I29" s="12"/>
      <c r="J29" s="12"/>
      <c r="K29" s="12"/>
      <c r="L29" s="12"/>
      <c r="M29" s="12"/>
      <c r="N29" s="12"/>
      <c r="O29" s="12"/>
    </row>
    <row r="30" spans="1:15" x14ac:dyDescent="0.2">
      <c r="A30" s="12"/>
      <c r="B30" s="15" t="str">
        <f t="shared" si="0"/>
        <v>OpenAI</v>
      </c>
      <c r="C30" s="15">
        <f t="shared" si="1"/>
        <v>0</v>
      </c>
      <c r="D30" s="15">
        <f t="shared" si="1"/>
        <v>5</v>
      </c>
      <c r="E30" s="15">
        <f t="shared" si="1"/>
        <v>0</v>
      </c>
      <c r="F30" s="15">
        <f t="shared" si="1"/>
        <v>0</v>
      </c>
      <c r="G30" s="15">
        <f t="shared" si="1"/>
        <v>0</v>
      </c>
      <c r="H30" s="14">
        <f t="shared" si="2"/>
        <v>5</v>
      </c>
      <c r="I30" s="12"/>
      <c r="J30" s="12"/>
      <c r="K30" s="12"/>
      <c r="L30" s="12"/>
      <c r="M30" s="12"/>
      <c r="N30" s="12"/>
      <c r="O30" s="12"/>
    </row>
    <row r="31" spans="1:15" x14ac:dyDescent="0.2">
      <c r="A31" s="12"/>
      <c r="B31" s="15" t="str">
        <f t="shared" si="0"/>
        <v>OpenAI</v>
      </c>
      <c r="C31" s="15">
        <f t="shared" si="1"/>
        <v>0</v>
      </c>
      <c r="D31" s="15">
        <f t="shared" si="1"/>
        <v>5</v>
      </c>
      <c r="E31" s="15">
        <f t="shared" si="1"/>
        <v>0</v>
      </c>
      <c r="F31" s="15">
        <f t="shared" si="1"/>
        <v>0</v>
      </c>
      <c r="G31" s="15">
        <f t="shared" si="1"/>
        <v>0</v>
      </c>
      <c r="H31" s="14">
        <f t="shared" si="2"/>
        <v>5</v>
      </c>
      <c r="I31" s="12"/>
      <c r="J31" s="12"/>
      <c r="K31" s="12"/>
      <c r="L31" s="12"/>
      <c r="M31" s="12"/>
      <c r="N31" s="12"/>
      <c r="O31" s="12"/>
    </row>
    <row r="32" spans="1:15" x14ac:dyDescent="0.2">
      <c r="A32" s="12"/>
      <c r="B32" s="15" t="str">
        <f t="shared" si="0"/>
        <v>Anthropic</v>
      </c>
      <c r="C32" s="15">
        <f t="shared" si="1"/>
        <v>0</v>
      </c>
      <c r="D32" s="15">
        <f t="shared" si="1"/>
        <v>5</v>
      </c>
      <c r="E32" s="15">
        <f t="shared" si="1"/>
        <v>0</v>
      </c>
      <c r="F32" s="15">
        <f t="shared" si="1"/>
        <v>0</v>
      </c>
      <c r="G32" s="15">
        <f t="shared" si="1"/>
        <v>0</v>
      </c>
      <c r="H32" s="14">
        <f t="shared" si="2"/>
        <v>5</v>
      </c>
      <c r="I32" s="12"/>
      <c r="J32" s="12"/>
      <c r="K32" s="12"/>
      <c r="L32" s="12"/>
      <c r="M32" s="12"/>
      <c r="N32" s="12"/>
      <c r="O32" s="12"/>
    </row>
    <row r="33" spans="1:15" x14ac:dyDescent="0.2">
      <c r="A33" s="12"/>
      <c r="B33" s="15" t="str">
        <f t="shared" si="0"/>
        <v>Google</v>
      </c>
      <c r="C33" s="15">
        <f t="shared" si="1"/>
        <v>2</v>
      </c>
      <c r="D33" s="15">
        <f t="shared" si="1"/>
        <v>2</v>
      </c>
      <c r="E33" s="15">
        <f t="shared" si="1"/>
        <v>0</v>
      </c>
      <c r="F33" s="15">
        <f t="shared" si="1"/>
        <v>0</v>
      </c>
      <c r="G33" s="15">
        <f t="shared" si="1"/>
        <v>1</v>
      </c>
      <c r="H33" s="14">
        <f t="shared" si="2"/>
        <v>5</v>
      </c>
      <c r="I33" s="12"/>
      <c r="J33" s="12"/>
      <c r="K33" s="12"/>
      <c r="L33" s="12"/>
      <c r="M33" s="12"/>
      <c r="N33" s="12"/>
      <c r="O33" s="12"/>
    </row>
    <row r="34" spans="1:15" x14ac:dyDescent="0.2">
      <c r="A34" s="12"/>
      <c r="B34" s="15" t="str">
        <f t="shared" si="0"/>
        <v>Meta</v>
      </c>
      <c r="C34" s="15">
        <f t="shared" si="1"/>
        <v>0</v>
      </c>
      <c r="D34" s="15">
        <f t="shared" si="1"/>
        <v>5</v>
      </c>
      <c r="E34" s="15">
        <f t="shared" si="1"/>
        <v>0</v>
      </c>
      <c r="F34" s="15">
        <f t="shared" si="1"/>
        <v>0</v>
      </c>
      <c r="G34" s="15">
        <f t="shared" si="1"/>
        <v>0</v>
      </c>
      <c r="H34" s="14">
        <f t="shared" si="2"/>
        <v>5</v>
      </c>
      <c r="I34" s="12"/>
      <c r="J34" s="12"/>
      <c r="K34" s="12"/>
      <c r="L34" s="12"/>
      <c r="M34" s="12"/>
      <c r="N34" s="12"/>
      <c r="O34" s="12"/>
    </row>
    <row r="35" spans="1:15" x14ac:dyDescent="0.2">
      <c r="A35" s="12"/>
      <c r="B35" s="15" t="str">
        <f t="shared" si="0"/>
        <v>xAI</v>
      </c>
      <c r="C35" s="15">
        <f t="shared" si="1"/>
        <v>2</v>
      </c>
      <c r="D35" s="15">
        <f t="shared" si="1"/>
        <v>3</v>
      </c>
      <c r="E35" s="15">
        <f t="shared" si="1"/>
        <v>0</v>
      </c>
      <c r="F35" s="15">
        <f t="shared" si="1"/>
        <v>0</v>
      </c>
      <c r="G35" s="15">
        <f t="shared" si="1"/>
        <v>0</v>
      </c>
      <c r="H35" s="14">
        <f t="shared" si="2"/>
        <v>5</v>
      </c>
      <c r="I35" s="12"/>
      <c r="J35" s="12"/>
      <c r="K35" s="12"/>
      <c r="L35" s="12"/>
      <c r="M35" s="12"/>
      <c r="N35" s="12"/>
      <c r="O35" s="12"/>
    </row>
    <row r="36" spans="1:15" x14ac:dyDescent="0.2">
      <c r="A36" s="12"/>
      <c r="B36" s="15" t="str">
        <f t="shared" si="0"/>
        <v>Amazon</v>
      </c>
      <c r="C36" s="15">
        <f t="shared" si="1"/>
        <v>1</v>
      </c>
      <c r="D36" s="15">
        <f t="shared" si="1"/>
        <v>1</v>
      </c>
      <c r="E36" s="15">
        <f t="shared" si="1"/>
        <v>3</v>
      </c>
      <c r="F36" s="15">
        <f t="shared" si="1"/>
        <v>0</v>
      </c>
      <c r="G36" s="15">
        <f t="shared" si="1"/>
        <v>0</v>
      </c>
      <c r="H36" s="14">
        <f t="shared" si="2"/>
        <v>5</v>
      </c>
      <c r="I36" s="12"/>
      <c r="J36" s="12"/>
      <c r="K36" s="12"/>
      <c r="L36" s="12"/>
      <c r="M36" s="12"/>
      <c r="N36" s="12"/>
      <c r="O36" s="12"/>
    </row>
    <row r="37" spans="1:1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5" x14ac:dyDescent="0.2">
      <c r="A38" s="12"/>
      <c r="B38" s="14" t="s">
        <v>22</v>
      </c>
      <c r="C38" s="14" t="s">
        <v>23</v>
      </c>
      <c r="D38" s="14" t="s">
        <v>24</v>
      </c>
      <c r="E38" s="14" t="s">
        <v>9</v>
      </c>
      <c r="F38" s="14" t="s">
        <v>26</v>
      </c>
      <c r="G38" s="14" t="s">
        <v>25</v>
      </c>
      <c r="H38" s="14" t="s">
        <v>15</v>
      </c>
      <c r="I38" s="12"/>
      <c r="J38" s="12"/>
      <c r="K38" s="12"/>
      <c r="L38" s="12"/>
      <c r="M38" s="12"/>
      <c r="N38" s="12"/>
      <c r="O38" s="12"/>
    </row>
    <row r="39" spans="1:15" x14ac:dyDescent="0.2">
      <c r="A39" s="12"/>
      <c r="B39" s="15" t="s">
        <v>30</v>
      </c>
      <c r="C39" s="15">
        <f t="shared" ref="C39:G46" si="3">SUMIFS(C$21:C$36,$B$21:$B$36,$B39)</f>
        <v>3</v>
      </c>
      <c r="D39" s="15">
        <f t="shared" si="3"/>
        <v>5</v>
      </c>
      <c r="E39" s="15">
        <f t="shared" si="3"/>
        <v>0</v>
      </c>
      <c r="F39" s="15">
        <f t="shared" si="3"/>
        <v>0</v>
      </c>
      <c r="G39" s="15">
        <f t="shared" si="3"/>
        <v>2</v>
      </c>
      <c r="H39" s="14">
        <f t="shared" ref="H39:H46" si="4">SUM(C39:G39)</f>
        <v>10</v>
      </c>
      <c r="I39" s="12"/>
      <c r="J39" s="12"/>
      <c r="K39" s="12"/>
      <c r="L39" s="12"/>
      <c r="M39" s="12"/>
      <c r="N39" s="12"/>
      <c r="O39" s="12"/>
    </row>
    <row r="40" spans="1:15" x14ac:dyDescent="0.2">
      <c r="A40" s="12"/>
      <c r="B40" s="15" t="s">
        <v>32</v>
      </c>
      <c r="C40" s="15">
        <f t="shared" si="3"/>
        <v>10</v>
      </c>
      <c r="D40" s="15">
        <f t="shared" si="3"/>
        <v>4</v>
      </c>
      <c r="E40" s="15">
        <f t="shared" si="3"/>
        <v>1</v>
      </c>
      <c r="F40" s="15">
        <f t="shared" si="3"/>
        <v>0</v>
      </c>
      <c r="G40" s="15">
        <f t="shared" si="3"/>
        <v>0</v>
      </c>
      <c r="H40" s="14">
        <f t="shared" si="4"/>
        <v>15</v>
      </c>
      <c r="I40" s="12"/>
      <c r="J40" s="12"/>
      <c r="K40" s="12"/>
      <c r="L40" s="12"/>
      <c r="M40" s="12"/>
      <c r="N40" s="12"/>
      <c r="O40" s="12"/>
    </row>
    <row r="41" spans="1:15" x14ac:dyDescent="0.2">
      <c r="A41" s="12"/>
      <c r="B41" s="15" t="s">
        <v>31</v>
      </c>
      <c r="C41" s="15">
        <f t="shared" si="3"/>
        <v>0</v>
      </c>
      <c r="D41" s="15">
        <f t="shared" si="3"/>
        <v>20</v>
      </c>
      <c r="E41" s="15">
        <f t="shared" si="3"/>
        <v>0</v>
      </c>
      <c r="F41" s="15">
        <f t="shared" si="3"/>
        <v>0</v>
      </c>
      <c r="G41" s="15">
        <f t="shared" si="3"/>
        <v>0</v>
      </c>
      <c r="H41" s="14">
        <f t="shared" si="4"/>
        <v>20</v>
      </c>
      <c r="I41" s="12"/>
      <c r="J41" s="12"/>
      <c r="K41" s="12"/>
      <c r="L41" s="12"/>
      <c r="M41" s="12"/>
      <c r="N41" s="12"/>
      <c r="O41" s="12"/>
    </row>
    <row r="42" spans="1:15" x14ac:dyDescent="0.2">
      <c r="A42" s="12"/>
      <c r="B42" s="15" t="s">
        <v>29</v>
      </c>
      <c r="C42" s="15">
        <f t="shared" si="3"/>
        <v>3</v>
      </c>
      <c r="D42" s="15">
        <f t="shared" si="3"/>
        <v>7</v>
      </c>
      <c r="E42" s="15">
        <f t="shared" si="3"/>
        <v>0</v>
      </c>
      <c r="F42" s="15">
        <f t="shared" si="3"/>
        <v>0</v>
      </c>
      <c r="G42" s="15">
        <f t="shared" si="3"/>
        <v>0</v>
      </c>
      <c r="H42" s="14">
        <f t="shared" si="4"/>
        <v>10</v>
      </c>
      <c r="I42" s="12"/>
      <c r="J42" s="12"/>
      <c r="K42" s="12"/>
      <c r="L42" s="12"/>
      <c r="M42" s="12"/>
      <c r="N42" s="12"/>
      <c r="O42" s="12"/>
    </row>
    <row r="43" spans="1:15" x14ac:dyDescent="0.2">
      <c r="A43" s="12"/>
      <c r="B43" s="15" t="s">
        <v>40</v>
      </c>
      <c r="C43" s="15">
        <f t="shared" si="3"/>
        <v>0</v>
      </c>
      <c r="D43" s="15">
        <f t="shared" si="3"/>
        <v>5</v>
      </c>
      <c r="E43" s="15">
        <f t="shared" si="3"/>
        <v>0</v>
      </c>
      <c r="F43" s="15">
        <f t="shared" si="3"/>
        <v>0</v>
      </c>
      <c r="G43" s="15">
        <f t="shared" si="3"/>
        <v>0</v>
      </c>
      <c r="H43" s="14">
        <f t="shared" si="4"/>
        <v>5</v>
      </c>
      <c r="I43" s="12"/>
      <c r="J43" s="12"/>
      <c r="K43" s="12"/>
      <c r="L43" s="12"/>
      <c r="M43" s="12"/>
      <c r="N43" s="12"/>
      <c r="O43" s="12"/>
    </row>
    <row r="44" spans="1:15" x14ac:dyDescent="0.2">
      <c r="A44" s="12"/>
      <c r="B44" s="15" t="s">
        <v>28</v>
      </c>
      <c r="C44" s="15">
        <f t="shared" si="3"/>
        <v>0</v>
      </c>
      <c r="D44" s="15">
        <f t="shared" si="3"/>
        <v>10</v>
      </c>
      <c r="E44" s="15">
        <f t="shared" si="3"/>
        <v>0</v>
      </c>
      <c r="F44" s="15">
        <f t="shared" si="3"/>
        <v>0</v>
      </c>
      <c r="G44" s="15">
        <f t="shared" si="3"/>
        <v>0</v>
      </c>
      <c r="H44" s="14">
        <f t="shared" si="4"/>
        <v>10</v>
      </c>
      <c r="I44" s="12"/>
      <c r="J44" s="12"/>
      <c r="K44" s="12"/>
      <c r="L44" s="12"/>
      <c r="M44" s="12"/>
      <c r="N44" s="12"/>
      <c r="O44" s="12"/>
    </row>
    <row r="45" spans="1:15" x14ac:dyDescent="0.2">
      <c r="A45" s="12"/>
      <c r="B45" s="15" t="s">
        <v>33</v>
      </c>
      <c r="C45" s="15">
        <f t="shared" si="3"/>
        <v>0</v>
      </c>
      <c r="D45" s="15">
        <f t="shared" si="3"/>
        <v>5</v>
      </c>
      <c r="E45" s="15">
        <f t="shared" si="3"/>
        <v>0</v>
      </c>
      <c r="F45" s="15">
        <f t="shared" si="3"/>
        <v>0</v>
      </c>
      <c r="G45" s="15">
        <f t="shared" si="3"/>
        <v>0</v>
      </c>
      <c r="H45" s="14">
        <f t="shared" si="4"/>
        <v>5</v>
      </c>
      <c r="I45" s="12"/>
      <c r="J45" s="12"/>
      <c r="K45" s="12"/>
      <c r="L45" s="12"/>
      <c r="M45" s="12"/>
      <c r="N45" s="12"/>
      <c r="O45" s="12"/>
    </row>
    <row r="46" spans="1:15" x14ac:dyDescent="0.2">
      <c r="A46" s="12"/>
      <c r="B46" s="15" t="s">
        <v>34</v>
      </c>
      <c r="C46" s="15">
        <f t="shared" si="3"/>
        <v>1</v>
      </c>
      <c r="D46" s="15">
        <f t="shared" si="3"/>
        <v>1</v>
      </c>
      <c r="E46" s="15">
        <f t="shared" si="3"/>
        <v>3</v>
      </c>
      <c r="F46" s="15">
        <f t="shared" si="3"/>
        <v>0</v>
      </c>
      <c r="G46" s="15">
        <f t="shared" si="3"/>
        <v>0</v>
      </c>
      <c r="H46" s="14">
        <f t="shared" si="4"/>
        <v>5</v>
      </c>
      <c r="I46" s="12"/>
      <c r="J46" s="12"/>
      <c r="K46" s="12"/>
      <c r="L46" s="12"/>
      <c r="M46" s="12"/>
      <c r="N46" s="12"/>
      <c r="O46" s="12"/>
    </row>
    <row r="47" spans="1:15" x14ac:dyDescent="0.2">
      <c r="A47" s="12"/>
      <c r="B47" s="14" t="s">
        <v>15</v>
      </c>
      <c r="C47" s="14">
        <f>SUM(C39:C46)</f>
        <v>17</v>
      </c>
      <c r="D47" s="14">
        <f t="shared" ref="D47:G47" si="5">SUM(D39:D46)</f>
        <v>57</v>
      </c>
      <c r="E47" s="14">
        <f t="shared" si="5"/>
        <v>4</v>
      </c>
      <c r="F47" s="14">
        <f t="shared" si="5"/>
        <v>0</v>
      </c>
      <c r="G47" s="14">
        <f t="shared" si="5"/>
        <v>2</v>
      </c>
      <c r="H47" s="14">
        <f>SUM(H39:H46)</f>
        <v>80</v>
      </c>
      <c r="I47" s="12"/>
      <c r="J47" s="12"/>
      <c r="K47" s="12"/>
      <c r="L47" s="12"/>
      <c r="M47" s="12"/>
      <c r="N47" s="12"/>
      <c r="O47" s="12"/>
    </row>
    <row r="48" spans="1:15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</sheetData>
  <conditionalFormatting sqref="C3:G18 K3:K8 K13:K19 J20">
    <cfRule type="cellIs" dxfId="8" priority="4" stopIfTrue="1" operator="equal">
      <formula>"ai"</formula>
    </cfRule>
  </conditionalFormatting>
  <conditionalFormatting sqref="C3:G18">
    <cfRule type="cellIs" dxfId="7" priority="1" operator="equal">
      <formula>"nm"</formula>
    </cfRule>
  </conditionalFormatting>
  <conditionalFormatting sqref="C20:G3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{355D98C1-4941-BE44-8699-9282D7D98A9A}</x14:id>
        </ext>
      </extLst>
    </cfRule>
  </conditionalFormatting>
  <conditionalFormatting sqref="C39:G4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{077C8F82-1BAA-D545-8B5A-7DD93F758EDD}</x14:id>
        </ext>
      </extLst>
    </cfRule>
  </conditionalFormatting>
  <conditionalFormatting sqref="H3:H18 H20">
    <cfRule type="cellIs" dxfId="6" priority="3" operator="equal">
      <formula>"Google"</formula>
    </cfRule>
  </conditionalFormatting>
  <conditionalFormatting sqref="K3:K8 C3:G18 K13:K19 J20">
    <cfRule type="cellIs" dxfId="5" priority="5" stopIfTrue="1" operator="equal">
      <formula>"ph"</formula>
    </cfRule>
  </conditionalFormatting>
  <conditionalFormatting sqref="M3:M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{809E4D58-0B1D-FA4B-95DB-D73D4287C6EC}</x14:id>
        </ext>
      </extLst>
    </cfRule>
  </conditionalFormatting>
  <conditionalFormatting sqref="N14:N19 M20:M2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{2C0EBA0D-078E-6240-A0F2-0247DCB46CAF}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5D98C1-4941-BE44-8699-9282D7D98A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C20:G36</xm:sqref>
        </x14:conditionalFormatting>
        <x14:conditionalFormatting xmlns:xm="http://schemas.microsoft.com/office/excel/2006/main">
          <x14:cfRule type="dataBar" id="{077C8F82-1BAA-D545-8B5A-7DD93F758E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C39:G47</xm:sqref>
        </x14:conditionalFormatting>
        <x14:conditionalFormatting xmlns:xm="http://schemas.microsoft.com/office/excel/2006/main">
          <x14:cfRule type="dataBar" id="{809E4D58-0B1D-FA4B-95DB-D73D4287C6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M3:M8</xm:sqref>
        </x14:conditionalFormatting>
        <x14:conditionalFormatting xmlns:xm="http://schemas.microsoft.com/office/excel/2006/main">
          <x14:cfRule type="dataBar" id="{2C0EBA0D-078E-6240-A0F2-0247DCB46C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N14:N19 M20:M21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636DD-7EDB-A242-B7C6-B7D3FCE821E8}">
  <dimension ref="B2:O47"/>
  <sheetViews>
    <sheetView tabSelected="1" workbookViewId="0">
      <selection activeCell="L5" sqref="L5"/>
    </sheetView>
  </sheetViews>
  <sheetFormatPr baseColWidth="10" defaultRowHeight="16" x14ac:dyDescent="0.2"/>
  <cols>
    <col min="1" max="1" width="6.6640625" customWidth="1"/>
    <col min="2" max="2" width="22.33203125" customWidth="1"/>
    <col min="3" max="7" width="7" customWidth="1"/>
    <col min="8" max="8" width="9.33203125" bestFit="1" customWidth="1"/>
    <col min="9" max="9" width="8" customWidth="1"/>
    <col min="10" max="10" width="24.33203125" customWidth="1"/>
    <col min="11" max="11" width="8" customWidth="1"/>
    <col min="12" max="12" width="7.6640625" customWidth="1"/>
    <col min="13" max="13" width="9.1640625" customWidth="1"/>
    <col min="14" max="14" width="13.1640625" bestFit="1" customWidth="1"/>
  </cols>
  <sheetData>
    <row r="2" spans="2:15" s="1" customFormat="1" x14ac:dyDescent="0.2">
      <c r="B2" s="2" t="s">
        <v>19</v>
      </c>
      <c r="C2" s="2" t="s">
        <v>51</v>
      </c>
      <c r="D2" s="2" t="s">
        <v>52</v>
      </c>
      <c r="E2" s="2" t="s">
        <v>53</v>
      </c>
      <c r="F2" s="2" t="s">
        <v>54</v>
      </c>
      <c r="G2" s="2" t="s">
        <v>55</v>
      </c>
      <c r="H2" s="2" t="s">
        <v>60</v>
      </c>
      <c r="I2" s="2" t="s">
        <v>22</v>
      </c>
      <c r="K2" s="2" t="s">
        <v>18</v>
      </c>
      <c r="L2" s="2" t="s">
        <v>20</v>
      </c>
      <c r="M2" s="2" t="s">
        <v>16</v>
      </c>
      <c r="N2" s="2" t="s">
        <v>17</v>
      </c>
    </row>
    <row r="3" spans="2:15" x14ac:dyDescent="0.2">
      <c r="B3" s="3" t="s">
        <v>6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/>
      <c r="I3" s="3" t="s">
        <v>30</v>
      </c>
      <c r="K3" s="3" t="s">
        <v>27</v>
      </c>
      <c r="L3" s="3" t="s">
        <v>23</v>
      </c>
      <c r="M3" s="3">
        <f>COUNTIFS($C$3:$G$18,L3)</f>
        <v>37</v>
      </c>
      <c r="N3" s="4">
        <f>M3/$M$9</f>
        <v>0.67272727272727273</v>
      </c>
    </row>
    <row r="4" spans="2:15" x14ac:dyDescent="0.2">
      <c r="B4" s="3" t="s">
        <v>10</v>
      </c>
      <c r="C4" s="3" t="s">
        <v>23</v>
      </c>
      <c r="D4" s="3" t="s">
        <v>23</v>
      </c>
      <c r="E4" s="3" t="s">
        <v>23</v>
      </c>
      <c r="F4" s="3" t="s">
        <v>23</v>
      </c>
      <c r="G4" s="3" t="s">
        <v>23</v>
      </c>
      <c r="H4" s="3"/>
      <c r="I4" s="3" t="s">
        <v>32</v>
      </c>
      <c r="K4" s="3" t="s">
        <v>49</v>
      </c>
      <c r="L4" s="3" t="s">
        <v>24</v>
      </c>
      <c r="M4" s="3">
        <f>COUNTIFS($C$3:$G$18,L4)</f>
        <v>14</v>
      </c>
      <c r="N4" s="4">
        <f>M4/$M$9</f>
        <v>0.25454545454545452</v>
      </c>
    </row>
    <row r="5" spans="2:15" x14ac:dyDescent="0.2">
      <c r="B5" s="3" t="s">
        <v>13</v>
      </c>
      <c r="C5" s="3"/>
      <c r="D5" s="3"/>
      <c r="E5" s="3"/>
      <c r="F5" s="3"/>
      <c r="G5" s="3"/>
      <c r="H5" s="3"/>
      <c r="I5" s="3" t="s">
        <v>31</v>
      </c>
      <c r="K5" s="3" t="s">
        <v>58</v>
      </c>
      <c r="L5" s="3" t="s">
        <v>9</v>
      </c>
      <c r="M5" s="3">
        <f>COUNTIFS($C$3:$G$18,L5)</f>
        <v>0</v>
      </c>
      <c r="N5" s="4">
        <f>M5/$M$9</f>
        <v>0</v>
      </c>
    </row>
    <row r="6" spans="2:15" x14ac:dyDescent="0.2">
      <c r="B6" s="3" t="s">
        <v>14</v>
      </c>
      <c r="C6" s="3"/>
      <c r="D6" s="3"/>
      <c r="E6" s="3"/>
      <c r="F6" s="3"/>
      <c r="G6" s="3"/>
      <c r="H6" s="3"/>
      <c r="I6" s="3" t="s">
        <v>31</v>
      </c>
      <c r="K6" s="3" t="s">
        <v>48</v>
      </c>
      <c r="L6" s="3" t="s">
        <v>26</v>
      </c>
      <c r="M6" s="3">
        <f>COUNTIFS($C$3:$G$18,L6)</f>
        <v>0</v>
      </c>
      <c r="N6" s="4">
        <f>M6/$M$9</f>
        <v>0</v>
      </c>
    </row>
    <row r="7" spans="2:15" x14ac:dyDescent="0.2">
      <c r="B7" s="3" t="s">
        <v>2</v>
      </c>
      <c r="C7" s="3" t="s">
        <v>24</v>
      </c>
      <c r="D7" s="3" t="s">
        <v>23</v>
      </c>
      <c r="E7" s="3" t="s">
        <v>23</v>
      </c>
      <c r="F7" s="3" t="s">
        <v>24</v>
      </c>
      <c r="G7" s="3" t="s">
        <v>23</v>
      </c>
      <c r="H7" s="3"/>
      <c r="I7" s="3" t="s">
        <v>29</v>
      </c>
      <c r="K7" s="3" t="s">
        <v>50</v>
      </c>
      <c r="L7" s="3" t="s">
        <v>25</v>
      </c>
      <c r="M7" s="3">
        <f>COUNTIFS($C$3:$G$18,L7)</f>
        <v>4</v>
      </c>
      <c r="N7" s="4">
        <f>M7/$M$9</f>
        <v>7.2727272727272724E-2</v>
      </c>
    </row>
    <row r="8" spans="2:15" x14ac:dyDescent="0.2">
      <c r="B8" s="3" t="s">
        <v>43</v>
      </c>
      <c r="C8" s="3"/>
      <c r="D8" s="3"/>
      <c r="E8" s="3"/>
      <c r="F8" s="3"/>
      <c r="G8" s="3"/>
      <c r="H8" s="3"/>
      <c r="I8" s="3" t="s">
        <v>40</v>
      </c>
      <c r="K8" s="20" t="s">
        <v>61</v>
      </c>
      <c r="L8" s="3" t="s">
        <v>62</v>
      </c>
      <c r="M8" s="20">
        <f>COUNTIFS($C$3:$G$18,L8)</f>
        <v>0</v>
      </c>
      <c r="N8" s="21">
        <f>M8/$M$9</f>
        <v>0</v>
      </c>
    </row>
    <row r="9" spans="2:15" x14ac:dyDescent="0.2">
      <c r="B9" s="3" t="s">
        <v>0</v>
      </c>
      <c r="C9" s="3" t="s">
        <v>25</v>
      </c>
      <c r="D9" s="3" t="s">
        <v>23</v>
      </c>
      <c r="E9" s="3" t="s">
        <v>23</v>
      </c>
      <c r="F9" s="3" t="s">
        <v>23</v>
      </c>
      <c r="G9" s="3" t="s">
        <v>23</v>
      </c>
      <c r="H9" s="3"/>
      <c r="I9" s="3" t="s">
        <v>28</v>
      </c>
      <c r="K9" s="2" t="s">
        <v>15</v>
      </c>
      <c r="L9" s="2"/>
      <c r="M9" s="2">
        <f>SUM(M3:M8)</f>
        <v>55</v>
      </c>
      <c r="N9" s="5">
        <f>SUM(N3:N8)</f>
        <v>1</v>
      </c>
      <c r="O9" s="1"/>
    </row>
    <row r="10" spans="2:15" x14ac:dyDescent="0.2">
      <c r="B10" s="3" t="s">
        <v>11</v>
      </c>
      <c r="C10" s="3" t="s">
        <v>23</v>
      </c>
      <c r="D10" s="3" t="s">
        <v>23</v>
      </c>
      <c r="E10" s="3" t="s">
        <v>23</v>
      </c>
      <c r="F10" s="3" t="s">
        <v>23</v>
      </c>
      <c r="G10" s="3" t="s">
        <v>23</v>
      </c>
      <c r="H10" s="3"/>
      <c r="I10" s="3" t="s">
        <v>32</v>
      </c>
    </row>
    <row r="11" spans="2:15" x14ac:dyDescent="0.2">
      <c r="B11" s="3" t="s">
        <v>56</v>
      </c>
      <c r="C11" s="3" t="s">
        <v>23</v>
      </c>
      <c r="D11" s="3" t="s">
        <v>23</v>
      </c>
      <c r="E11" s="3" t="s">
        <v>23</v>
      </c>
      <c r="F11" s="3" t="s">
        <v>23</v>
      </c>
      <c r="G11" s="3" t="s">
        <v>23</v>
      </c>
      <c r="H11" s="3"/>
      <c r="I11" s="3" t="s">
        <v>29</v>
      </c>
    </row>
    <row r="12" spans="2:15" x14ac:dyDescent="0.2">
      <c r="B12" s="3" t="s">
        <v>7</v>
      </c>
      <c r="C12" s="3" t="s">
        <v>23</v>
      </c>
      <c r="D12" s="3" t="s">
        <v>24</v>
      </c>
      <c r="E12" s="3" t="s">
        <v>23</v>
      </c>
      <c r="F12" s="3" t="s">
        <v>23</v>
      </c>
      <c r="G12" s="3" t="s">
        <v>23</v>
      </c>
      <c r="H12" s="3"/>
      <c r="I12" s="3" t="s">
        <v>31</v>
      </c>
      <c r="K12" s="1" t="s">
        <v>35</v>
      </c>
      <c r="L12" s="1"/>
      <c r="M12" s="1"/>
      <c r="N12" s="1"/>
    </row>
    <row r="13" spans="2:15" x14ac:dyDescent="0.2">
      <c r="B13" s="3" t="s">
        <v>46</v>
      </c>
      <c r="C13" s="3"/>
      <c r="D13" s="3"/>
      <c r="E13" s="3"/>
      <c r="F13" s="3"/>
      <c r="G13" s="3"/>
      <c r="H13" s="3"/>
      <c r="I13" s="3" t="s">
        <v>31</v>
      </c>
      <c r="K13" t="s">
        <v>57</v>
      </c>
      <c r="M13" s="10"/>
      <c r="O13" s="1"/>
    </row>
    <row r="14" spans="2:15" x14ac:dyDescent="0.2">
      <c r="B14" s="3" t="s">
        <v>1</v>
      </c>
      <c r="C14" s="3" t="s">
        <v>24</v>
      </c>
      <c r="D14" s="3" t="s">
        <v>24</v>
      </c>
      <c r="E14" s="3" t="s">
        <v>24</v>
      </c>
      <c r="F14" s="3" t="s">
        <v>24</v>
      </c>
      <c r="G14" s="3" t="s">
        <v>24</v>
      </c>
      <c r="H14" s="3"/>
      <c r="I14" s="3" t="s">
        <v>28</v>
      </c>
      <c r="K14" t="s">
        <v>59</v>
      </c>
      <c r="M14" s="10"/>
      <c r="O14" s="11"/>
    </row>
    <row r="15" spans="2:15" x14ac:dyDescent="0.2">
      <c r="B15" s="3" t="s">
        <v>4</v>
      </c>
      <c r="C15" s="3" t="s">
        <v>24</v>
      </c>
      <c r="D15" s="3" t="s">
        <v>23</v>
      </c>
      <c r="E15" s="3" t="s">
        <v>23</v>
      </c>
      <c r="F15" s="3" t="s">
        <v>23</v>
      </c>
      <c r="G15" s="3" t="s">
        <v>23</v>
      </c>
      <c r="H15" s="3"/>
      <c r="I15" s="3" t="s">
        <v>30</v>
      </c>
      <c r="K15" t="s">
        <v>36</v>
      </c>
      <c r="M15" s="10"/>
      <c r="O15" s="11"/>
    </row>
    <row r="16" spans="2:15" x14ac:dyDescent="0.2">
      <c r="B16" s="3" t="s">
        <v>12</v>
      </c>
      <c r="C16" s="3" t="s">
        <v>24</v>
      </c>
      <c r="D16" s="3" t="s">
        <v>25</v>
      </c>
      <c r="E16" s="3" t="s">
        <v>25</v>
      </c>
      <c r="F16" s="3" t="s">
        <v>25</v>
      </c>
      <c r="G16" s="3" t="s">
        <v>23</v>
      </c>
      <c r="H16" s="3"/>
      <c r="I16" s="3" t="s">
        <v>33</v>
      </c>
      <c r="K16" t="s">
        <v>37</v>
      </c>
      <c r="M16" s="10"/>
      <c r="O16" s="11"/>
    </row>
    <row r="17" spans="2:15" x14ac:dyDescent="0.2">
      <c r="B17" s="3" t="s">
        <v>8</v>
      </c>
      <c r="C17" s="3" t="s">
        <v>24</v>
      </c>
      <c r="D17" s="3" t="s">
        <v>24</v>
      </c>
      <c r="E17" s="3" t="s">
        <v>24</v>
      </c>
      <c r="F17" s="3" t="s">
        <v>23</v>
      </c>
      <c r="G17" s="3" t="s">
        <v>24</v>
      </c>
      <c r="H17" s="3"/>
      <c r="I17" s="3" t="s">
        <v>32</v>
      </c>
      <c r="K17" t="s">
        <v>38</v>
      </c>
      <c r="M17" s="10"/>
      <c r="O17" s="11"/>
    </row>
    <row r="18" spans="2:15" x14ac:dyDescent="0.2">
      <c r="B18" s="3" t="s">
        <v>21</v>
      </c>
      <c r="C18" s="3"/>
      <c r="D18" s="3"/>
      <c r="E18" s="3"/>
      <c r="F18" s="3"/>
      <c r="G18" s="3"/>
      <c r="H18" s="3"/>
      <c r="I18" s="3" t="s">
        <v>34</v>
      </c>
      <c r="K18" t="s">
        <v>39</v>
      </c>
      <c r="M18" s="10"/>
      <c r="O18" s="11"/>
    </row>
    <row r="19" spans="2:15" x14ac:dyDescent="0.2">
      <c r="J19" s="9"/>
      <c r="L19" s="10"/>
      <c r="N19" s="11"/>
    </row>
    <row r="20" spans="2:15" x14ac:dyDescent="0.2">
      <c r="B20" s="2" t="s">
        <v>22</v>
      </c>
      <c r="C20" s="2" t="s">
        <v>23</v>
      </c>
      <c r="D20" s="2" t="s">
        <v>24</v>
      </c>
      <c r="E20" s="2" t="s">
        <v>9</v>
      </c>
      <c r="F20" s="2" t="s">
        <v>26</v>
      </c>
      <c r="G20" s="2" t="s">
        <v>25</v>
      </c>
      <c r="H20" s="2" t="s">
        <v>15</v>
      </c>
      <c r="I20" s="9"/>
      <c r="K20" s="10"/>
      <c r="M20" s="11"/>
    </row>
    <row r="21" spans="2:15" x14ac:dyDescent="0.2">
      <c r="B21" s="3" t="str">
        <f>I3</f>
        <v>Google</v>
      </c>
      <c r="C21" s="3">
        <f t="shared" ref="C21:G30" si="0">COUNTIF($C3:$G3,C$20)</f>
        <v>5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0</v>
      </c>
      <c r="H21" s="2">
        <f>SUM(C21:G21)</f>
        <v>5</v>
      </c>
      <c r="M21" s="11"/>
    </row>
    <row r="22" spans="2:15" x14ac:dyDescent="0.2">
      <c r="B22" s="3" t="str">
        <f>I4</f>
        <v>xAI</v>
      </c>
      <c r="C22" s="3">
        <f t="shared" si="0"/>
        <v>5</v>
      </c>
      <c r="D22" s="3">
        <f t="shared" si="0"/>
        <v>0</v>
      </c>
      <c r="E22" s="3">
        <f t="shared" si="0"/>
        <v>0</v>
      </c>
      <c r="F22" s="3">
        <f t="shared" si="0"/>
        <v>0</v>
      </c>
      <c r="G22" s="3">
        <f t="shared" si="0"/>
        <v>0</v>
      </c>
      <c r="H22" s="2">
        <f t="shared" ref="H22:H36" si="1">SUM(C22:G22)</f>
        <v>5</v>
      </c>
    </row>
    <row r="23" spans="2:15" x14ac:dyDescent="0.2">
      <c r="B23" s="3" t="str">
        <f>I5</f>
        <v>OpenAI</v>
      </c>
      <c r="C23" s="3">
        <f t="shared" si="0"/>
        <v>0</v>
      </c>
      <c r="D23" s="3">
        <f t="shared" si="0"/>
        <v>0</v>
      </c>
      <c r="E23" s="3">
        <f t="shared" si="0"/>
        <v>0</v>
      </c>
      <c r="F23" s="3">
        <f t="shared" si="0"/>
        <v>0</v>
      </c>
      <c r="G23" s="3">
        <f t="shared" si="0"/>
        <v>0</v>
      </c>
      <c r="H23" s="2">
        <f t="shared" si="1"/>
        <v>0</v>
      </c>
    </row>
    <row r="24" spans="2:15" x14ac:dyDescent="0.2">
      <c r="B24" s="3" t="str">
        <f>I6</f>
        <v>OpenAI</v>
      </c>
      <c r="C24" s="3">
        <f t="shared" si="0"/>
        <v>0</v>
      </c>
      <c r="D24" s="3">
        <f t="shared" si="0"/>
        <v>0</v>
      </c>
      <c r="E24" s="3">
        <f t="shared" si="0"/>
        <v>0</v>
      </c>
      <c r="F24" s="3">
        <f t="shared" si="0"/>
        <v>0</v>
      </c>
      <c r="G24" s="3">
        <f t="shared" si="0"/>
        <v>0</v>
      </c>
      <c r="H24" s="2">
        <f t="shared" si="1"/>
        <v>0</v>
      </c>
    </row>
    <row r="25" spans="2:15" x14ac:dyDescent="0.2">
      <c r="B25" s="3" t="str">
        <f>I7</f>
        <v>DeepSeek</v>
      </c>
      <c r="C25" s="3">
        <f t="shared" si="0"/>
        <v>3</v>
      </c>
      <c r="D25" s="3">
        <f t="shared" si="0"/>
        <v>2</v>
      </c>
      <c r="E25" s="3">
        <f t="shared" si="0"/>
        <v>0</v>
      </c>
      <c r="F25" s="3">
        <f t="shared" si="0"/>
        <v>0</v>
      </c>
      <c r="G25" s="3">
        <f t="shared" si="0"/>
        <v>0</v>
      </c>
      <c r="H25" s="2">
        <f t="shared" si="1"/>
        <v>5</v>
      </c>
    </row>
    <row r="26" spans="2:15" x14ac:dyDescent="0.2">
      <c r="B26" s="3" t="str">
        <f>I8</f>
        <v>Alibaba</v>
      </c>
      <c r="C26" s="3">
        <f t="shared" si="0"/>
        <v>0</v>
      </c>
      <c r="D26" s="3">
        <f t="shared" si="0"/>
        <v>0</v>
      </c>
      <c r="E26" s="3">
        <f t="shared" si="0"/>
        <v>0</v>
      </c>
      <c r="F26" s="3">
        <f t="shared" si="0"/>
        <v>0</v>
      </c>
      <c r="G26" s="3">
        <f t="shared" si="0"/>
        <v>0</v>
      </c>
      <c r="H26" s="2">
        <f t="shared" si="1"/>
        <v>0</v>
      </c>
    </row>
    <row r="27" spans="2:15" x14ac:dyDescent="0.2">
      <c r="B27" s="3" t="str">
        <f>I9</f>
        <v>Anthropic</v>
      </c>
      <c r="C27" s="3">
        <f t="shared" si="0"/>
        <v>4</v>
      </c>
      <c r="D27" s="3">
        <f t="shared" si="0"/>
        <v>0</v>
      </c>
      <c r="E27" s="3">
        <f t="shared" si="0"/>
        <v>0</v>
      </c>
      <c r="F27" s="3">
        <f t="shared" si="0"/>
        <v>0</v>
      </c>
      <c r="G27" s="3">
        <f t="shared" si="0"/>
        <v>1</v>
      </c>
      <c r="H27" s="2">
        <f t="shared" si="1"/>
        <v>5</v>
      </c>
    </row>
    <row r="28" spans="2:15" x14ac:dyDescent="0.2">
      <c r="B28" s="3" t="str">
        <f>I10</f>
        <v>xAI</v>
      </c>
      <c r="C28" s="3">
        <f t="shared" si="0"/>
        <v>5</v>
      </c>
      <c r="D28" s="3">
        <f t="shared" si="0"/>
        <v>0</v>
      </c>
      <c r="E28" s="3">
        <f t="shared" si="0"/>
        <v>0</v>
      </c>
      <c r="F28" s="3">
        <f t="shared" si="0"/>
        <v>0</v>
      </c>
      <c r="G28" s="3">
        <f t="shared" si="0"/>
        <v>0</v>
      </c>
      <c r="H28" s="2">
        <f t="shared" si="1"/>
        <v>5</v>
      </c>
    </row>
    <row r="29" spans="2:15" x14ac:dyDescent="0.2">
      <c r="B29" s="3" t="str">
        <f>I11</f>
        <v>DeepSeek</v>
      </c>
      <c r="C29" s="3">
        <f t="shared" si="0"/>
        <v>5</v>
      </c>
      <c r="D29" s="3">
        <f t="shared" si="0"/>
        <v>0</v>
      </c>
      <c r="E29" s="3">
        <f t="shared" si="0"/>
        <v>0</v>
      </c>
      <c r="F29" s="3">
        <f t="shared" si="0"/>
        <v>0</v>
      </c>
      <c r="G29" s="3">
        <f t="shared" si="0"/>
        <v>0</v>
      </c>
      <c r="H29" s="2">
        <f t="shared" si="1"/>
        <v>5</v>
      </c>
    </row>
    <row r="30" spans="2:15" x14ac:dyDescent="0.2">
      <c r="B30" s="3" t="str">
        <f>I12</f>
        <v>OpenAI</v>
      </c>
      <c r="C30" s="3">
        <f t="shared" si="0"/>
        <v>4</v>
      </c>
      <c r="D30" s="3">
        <f t="shared" si="0"/>
        <v>1</v>
      </c>
      <c r="E30" s="3">
        <f t="shared" si="0"/>
        <v>0</v>
      </c>
      <c r="F30" s="3">
        <f t="shared" si="0"/>
        <v>0</v>
      </c>
      <c r="G30" s="3">
        <f t="shared" si="0"/>
        <v>0</v>
      </c>
      <c r="H30" s="2">
        <f t="shared" si="1"/>
        <v>5</v>
      </c>
    </row>
    <row r="31" spans="2:15" x14ac:dyDescent="0.2">
      <c r="B31" s="3" t="str">
        <f>I13</f>
        <v>OpenAI</v>
      </c>
      <c r="C31" s="3">
        <f t="shared" ref="C31:G36" si="2">COUNTIF($C13:$G13,C$20)</f>
        <v>0</v>
      </c>
      <c r="D31" s="3">
        <f t="shared" si="2"/>
        <v>0</v>
      </c>
      <c r="E31" s="3">
        <f t="shared" si="2"/>
        <v>0</v>
      </c>
      <c r="F31" s="3">
        <f t="shared" si="2"/>
        <v>0</v>
      </c>
      <c r="G31" s="3">
        <f t="shared" si="2"/>
        <v>0</v>
      </c>
      <c r="H31" s="2">
        <f t="shared" si="1"/>
        <v>0</v>
      </c>
    </row>
    <row r="32" spans="2:15" x14ac:dyDescent="0.2">
      <c r="B32" s="3" t="str">
        <f>I14</f>
        <v>Anthropic</v>
      </c>
      <c r="C32" s="3">
        <f t="shared" si="2"/>
        <v>0</v>
      </c>
      <c r="D32" s="3">
        <f t="shared" si="2"/>
        <v>5</v>
      </c>
      <c r="E32" s="3">
        <f t="shared" si="2"/>
        <v>0</v>
      </c>
      <c r="F32" s="3">
        <f t="shared" si="2"/>
        <v>0</v>
      </c>
      <c r="G32" s="3">
        <f t="shared" si="2"/>
        <v>0</v>
      </c>
      <c r="H32" s="2">
        <f t="shared" si="1"/>
        <v>5</v>
      </c>
    </row>
    <row r="33" spans="2:8" x14ac:dyDescent="0.2">
      <c r="B33" s="3" t="str">
        <f>I15</f>
        <v>Google</v>
      </c>
      <c r="C33" s="3">
        <f t="shared" si="2"/>
        <v>4</v>
      </c>
      <c r="D33" s="3">
        <f t="shared" si="2"/>
        <v>1</v>
      </c>
      <c r="E33" s="3">
        <f t="shared" si="2"/>
        <v>0</v>
      </c>
      <c r="F33" s="3">
        <f t="shared" si="2"/>
        <v>0</v>
      </c>
      <c r="G33" s="3">
        <f t="shared" si="2"/>
        <v>0</v>
      </c>
      <c r="H33" s="2">
        <f t="shared" si="1"/>
        <v>5</v>
      </c>
    </row>
    <row r="34" spans="2:8" x14ac:dyDescent="0.2">
      <c r="B34" s="3" t="str">
        <f>I16</f>
        <v>Meta</v>
      </c>
      <c r="C34" s="3">
        <f t="shared" si="2"/>
        <v>1</v>
      </c>
      <c r="D34" s="3">
        <f t="shared" si="2"/>
        <v>1</v>
      </c>
      <c r="E34" s="3">
        <f t="shared" si="2"/>
        <v>0</v>
      </c>
      <c r="F34" s="3">
        <f t="shared" si="2"/>
        <v>0</v>
      </c>
      <c r="G34" s="3">
        <f t="shared" si="2"/>
        <v>3</v>
      </c>
      <c r="H34" s="2">
        <f t="shared" si="1"/>
        <v>5</v>
      </c>
    </row>
    <row r="35" spans="2:8" x14ac:dyDescent="0.2">
      <c r="B35" s="3" t="str">
        <f>I17</f>
        <v>xAI</v>
      </c>
      <c r="C35" s="3">
        <f t="shared" si="2"/>
        <v>1</v>
      </c>
      <c r="D35" s="3">
        <f t="shared" si="2"/>
        <v>4</v>
      </c>
      <c r="E35" s="3">
        <f t="shared" si="2"/>
        <v>0</v>
      </c>
      <c r="F35" s="3">
        <f t="shared" si="2"/>
        <v>0</v>
      </c>
      <c r="G35" s="3">
        <f t="shared" si="2"/>
        <v>0</v>
      </c>
      <c r="H35" s="2">
        <f t="shared" si="1"/>
        <v>5</v>
      </c>
    </row>
    <row r="36" spans="2:8" x14ac:dyDescent="0.2">
      <c r="B36" s="3" t="str">
        <f>I18</f>
        <v>Amazon</v>
      </c>
      <c r="C36" s="3">
        <f t="shared" si="2"/>
        <v>0</v>
      </c>
      <c r="D36" s="3">
        <f t="shared" si="2"/>
        <v>0</v>
      </c>
      <c r="E36" s="3">
        <f t="shared" si="2"/>
        <v>0</v>
      </c>
      <c r="F36" s="3">
        <f t="shared" si="2"/>
        <v>0</v>
      </c>
      <c r="G36" s="3">
        <f t="shared" si="2"/>
        <v>0</v>
      </c>
      <c r="H36" s="2">
        <f t="shared" si="1"/>
        <v>0</v>
      </c>
    </row>
    <row r="38" spans="2:8" x14ac:dyDescent="0.2">
      <c r="B38" s="2" t="s">
        <v>22</v>
      </c>
      <c r="C38" s="2" t="s">
        <v>23</v>
      </c>
      <c r="D38" s="2" t="s">
        <v>24</v>
      </c>
      <c r="E38" s="2" t="s">
        <v>9</v>
      </c>
      <c r="F38" s="2" t="s">
        <v>26</v>
      </c>
      <c r="G38" s="2" t="s">
        <v>25</v>
      </c>
      <c r="H38" s="2" t="s">
        <v>15</v>
      </c>
    </row>
    <row r="39" spans="2:8" x14ac:dyDescent="0.2">
      <c r="B39" s="8" t="s">
        <v>30</v>
      </c>
      <c r="C39" s="3">
        <f t="shared" ref="C39:G46" si="3">SUMIFS(C$21:C$36,$B$21:$B$36,$B39)</f>
        <v>9</v>
      </c>
      <c r="D39" s="3">
        <f t="shared" si="3"/>
        <v>1</v>
      </c>
      <c r="E39" s="3">
        <f t="shared" si="3"/>
        <v>0</v>
      </c>
      <c r="F39" s="3">
        <f t="shared" si="3"/>
        <v>0</v>
      </c>
      <c r="G39" s="3">
        <f t="shared" si="3"/>
        <v>0</v>
      </c>
      <c r="H39" s="2">
        <f t="shared" ref="H39:H46" si="4">SUM(C39:G39)</f>
        <v>10</v>
      </c>
    </row>
    <row r="40" spans="2:8" x14ac:dyDescent="0.2">
      <c r="B40" s="8" t="s">
        <v>32</v>
      </c>
      <c r="C40" s="3">
        <f t="shared" si="3"/>
        <v>11</v>
      </c>
      <c r="D40" s="3">
        <f t="shared" si="3"/>
        <v>4</v>
      </c>
      <c r="E40" s="3">
        <f t="shared" si="3"/>
        <v>0</v>
      </c>
      <c r="F40" s="3">
        <f t="shared" si="3"/>
        <v>0</v>
      </c>
      <c r="G40" s="3">
        <f t="shared" si="3"/>
        <v>0</v>
      </c>
      <c r="H40" s="2">
        <f t="shared" si="4"/>
        <v>15</v>
      </c>
    </row>
    <row r="41" spans="2:8" x14ac:dyDescent="0.2">
      <c r="B41" s="8" t="s">
        <v>31</v>
      </c>
      <c r="C41" s="3">
        <f t="shared" si="3"/>
        <v>4</v>
      </c>
      <c r="D41" s="3">
        <f t="shared" si="3"/>
        <v>1</v>
      </c>
      <c r="E41" s="3">
        <f t="shared" si="3"/>
        <v>0</v>
      </c>
      <c r="F41" s="3">
        <f t="shared" si="3"/>
        <v>0</v>
      </c>
      <c r="G41" s="3">
        <f t="shared" si="3"/>
        <v>0</v>
      </c>
      <c r="H41" s="2">
        <f t="shared" si="4"/>
        <v>5</v>
      </c>
    </row>
    <row r="42" spans="2:8" x14ac:dyDescent="0.2">
      <c r="B42" s="8" t="s">
        <v>29</v>
      </c>
      <c r="C42" s="3">
        <f t="shared" si="3"/>
        <v>8</v>
      </c>
      <c r="D42" s="3">
        <f t="shared" si="3"/>
        <v>2</v>
      </c>
      <c r="E42" s="3">
        <f t="shared" si="3"/>
        <v>0</v>
      </c>
      <c r="F42" s="3">
        <f t="shared" si="3"/>
        <v>0</v>
      </c>
      <c r="G42" s="3">
        <f t="shared" si="3"/>
        <v>0</v>
      </c>
      <c r="H42" s="2">
        <f t="shared" si="4"/>
        <v>10</v>
      </c>
    </row>
    <row r="43" spans="2:8" x14ac:dyDescent="0.2">
      <c r="B43" s="8" t="s">
        <v>40</v>
      </c>
      <c r="C43" s="3">
        <f t="shared" si="3"/>
        <v>0</v>
      </c>
      <c r="D43" s="3">
        <f t="shared" si="3"/>
        <v>0</v>
      </c>
      <c r="E43" s="3">
        <f t="shared" si="3"/>
        <v>0</v>
      </c>
      <c r="F43" s="3">
        <f t="shared" si="3"/>
        <v>0</v>
      </c>
      <c r="G43" s="3">
        <f t="shared" si="3"/>
        <v>0</v>
      </c>
      <c r="H43" s="2">
        <f t="shared" si="4"/>
        <v>0</v>
      </c>
    </row>
    <row r="44" spans="2:8" x14ac:dyDescent="0.2">
      <c r="B44" s="8" t="s">
        <v>28</v>
      </c>
      <c r="C44" s="3">
        <f t="shared" si="3"/>
        <v>4</v>
      </c>
      <c r="D44" s="3">
        <f t="shared" si="3"/>
        <v>5</v>
      </c>
      <c r="E44" s="3">
        <f t="shared" si="3"/>
        <v>0</v>
      </c>
      <c r="F44" s="3">
        <f t="shared" si="3"/>
        <v>0</v>
      </c>
      <c r="G44" s="3">
        <f t="shared" si="3"/>
        <v>1</v>
      </c>
      <c r="H44" s="2">
        <f t="shared" si="4"/>
        <v>10</v>
      </c>
    </row>
    <row r="45" spans="2:8" x14ac:dyDescent="0.2">
      <c r="B45" s="8" t="s">
        <v>33</v>
      </c>
      <c r="C45" s="3">
        <f t="shared" si="3"/>
        <v>1</v>
      </c>
      <c r="D45" s="3">
        <f t="shared" si="3"/>
        <v>1</v>
      </c>
      <c r="E45" s="3">
        <f t="shared" si="3"/>
        <v>0</v>
      </c>
      <c r="F45" s="3">
        <f t="shared" si="3"/>
        <v>0</v>
      </c>
      <c r="G45" s="3">
        <f t="shared" si="3"/>
        <v>3</v>
      </c>
      <c r="H45" s="2">
        <f t="shared" si="4"/>
        <v>5</v>
      </c>
    </row>
    <row r="46" spans="2:8" x14ac:dyDescent="0.2">
      <c r="B46" s="8" t="s">
        <v>34</v>
      </c>
      <c r="C46" s="3">
        <f t="shared" si="3"/>
        <v>0</v>
      </c>
      <c r="D46" s="3">
        <f t="shared" si="3"/>
        <v>0</v>
      </c>
      <c r="E46" s="3">
        <f t="shared" si="3"/>
        <v>0</v>
      </c>
      <c r="F46" s="3">
        <f t="shared" si="3"/>
        <v>0</v>
      </c>
      <c r="G46" s="3">
        <f t="shared" si="3"/>
        <v>0</v>
      </c>
      <c r="H46" s="2">
        <f t="shared" si="4"/>
        <v>0</v>
      </c>
    </row>
    <row r="47" spans="2:8" x14ac:dyDescent="0.2">
      <c r="B47" s="2" t="s">
        <v>15</v>
      </c>
      <c r="C47" s="2">
        <f>SUM(C39:C46)</f>
        <v>37</v>
      </c>
      <c r="D47" s="2">
        <f t="shared" ref="D47:G47" si="5">SUM(D39:D46)</f>
        <v>14</v>
      </c>
      <c r="E47" s="2">
        <f t="shared" si="5"/>
        <v>0</v>
      </c>
      <c r="F47" s="2">
        <f t="shared" si="5"/>
        <v>0</v>
      </c>
      <c r="G47" s="2">
        <f t="shared" si="5"/>
        <v>4</v>
      </c>
      <c r="H47" s="2">
        <f>SUM(H39:H46)</f>
        <v>55</v>
      </c>
    </row>
  </sheetData>
  <sortState xmlns:xlrd2="http://schemas.microsoft.com/office/spreadsheetml/2017/richdata2" ref="K3:N8">
    <sortCondition ref="K5:K8"/>
  </sortState>
  <phoneticPr fontId="5" type="noConversion"/>
  <conditionalFormatting sqref="J20 K19 L13:L18 C3:G18 L3:L9">
    <cfRule type="cellIs" dxfId="4" priority="13" stopIfTrue="1" operator="equal">
      <formula>"ai"</formula>
    </cfRule>
  </conditionalFormatting>
  <conditionalFormatting sqref="C3:G18">
    <cfRule type="cellIs" dxfId="3" priority="2" operator="equal">
      <formula>"nm"</formula>
    </cfRule>
  </conditionalFormatting>
  <conditionalFormatting sqref="C20:G36 G21:G3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{62EE5F25-D4F1-604C-939B-A02A6C65E8ED}</x14:id>
        </ext>
      </extLst>
    </cfRule>
  </conditionalFormatting>
  <conditionalFormatting sqref="C39:G4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{793E74F4-8ECF-6D45-8817-D4AD769B6B58}</x14:id>
        </ext>
      </extLst>
    </cfRule>
  </conditionalFormatting>
  <conditionalFormatting sqref="I3:I18 H20">
    <cfRule type="cellIs" dxfId="2" priority="4" operator="equal">
      <formula>"Google"</formula>
    </cfRule>
  </conditionalFormatting>
  <conditionalFormatting sqref="J20 K19 L13:L18 C3:G18 L3:L9">
    <cfRule type="cellIs" dxfId="1" priority="14" stopIfTrue="1" operator="equal">
      <formula>"ph"</formula>
    </cfRule>
  </conditionalFormatting>
  <conditionalFormatting sqref="O14:O18 N19 M20:M21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{04A35202-A393-A647-8E52-D2A04962D169}</x14:id>
        </ext>
      </extLst>
    </cfRule>
  </conditionalFormatting>
  <conditionalFormatting sqref="N3:N9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{5C493FDD-F85E-154E-8054-50450B0923F6}</x14:id>
        </ext>
      </extLst>
    </cfRule>
  </conditionalFormatting>
  <conditionalFormatting sqref="L3:L8">
    <cfRule type="cellIs" dxfId="0" priority="1" operator="equal">
      <formula>"nm"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EE5F25-D4F1-604C-939B-A02A6C65E8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C20:G36 G21:G36</xm:sqref>
        </x14:conditionalFormatting>
        <x14:conditionalFormatting xmlns:xm="http://schemas.microsoft.com/office/excel/2006/main">
          <x14:cfRule type="dataBar" id="{793E74F4-8ECF-6D45-8817-D4AD769B6B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C39:G47</xm:sqref>
        </x14:conditionalFormatting>
        <x14:conditionalFormatting xmlns:xm="http://schemas.microsoft.com/office/excel/2006/main">
          <x14:cfRule type="dataBar" id="{04A35202-A393-A647-8E52-D2A04962D1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O14:O18 N19 M20:M21</xm:sqref>
        </x14:conditionalFormatting>
        <x14:conditionalFormatting xmlns:xm="http://schemas.microsoft.com/office/excel/2006/main">
          <x14:cfRule type="dataBar" id="{5C493FDD-F85E-154E-8054-50450B0923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A953-3717-114C-96C2-A8DCC0E8CEC6}">
  <dimension ref="A1:D31"/>
  <sheetViews>
    <sheetView workbookViewId="0">
      <selection activeCell="C3" sqref="C3"/>
    </sheetView>
  </sheetViews>
  <sheetFormatPr baseColWidth="10" defaultRowHeight="16" x14ac:dyDescent="0.2"/>
  <cols>
    <col min="1" max="1" width="29.5" bestFit="1" customWidth="1"/>
  </cols>
  <sheetData>
    <row r="1" spans="1:3" x14ac:dyDescent="0.2">
      <c r="A1" s="6" t="s">
        <v>44</v>
      </c>
    </row>
    <row r="3" spans="1:3" x14ac:dyDescent="0.2">
      <c r="A3" s="2" t="s">
        <v>41</v>
      </c>
      <c r="B3" s="2" t="s">
        <v>22</v>
      </c>
      <c r="C3" s="2" t="s">
        <v>42</v>
      </c>
    </row>
    <row r="4" spans="1:3" x14ac:dyDescent="0.2">
      <c r="A4" s="3" t="s">
        <v>6</v>
      </c>
      <c r="B4" s="3" t="s">
        <v>30</v>
      </c>
      <c r="C4" s="3">
        <v>66</v>
      </c>
    </row>
    <row r="5" spans="1:3" x14ac:dyDescent="0.2">
      <c r="A5" s="3" t="s">
        <v>10</v>
      </c>
      <c r="B5" s="3" t="s">
        <v>32</v>
      </c>
      <c r="C5" s="3">
        <v>66</v>
      </c>
    </row>
    <row r="6" spans="1:3" x14ac:dyDescent="0.2">
      <c r="A6" s="3" t="s">
        <v>13</v>
      </c>
      <c r="B6" s="3" t="s">
        <v>31</v>
      </c>
      <c r="C6" s="3">
        <v>66</v>
      </c>
    </row>
    <row r="7" spans="1:3" x14ac:dyDescent="0.2">
      <c r="A7" s="3" t="s">
        <v>14</v>
      </c>
      <c r="B7" s="3" t="s">
        <v>31</v>
      </c>
      <c r="C7" s="3">
        <v>63</v>
      </c>
    </row>
    <row r="8" spans="1:3" x14ac:dyDescent="0.2">
      <c r="A8" s="3" t="s">
        <v>2</v>
      </c>
      <c r="B8" s="3" t="s">
        <v>29</v>
      </c>
      <c r="C8" s="3">
        <v>60</v>
      </c>
    </row>
    <row r="9" spans="1:3" x14ac:dyDescent="0.2">
      <c r="A9" s="3" t="s">
        <v>43</v>
      </c>
      <c r="B9" s="3" t="s">
        <v>40</v>
      </c>
      <c r="C9" s="3">
        <v>58</v>
      </c>
    </row>
    <row r="10" spans="1:3" x14ac:dyDescent="0.2">
      <c r="A10" s="3" t="s">
        <v>0</v>
      </c>
      <c r="B10" s="3" t="s">
        <v>28</v>
      </c>
      <c r="C10" s="3">
        <v>57</v>
      </c>
    </row>
    <row r="11" spans="1:3" x14ac:dyDescent="0.2">
      <c r="A11" s="3" t="s">
        <v>11</v>
      </c>
      <c r="B11" s="3" t="s">
        <v>32</v>
      </c>
      <c r="C11" s="3">
        <v>53</v>
      </c>
    </row>
    <row r="12" spans="1:3" x14ac:dyDescent="0.2">
      <c r="A12" s="3" t="s">
        <v>3</v>
      </c>
      <c r="B12" s="3" t="s">
        <v>29</v>
      </c>
      <c r="C12" s="3">
        <v>53</v>
      </c>
    </row>
    <row r="13" spans="1:3" x14ac:dyDescent="0.2">
      <c r="A13" s="3" t="s">
        <v>7</v>
      </c>
      <c r="B13" s="3" t="s">
        <v>31</v>
      </c>
      <c r="C13" s="3">
        <v>51</v>
      </c>
    </row>
    <row r="14" spans="1:3" x14ac:dyDescent="0.2">
      <c r="A14" s="3" t="s">
        <v>46</v>
      </c>
      <c r="B14" s="3" t="s">
        <v>31</v>
      </c>
      <c r="C14" s="3">
        <v>50</v>
      </c>
    </row>
    <row r="15" spans="1:3" x14ac:dyDescent="0.2">
      <c r="A15" s="3" t="s">
        <v>5</v>
      </c>
      <c r="B15" s="3" t="s">
        <v>30</v>
      </c>
      <c r="C15" s="3">
        <v>49</v>
      </c>
    </row>
    <row r="16" spans="1:3" x14ac:dyDescent="0.2">
      <c r="A16" s="3" t="s">
        <v>1</v>
      </c>
      <c r="B16" s="3" t="s">
        <v>28</v>
      </c>
      <c r="C16" s="3">
        <v>48</v>
      </c>
    </row>
    <row r="17" spans="1:4" x14ac:dyDescent="0.2">
      <c r="A17" s="3" t="s">
        <v>4</v>
      </c>
      <c r="B17" s="3" t="s">
        <v>30</v>
      </c>
      <c r="C17" s="3">
        <v>48</v>
      </c>
    </row>
    <row r="18" spans="1:4" x14ac:dyDescent="0.2">
      <c r="A18" s="3" t="s">
        <v>12</v>
      </c>
      <c r="B18" s="3" t="s">
        <v>33</v>
      </c>
      <c r="C18" s="3">
        <v>41</v>
      </c>
    </row>
    <row r="19" spans="1:4" x14ac:dyDescent="0.2">
      <c r="A19" s="3" t="s">
        <v>8</v>
      </c>
      <c r="B19" s="3" t="s">
        <v>32</v>
      </c>
      <c r="C19" s="3">
        <v>39</v>
      </c>
    </row>
    <row r="20" spans="1:4" x14ac:dyDescent="0.2">
      <c r="A20" s="3" t="s">
        <v>21</v>
      </c>
      <c r="B20" s="3" t="s">
        <v>34</v>
      </c>
      <c r="C20" s="3">
        <v>37</v>
      </c>
    </row>
    <row r="22" spans="1:4" x14ac:dyDescent="0.2">
      <c r="A22" s="2" t="s">
        <v>22</v>
      </c>
      <c r="B22" s="2" t="s">
        <v>47</v>
      </c>
    </row>
    <row r="23" spans="1:4" x14ac:dyDescent="0.2">
      <c r="A23" s="7" t="s">
        <v>40</v>
      </c>
      <c r="B23" s="3">
        <v>1</v>
      </c>
    </row>
    <row r="24" spans="1:4" x14ac:dyDescent="0.2">
      <c r="A24" s="7" t="s">
        <v>34</v>
      </c>
      <c r="B24" s="3">
        <v>1</v>
      </c>
    </row>
    <row r="25" spans="1:4" x14ac:dyDescent="0.2">
      <c r="A25" s="7" t="s">
        <v>28</v>
      </c>
      <c r="B25" s="3">
        <v>2</v>
      </c>
    </row>
    <row r="26" spans="1:4" x14ac:dyDescent="0.2">
      <c r="A26" s="7" t="s">
        <v>29</v>
      </c>
      <c r="B26" s="3">
        <v>2</v>
      </c>
    </row>
    <row r="27" spans="1:4" x14ac:dyDescent="0.2">
      <c r="A27" s="7" t="s">
        <v>30</v>
      </c>
      <c r="B27" s="3">
        <v>3</v>
      </c>
    </row>
    <row r="28" spans="1:4" x14ac:dyDescent="0.2">
      <c r="A28" s="7" t="s">
        <v>33</v>
      </c>
      <c r="B28" s="3">
        <v>1</v>
      </c>
    </row>
    <row r="29" spans="1:4" x14ac:dyDescent="0.2">
      <c r="A29" s="7" t="s">
        <v>31</v>
      </c>
      <c r="B29" s="3">
        <v>4</v>
      </c>
    </row>
    <row r="30" spans="1:4" x14ac:dyDescent="0.2">
      <c r="A30" s="7" t="s">
        <v>32</v>
      </c>
      <c r="B30" s="3">
        <v>3</v>
      </c>
      <c r="D30" s="6" t="s">
        <v>45</v>
      </c>
    </row>
    <row r="31" spans="1:4" x14ac:dyDescent="0.2">
      <c r="B31">
        <f>SUM(B23:B30)</f>
        <v>17</v>
      </c>
    </row>
  </sheetData>
  <sortState xmlns:xlrd2="http://schemas.microsoft.com/office/spreadsheetml/2017/richdata2" ref="A23:B30">
    <sortCondition ref="A24:A30"/>
  </sortState>
  <conditionalFormatting sqref="C4:C20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{5D8DA09A-CF00-1D40-9825-4AEE9B10ECD9}</x14:id>
        </ext>
      </extLst>
    </cfRule>
  </conditionalFormatting>
  <hyperlinks>
    <hyperlink ref="A1" r:id="rId1" xr:uid="{FD063825-D667-FD4E-894A-410CEBC8E072}"/>
    <hyperlink ref="D30" r:id="rId2" location="artificial-analysis-intelligence-index" display="https://artificialanalysis.ai/models?models =o1%2Co3-mini%2Cgpt-4o%2Cgpt-4-5%2Co1-pro%2Co3%2Co3-mini-high%2Cllama-3-3-instruct-70b%2Cgemini-2-0-pro-experimental-02-05%2Cgemini-2-0-flash%2Cgemini-2-0-flash-thinking-exp-1219%2Cgemini-2-5-pro%2Cclaude-3-7-sonnet-thinking%2Cclaude-3-7-sonnet%2Cdeepseek-r1%2Cdeepseek-v3-0324%2Cgrok-2-1212%2Cgrok-3%2Cgrok-3-reasoning%2Cnova-pro%2Cqwq-32b%2Cdeepseek-v3%2Cgpt-4o-chatgpt-03-25#artificial-analysis-intelligence-index" xr:uid="{BE6AB018-7DBA-3645-A044-3C3B09736955}"/>
  </hyperlinks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8DA09A-CF00-1D40-9825-4AEE9B10EC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ResultsOLD</vt:lpstr>
      <vt:lpstr>Results</vt:lpstr>
      <vt:lpstr>Benchmarks2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Tonetto Silva</dc:creator>
  <cp:lastModifiedBy>Bruno Tonetto Silva</cp:lastModifiedBy>
  <dcterms:created xsi:type="dcterms:W3CDTF">2025-03-26T11:35:19Z</dcterms:created>
  <dcterms:modified xsi:type="dcterms:W3CDTF">2025-04-01T08:21:34Z</dcterms:modified>
</cp:coreProperties>
</file>